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4335" windowWidth="19260" windowHeight="4380" tabRatio="210"/>
  </bookViews>
  <sheets>
    <sheet name="NFC Members Money Raised" sheetId="1" r:id="rId1"/>
    <sheet name="OVF Max Out" sheetId="2" r:id="rId2"/>
  </sheets>
  <definedNames>
    <definedName name="_xlnm.Print_Titles" localSheetId="0">'NFC Members Money Raised'!$1:$1</definedName>
  </definedNames>
  <calcPr calcId="124519" fullCalcOnLoad="1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2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2"/>
  <c r="H7" i="1"/>
  <c r="H9"/>
  <c r="H60"/>
  <c r="H294"/>
  <c r="H94"/>
  <c r="H224"/>
  <c r="H318"/>
  <c r="H284"/>
  <c r="H303"/>
  <c r="F207"/>
  <c r="E207"/>
  <c r="F344"/>
  <c r="E344"/>
  <c r="H344"/>
  <c r="F66"/>
  <c r="H66"/>
  <c r="F150"/>
  <c r="E150"/>
  <c r="H150"/>
  <c r="E296"/>
  <c r="H296"/>
  <c r="F222"/>
  <c r="H222"/>
  <c r="E222"/>
  <c r="F188"/>
  <c r="E188"/>
  <c r="F280"/>
  <c r="H280"/>
  <c r="F99"/>
  <c r="H99"/>
  <c r="E275"/>
  <c r="F433"/>
  <c r="E286"/>
  <c r="H286"/>
  <c r="F331"/>
  <c r="H331"/>
  <c r="F193"/>
  <c r="E193"/>
  <c r="H193"/>
  <c r="H17"/>
  <c r="H44"/>
  <c r="H27"/>
  <c r="H184"/>
  <c r="H312"/>
  <c r="H158"/>
  <c r="H305"/>
  <c r="H16"/>
  <c r="H133"/>
  <c r="H117"/>
  <c r="H364"/>
  <c r="H330"/>
  <c r="H251"/>
  <c r="H12"/>
  <c r="H436"/>
  <c r="H92"/>
  <c r="H190"/>
  <c r="H189"/>
  <c r="H416"/>
  <c r="H164"/>
  <c r="H231"/>
  <c r="H315"/>
  <c r="H217"/>
  <c r="H121"/>
  <c r="H221"/>
  <c r="H347"/>
  <c r="H123"/>
  <c r="H11"/>
  <c r="H254"/>
  <c r="H361"/>
  <c r="H111"/>
  <c r="H273"/>
  <c r="H53"/>
  <c r="H427"/>
  <c r="H165"/>
  <c r="H368"/>
  <c r="H14"/>
  <c r="H389"/>
  <c r="H31"/>
  <c r="H415"/>
  <c r="H374"/>
  <c r="H41"/>
  <c r="H50"/>
  <c r="H339"/>
  <c r="H105"/>
  <c r="H77"/>
  <c r="H24"/>
  <c r="H20"/>
  <c r="H80"/>
  <c r="H101"/>
  <c r="H76"/>
  <c r="H107"/>
  <c r="H74"/>
  <c r="H84"/>
  <c r="H159"/>
  <c r="H45"/>
  <c r="H230"/>
  <c r="H122"/>
  <c r="H100"/>
  <c r="H139"/>
  <c r="H180"/>
  <c r="H33"/>
  <c r="H229"/>
  <c r="H181"/>
  <c r="H87"/>
  <c r="H124"/>
  <c r="H267"/>
  <c r="H239"/>
  <c r="H266"/>
  <c r="H260"/>
  <c r="H308"/>
  <c r="H148"/>
  <c r="H313"/>
  <c r="H307"/>
  <c r="H310"/>
  <c r="H259"/>
  <c r="H205"/>
  <c r="H340"/>
  <c r="H223"/>
  <c r="H326"/>
  <c r="H209"/>
  <c r="H357"/>
  <c r="H299"/>
  <c r="H306"/>
  <c r="H328"/>
  <c r="H351"/>
  <c r="H355"/>
  <c r="H332"/>
  <c r="H48"/>
  <c r="H349"/>
  <c r="H391"/>
  <c r="H376"/>
  <c r="H395"/>
  <c r="H250"/>
  <c r="H79"/>
  <c r="H334"/>
  <c r="H382"/>
  <c r="H268"/>
  <c r="H410"/>
  <c r="H388"/>
  <c r="H89"/>
  <c r="H370"/>
  <c r="H384"/>
  <c r="H363"/>
  <c r="H426"/>
  <c r="H417"/>
  <c r="H421"/>
  <c r="H407"/>
  <c r="H412"/>
  <c r="H277"/>
  <c r="H429"/>
  <c r="H425"/>
  <c r="H411"/>
  <c r="H443"/>
  <c r="H444"/>
  <c r="H381"/>
  <c r="H245"/>
  <c r="H163"/>
  <c r="H405"/>
  <c r="H358"/>
  <c r="H10"/>
  <c r="H104"/>
  <c r="H134"/>
  <c r="H97"/>
  <c r="H276"/>
  <c r="H233"/>
  <c r="H138"/>
  <c r="H126"/>
  <c r="H183"/>
  <c r="H106"/>
  <c r="H270"/>
  <c r="H264"/>
  <c r="H197"/>
  <c r="H320"/>
  <c r="H360"/>
  <c r="H219"/>
  <c r="H228"/>
  <c r="H225"/>
  <c r="H201"/>
  <c r="H359"/>
  <c r="H394"/>
  <c r="H288"/>
  <c r="H281"/>
  <c r="H372"/>
  <c r="H338"/>
  <c r="H2"/>
  <c r="H65"/>
  <c r="H81"/>
  <c r="H58"/>
  <c r="H34"/>
  <c r="H177"/>
  <c r="H169"/>
  <c r="H49"/>
  <c r="H242"/>
  <c r="H243"/>
  <c r="H141"/>
  <c r="H302"/>
  <c r="H244"/>
  <c r="H144"/>
  <c r="H255"/>
  <c r="H342"/>
  <c r="H341"/>
  <c r="H314"/>
  <c r="H265"/>
  <c r="H343"/>
  <c r="H291"/>
  <c r="H246"/>
  <c r="H256"/>
  <c r="H422"/>
  <c r="H432"/>
  <c r="H378"/>
  <c r="H3"/>
  <c r="H23"/>
  <c r="H18"/>
  <c r="H59"/>
  <c r="H55"/>
  <c r="H63"/>
  <c r="H54"/>
  <c r="H52"/>
  <c r="H46"/>
  <c r="H128"/>
  <c r="H6"/>
  <c r="H51"/>
  <c r="H212"/>
  <c r="H215"/>
  <c r="H186"/>
  <c r="H153"/>
  <c r="H199"/>
  <c r="H116"/>
  <c r="H32"/>
  <c r="H145"/>
  <c r="H252"/>
  <c r="H187"/>
  <c r="H235"/>
  <c r="H175"/>
  <c r="H69"/>
  <c r="H200"/>
  <c r="H110"/>
  <c r="H253"/>
  <c r="H236"/>
  <c r="H146"/>
  <c r="H226"/>
  <c r="H241"/>
  <c r="H155"/>
  <c r="H71"/>
  <c r="H240"/>
  <c r="H300"/>
  <c r="H365"/>
  <c r="H248"/>
  <c r="H316"/>
  <c r="H287"/>
  <c r="H292"/>
  <c r="H396"/>
  <c r="H362"/>
  <c r="H335"/>
  <c r="H297"/>
  <c r="H434"/>
  <c r="H83"/>
  <c r="H301"/>
  <c r="H72"/>
  <c r="H336"/>
  <c r="H440"/>
  <c r="H329"/>
  <c r="H323"/>
  <c r="H293"/>
  <c r="H352"/>
  <c r="H449"/>
  <c r="H431"/>
  <c r="H442"/>
  <c r="H438"/>
  <c r="H96"/>
  <c r="H435"/>
  <c r="H234"/>
  <c r="H152"/>
  <c r="H194"/>
  <c r="H447"/>
  <c r="H317"/>
  <c r="H448"/>
  <c r="H15"/>
  <c r="H19"/>
  <c r="H43"/>
  <c r="H67"/>
  <c r="H78"/>
  <c r="H204"/>
  <c r="H93"/>
  <c r="H95"/>
  <c r="H162"/>
  <c r="H167"/>
  <c r="H220"/>
  <c r="H166"/>
  <c r="H90"/>
  <c r="H214"/>
  <c r="H210"/>
  <c r="H263"/>
  <c r="H271"/>
  <c r="H218"/>
  <c r="H262"/>
  <c r="H196"/>
  <c r="H282"/>
  <c r="H178"/>
  <c r="H285"/>
  <c r="H333"/>
  <c r="H103"/>
  <c r="H247"/>
  <c r="H198"/>
  <c r="H278"/>
  <c r="H348"/>
  <c r="H375"/>
  <c r="H161"/>
  <c r="H295"/>
  <c r="H346"/>
  <c r="H380"/>
  <c r="H418"/>
  <c r="H419"/>
  <c r="H289"/>
  <c r="H428"/>
  <c r="H414"/>
  <c r="H441"/>
  <c r="H367"/>
  <c r="H379"/>
  <c r="H272"/>
  <c r="H399"/>
  <c r="H168"/>
  <c r="H4"/>
  <c r="H28"/>
  <c r="H39"/>
  <c r="H35"/>
  <c r="H56"/>
  <c r="H73"/>
  <c r="H98"/>
  <c r="H26"/>
  <c r="H57"/>
  <c r="H62"/>
  <c r="H36"/>
  <c r="H75"/>
  <c r="H85"/>
  <c r="H130"/>
  <c r="H70"/>
  <c r="H118"/>
  <c r="H86"/>
  <c r="H119"/>
  <c r="H195"/>
  <c r="H127"/>
  <c r="H249"/>
  <c r="H21"/>
  <c r="H182"/>
  <c r="H290"/>
  <c r="H147"/>
  <c r="H208"/>
  <c r="H298"/>
  <c r="H322"/>
  <c r="H309"/>
  <c r="H172"/>
  <c r="H324"/>
  <c r="H174"/>
  <c r="H37"/>
  <c r="H112"/>
  <c r="H140"/>
  <c r="H102"/>
  <c r="H366"/>
  <c r="H400"/>
  <c r="H406"/>
  <c r="H311"/>
  <c r="H393"/>
  <c r="H350"/>
  <c r="H446"/>
  <c r="H22"/>
  <c r="H38"/>
  <c r="H173"/>
  <c r="H29"/>
  <c r="H131"/>
  <c r="H386"/>
  <c r="H423"/>
  <c r="H439"/>
  <c r="H413"/>
  <c r="H445"/>
  <c r="H202"/>
  <c r="H185"/>
  <c r="H156"/>
  <c r="H227"/>
  <c r="H371"/>
  <c r="H61"/>
  <c r="H109"/>
  <c r="H91"/>
  <c r="H64"/>
  <c r="H211"/>
  <c r="H120"/>
  <c r="H261"/>
  <c r="H137"/>
  <c r="H279"/>
  <c r="H283"/>
  <c r="H321"/>
  <c r="H356"/>
  <c r="H383"/>
  <c r="H390"/>
  <c r="H392"/>
  <c r="H402"/>
  <c r="H385"/>
  <c r="H206"/>
  <c r="H398"/>
  <c r="H408"/>
  <c r="H424"/>
  <c r="H237"/>
  <c r="H319"/>
  <c r="H304"/>
  <c r="H136"/>
  <c r="H345"/>
  <c r="H179"/>
  <c r="H154"/>
  <c r="H108"/>
  <c r="H325"/>
  <c r="H40"/>
  <c r="H213"/>
  <c r="H404"/>
  <c r="H114"/>
  <c r="H113"/>
  <c r="H82"/>
  <c r="H143"/>
  <c r="H88"/>
  <c r="H135"/>
  <c r="H160"/>
  <c r="H171"/>
  <c r="H257"/>
  <c r="H125"/>
  <c r="H238"/>
  <c r="H269"/>
  <c r="H232"/>
  <c r="H176"/>
  <c r="H258"/>
  <c r="H337"/>
  <c r="H354"/>
  <c r="H274"/>
  <c r="H192"/>
  <c r="H170"/>
  <c r="H403"/>
  <c r="H409"/>
  <c r="H8"/>
  <c r="H13"/>
  <c r="H5"/>
  <c r="H30"/>
  <c r="H132"/>
  <c r="H151"/>
  <c r="H149"/>
  <c r="H47"/>
  <c r="H437"/>
  <c r="H68"/>
  <c r="H157"/>
  <c r="H377"/>
  <c r="H450"/>
  <c r="H397"/>
  <c r="H203"/>
  <c r="H327"/>
  <c r="H373"/>
  <c r="H142"/>
  <c r="H129"/>
  <c r="H115"/>
  <c r="H353"/>
  <c r="H191"/>
  <c r="H387"/>
  <c r="H420"/>
  <c r="H430"/>
  <c r="H216"/>
  <c r="H25"/>
  <c r="E401"/>
  <c r="H401"/>
  <c r="H42"/>
  <c r="H275"/>
  <c r="H433"/>
  <c r="H369"/>
  <c r="H188"/>
  <c r="H207"/>
</calcChain>
</file>

<file path=xl/sharedStrings.xml><?xml version="1.0" encoding="utf-8"?>
<sst xmlns="http://schemas.openxmlformats.org/spreadsheetml/2006/main" count="21352" uniqueCount="7247">
  <si>
    <t>Center for International Security and Cooperation</t>
  </si>
  <si>
    <t>Professor</t>
  </si>
  <si>
    <t>10 Palmer Lane</t>
  </si>
  <si>
    <t>Portola Valley</t>
  </si>
  <si>
    <t>CA</t>
  </si>
  <si>
    <t xml:space="preserve">94028-    </t>
  </si>
  <si>
    <t>(650) 245-6073</t>
  </si>
  <si>
    <t>eileenchamberlaindonahoe@yahoo.com</t>
  </si>
  <si>
    <t>Robert</t>
  </si>
  <si>
    <t>Wolf</t>
  </si>
  <si>
    <t>New York Tri-State</t>
  </si>
  <si>
    <t>UBS</t>
  </si>
  <si>
    <t>CEO and Chairman, Americas</t>
  </si>
  <si>
    <t>206 W. 99th St., 3A</t>
  </si>
  <si>
    <t>New York</t>
  </si>
  <si>
    <t>NY</t>
  </si>
  <si>
    <t xml:space="preserve">10025-    </t>
  </si>
  <si>
    <t>(203) 719-8685</t>
  </si>
  <si>
    <t>(914) 251-0716</t>
  </si>
  <si>
    <t>robert.wolf@ubs.com</t>
  </si>
  <si>
    <t>Frank</t>
  </si>
  <si>
    <t>Sanchez</t>
  </si>
  <si>
    <t>Florida</t>
  </si>
  <si>
    <t>Self</t>
  </si>
  <si>
    <t>Consultant</t>
  </si>
  <si>
    <t>2900 East 7th Avenue</t>
  </si>
  <si>
    <t>Tampa</t>
  </si>
  <si>
    <t>FL</t>
  </si>
  <si>
    <t xml:space="preserve">33602-    </t>
  </si>
  <si>
    <t>(813) 728-6035</t>
  </si>
  <si>
    <t>Pacojs1@aol.com</t>
  </si>
  <si>
    <t>Orin</t>
  </si>
  <si>
    <t>Kramer</t>
  </si>
  <si>
    <t>Kramer Spellman</t>
  </si>
  <si>
    <t>Partner</t>
  </si>
  <si>
    <t>600 Madison Avenue 18th Floor</t>
  </si>
  <si>
    <t xml:space="preserve">10022-    </t>
  </si>
  <si>
    <t>(212) 421-3737</t>
  </si>
  <si>
    <t>oskramer@kramerspellman.com</t>
  </si>
  <si>
    <t>Charlie</t>
  </si>
  <si>
    <t>Rivkin</t>
  </si>
  <si>
    <t>Southern California</t>
  </si>
  <si>
    <t>Wildbrain</t>
  </si>
  <si>
    <t>CEO</t>
  </si>
  <si>
    <t>243 22nd St</t>
  </si>
  <si>
    <t>Santa Monica</t>
  </si>
  <si>
    <t xml:space="preserve">90402-    </t>
  </si>
  <si>
    <t>(323) 791-0689</t>
  </si>
  <si>
    <t>crivkin@wildbrain.com</t>
  </si>
  <si>
    <t>Kirk</t>
  </si>
  <si>
    <t>Wagar</t>
  </si>
  <si>
    <t>Wagar Law Firm</t>
  </si>
  <si>
    <t>Founder/President</t>
  </si>
  <si>
    <t>1700 Micanopy Ave</t>
  </si>
  <si>
    <t>Miami</t>
  </si>
  <si>
    <t xml:space="preserve">33133-    </t>
  </si>
  <si>
    <t>(305) 804-7772</t>
  </si>
  <si>
    <t>Kwagar@bellsouth.net</t>
  </si>
  <si>
    <t>Matthew</t>
  </si>
  <si>
    <t>Barzun</t>
  </si>
  <si>
    <t>Midwest</t>
  </si>
  <si>
    <t>Brickpath.com</t>
  </si>
  <si>
    <t>President</t>
  </si>
  <si>
    <t>831 Cherokee Rd</t>
  </si>
  <si>
    <t>Louisville</t>
  </si>
  <si>
    <t>KY</t>
  </si>
  <si>
    <t xml:space="preserve">40204-    </t>
  </si>
  <si>
    <t>(502) 554-3919</t>
  </si>
  <si>
    <t>matthew@brickpath.com</t>
  </si>
  <si>
    <t>John</t>
  </si>
  <si>
    <t>Rogers</t>
  </si>
  <si>
    <t>Illinois</t>
  </si>
  <si>
    <t>Ariel Capital</t>
  </si>
  <si>
    <t>200 E Randolph St., #2900</t>
  </si>
  <si>
    <t>Chicago</t>
  </si>
  <si>
    <t>IL</t>
  </si>
  <si>
    <t xml:space="preserve">60601-    </t>
  </si>
  <si>
    <t>(312) 726-0140</t>
  </si>
  <si>
    <t>mbenson@arielcapital.com</t>
  </si>
  <si>
    <t>Mellody Hobson</t>
  </si>
  <si>
    <t>Roos</t>
  </si>
  <si>
    <t>Wilson Sonsini Goodrich &amp; Rosati</t>
  </si>
  <si>
    <t>120 Fallen Leaf Dr</t>
  </si>
  <si>
    <t>Hillsborough</t>
  </si>
  <si>
    <t xml:space="preserve">94010-    </t>
  </si>
  <si>
    <t>(650) 493-9300</t>
  </si>
  <si>
    <t>jroos@wsgr.com</t>
  </si>
  <si>
    <t>Don</t>
  </si>
  <si>
    <t>Beyer</t>
  </si>
  <si>
    <t>Don Beyer Volo</t>
  </si>
  <si>
    <t>Owner</t>
  </si>
  <si>
    <t>212 N Lee St.</t>
  </si>
  <si>
    <t>Alexandria</t>
  </si>
  <si>
    <t>VA</t>
  </si>
  <si>
    <t xml:space="preserve">22314-    </t>
  </si>
  <si>
    <t>(703) 919-6163</t>
  </si>
  <si>
    <t>DonBeyer@gmail.com</t>
  </si>
  <si>
    <t>meganbeyer@aol.com</t>
  </si>
  <si>
    <t>Megan Beyer</t>
  </si>
  <si>
    <t>Gips</t>
  </si>
  <si>
    <t>Colorado/Nevada</t>
  </si>
  <si>
    <t>Level 3</t>
  </si>
  <si>
    <t>Head of Development</t>
  </si>
  <si>
    <t>2424 Premier Place</t>
  </si>
  <si>
    <t>Boulder</t>
  </si>
  <si>
    <t>CO</t>
  </si>
  <si>
    <t xml:space="preserve">80304-    </t>
  </si>
  <si>
    <t>(303) 447-8884</t>
  </si>
  <si>
    <t>don.gips@level3.com</t>
  </si>
  <si>
    <t>Jeffrey</t>
  </si>
  <si>
    <t>Katzenberg</t>
  </si>
  <si>
    <t>Dreamworks</t>
  </si>
  <si>
    <t>100 universal Plaza; Bldg 5121</t>
  </si>
  <si>
    <t>Universal City</t>
  </si>
  <si>
    <t xml:space="preserve">91608-    </t>
  </si>
  <si>
    <t>(818) 733-7336</t>
  </si>
  <si>
    <t>lin@andyspahn.com</t>
  </si>
  <si>
    <t>Alan</t>
  </si>
  <si>
    <t>Solomont</t>
  </si>
  <si>
    <t>New England</t>
  </si>
  <si>
    <t>Solomont Bailis Ventures</t>
  </si>
  <si>
    <t>60 Beaver Rd</t>
  </si>
  <si>
    <t>Weston</t>
  </si>
  <si>
    <t>MA</t>
  </si>
  <si>
    <t xml:space="preserve">02493-    </t>
  </si>
  <si>
    <t>(617) 630-8081</t>
  </si>
  <si>
    <t>(617) 306-1820</t>
  </si>
  <si>
    <t>ads@sb-ventures.com</t>
  </si>
  <si>
    <t>Steven</t>
  </si>
  <si>
    <t>Gluckstern</t>
  </si>
  <si>
    <t>The Ajax Group</t>
  </si>
  <si>
    <t>Chairman</t>
  </si>
  <si>
    <t>54 Thompson Street</t>
  </si>
  <si>
    <t xml:space="preserve">10012-    </t>
  </si>
  <si>
    <t>(212) 724-0142</t>
  </si>
  <si>
    <t>(212) 625-8452</t>
  </si>
  <si>
    <t>(917) 561-6503</t>
  </si>
  <si>
    <t>Steven.Gluckstern@theajaxgroup.com</t>
  </si>
  <si>
    <t>jason.paez@4apurpose.com</t>
  </si>
  <si>
    <t>Jason Paez</t>
  </si>
  <si>
    <t>Jim</t>
  </si>
  <si>
    <t>Crown</t>
  </si>
  <si>
    <t>Henry Crown &amp; co</t>
  </si>
  <si>
    <t>Private Investor</t>
  </si>
  <si>
    <t>222 N La Salle St Ste 2000</t>
  </si>
  <si>
    <t>60601-1109</t>
  </si>
  <si>
    <t>(312) 236-6300</t>
  </si>
  <si>
    <t>(312) 560-2842</t>
  </si>
  <si>
    <t>JCROWN@crown-chicago.com</t>
  </si>
  <si>
    <t>cpak@crown-chicago.com; PCrown@CROWN-CHICAGO.com</t>
  </si>
  <si>
    <t>Paula Crown</t>
  </si>
  <si>
    <t>Mark</t>
  </si>
  <si>
    <t>Gorenberg</t>
  </si>
  <si>
    <t>Hummer Winblad</t>
  </si>
  <si>
    <t>Venture Capital</t>
  </si>
  <si>
    <t>2 South Park; 2nd Floor</t>
  </si>
  <si>
    <t>San Francisco</t>
  </si>
  <si>
    <t xml:space="preserve">94107-    </t>
  </si>
  <si>
    <t>(415) 979-9600</t>
  </si>
  <si>
    <t>(415) 828-0852</t>
  </si>
  <si>
    <t>mgorenberg@humwin.com</t>
  </si>
  <si>
    <t>wand948@aol.com</t>
  </si>
  <si>
    <t>Wendy Wanderman</t>
  </si>
  <si>
    <t>David</t>
  </si>
  <si>
    <t>Friedman</t>
  </si>
  <si>
    <t>Gilbert</t>
  </si>
  <si>
    <t>Lehman Brothers</t>
  </si>
  <si>
    <t>Senior Advisor</t>
  </si>
  <si>
    <t>2340 NW 45th St.</t>
  </si>
  <si>
    <t>Boca Raton</t>
  </si>
  <si>
    <t xml:space="preserve">33431-    </t>
  </si>
  <si>
    <t>(561) 671-1267</t>
  </si>
  <si>
    <t>(561) 997-8203</t>
  </si>
  <si>
    <t>(561) 350-5030</t>
  </si>
  <si>
    <t>gilby44@bellsouth.net</t>
  </si>
  <si>
    <t>Howard</t>
  </si>
  <si>
    <t>Gutman</t>
  </si>
  <si>
    <t>Williams &amp; Connolly, LLP</t>
  </si>
  <si>
    <t>Attorney</t>
  </si>
  <si>
    <t>725 12th St NW</t>
  </si>
  <si>
    <t xml:space="preserve">20005-    </t>
  </si>
  <si>
    <t>(202) 434-5200</t>
  </si>
  <si>
    <t>(301) 467-8082</t>
  </si>
  <si>
    <t>HGutman@wc.com</t>
  </si>
  <si>
    <t>Torrey</t>
  </si>
  <si>
    <t>The Torrey Funds</t>
  </si>
  <si>
    <t>131 E 66th St</t>
  </si>
  <si>
    <t xml:space="preserve">10021-    </t>
  </si>
  <si>
    <t>(212) 644-7800</t>
  </si>
  <si>
    <t>jatorrey@thetorreyfunds.com</t>
  </si>
  <si>
    <t>Bob</t>
  </si>
  <si>
    <t>Mandell</t>
  </si>
  <si>
    <t>Meritage Homes</t>
  </si>
  <si>
    <t>1900 King Arthur Circle</t>
  </si>
  <si>
    <t>Orlando</t>
  </si>
  <si>
    <t>(407) 491-1811</t>
  </si>
  <si>
    <t>bobbymand@aol.com</t>
  </si>
  <si>
    <t>Carden</t>
  </si>
  <si>
    <t>Jones Day</t>
  </si>
  <si>
    <t>N3 Pine Ter.</t>
  </si>
  <si>
    <t>Bronxville</t>
  </si>
  <si>
    <t xml:space="preserve">10708-    </t>
  </si>
  <si>
    <t>(212) 326-3839</t>
  </si>
  <si>
    <t>(914) 588-8898</t>
  </si>
  <si>
    <t>dlcarden@JonesDay.com</t>
  </si>
  <si>
    <t>rebeccarriley@aol.com</t>
  </si>
  <si>
    <t>Rebecca Riley</t>
  </si>
  <si>
    <t>Christine</t>
  </si>
  <si>
    <t>Forester</t>
  </si>
  <si>
    <t>Christine Forester Catalyst</t>
  </si>
  <si>
    <t>2025 Soledad Ave</t>
  </si>
  <si>
    <t>La Jolla</t>
  </si>
  <si>
    <t xml:space="preserve">92037-    </t>
  </si>
  <si>
    <t>(858) 454-0573</t>
  </si>
  <si>
    <t>(858) 531-9179</t>
  </si>
  <si>
    <t>forester@san.rr.com</t>
  </si>
  <si>
    <t>Richard</t>
  </si>
  <si>
    <t>Danzig</t>
  </si>
  <si>
    <t>(202) 363-6767</t>
  </si>
  <si>
    <t>(202) 288-0891</t>
  </si>
  <si>
    <t>rjdanzig@aol.com</t>
  </si>
  <si>
    <t>Peter</t>
  </si>
  <si>
    <t>Buttenwieser</t>
  </si>
  <si>
    <t>Peter L Buttenwieser &amp; Associates</t>
  </si>
  <si>
    <t>8325 Saint Martins Ln</t>
  </si>
  <si>
    <t>Philadelphia</t>
  </si>
  <si>
    <t>PA</t>
  </si>
  <si>
    <t xml:space="preserve">19118-    </t>
  </si>
  <si>
    <t>(215) 242-6901</t>
  </si>
  <si>
    <t>plbuttenwieser@worldnet.att.net</t>
  </si>
  <si>
    <t>Clark</t>
  </si>
  <si>
    <t>Clay Co</t>
  </si>
  <si>
    <t>Chairman and Chief Executive Officer</t>
  </si>
  <si>
    <t>2199 Innerbelt Business Center Dr.</t>
  </si>
  <si>
    <t>St. Louis</t>
  </si>
  <si>
    <t xml:space="preserve">63114-    </t>
  </si>
  <si>
    <t>(314) 429-5100</t>
  </si>
  <si>
    <t>(314) 406-1919</t>
  </si>
  <si>
    <t>ClarkB@Claycorp.com</t>
  </si>
  <si>
    <t>Bill</t>
  </si>
  <si>
    <t>Eacho</t>
  </si>
  <si>
    <t>Carlton Capital Group, LLC</t>
  </si>
  <si>
    <t>4733 Bethesda Ave., Suite 400</t>
  </si>
  <si>
    <t>Bethesda</t>
  </si>
  <si>
    <t>MD</t>
  </si>
  <si>
    <t xml:space="preserve">20814-    </t>
  </si>
  <si>
    <t>(301) 347-4642</t>
  </si>
  <si>
    <t>(202) 686-2820</t>
  </si>
  <si>
    <t>beacho@mac.com</t>
  </si>
  <si>
    <t>Allan</t>
  </si>
  <si>
    <t>Katz</t>
  </si>
  <si>
    <t>AKERMAN SENTERFITT</t>
  </si>
  <si>
    <t>106 East College, Suite 1200</t>
  </si>
  <si>
    <t>Tallahassee</t>
  </si>
  <si>
    <t xml:space="preserve">32301-    </t>
  </si>
  <si>
    <t>(850) 425-1605</t>
  </si>
  <si>
    <t>allan.katz@akerman.com</t>
  </si>
  <si>
    <t>Steve</t>
  </si>
  <si>
    <t>Spinner</t>
  </si>
  <si>
    <t>Sports Potential</t>
  </si>
  <si>
    <t>Ceo</t>
  </si>
  <si>
    <t>1314 Cloud Ave</t>
  </si>
  <si>
    <t>Menlo Park</t>
  </si>
  <si>
    <t xml:space="preserve">94025-    </t>
  </si>
  <si>
    <t>(415) 640-7746</t>
  </si>
  <si>
    <t>(650) 854-7746</t>
  </si>
  <si>
    <t>stevespinner@yahoo.com</t>
  </si>
  <si>
    <t>Tony</t>
  </si>
  <si>
    <t>West</t>
  </si>
  <si>
    <t>Morrison &amp; Foerster</t>
  </si>
  <si>
    <t>425 Market St.</t>
  </si>
  <si>
    <t xml:space="preserve">94105-    </t>
  </si>
  <si>
    <t>(415) 225-0625</t>
  </si>
  <si>
    <t>twest@mofo.com</t>
  </si>
  <si>
    <t>James</t>
  </si>
  <si>
    <t>Crowe</t>
  </si>
  <si>
    <t>5000 E. Quincy Ave.</t>
  </si>
  <si>
    <t>Englewood</t>
  </si>
  <si>
    <t xml:space="preserve">80302-    </t>
  </si>
  <si>
    <t>(720) 888-7328</t>
  </si>
  <si>
    <t>dinah.sink@level3.com</t>
  </si>
  <si>
    <t>Solow</t>
  </si>
  <si>
    <t>Goldberg Kohn</t>
  </si>
  <si>
    <t>Principal</t>
  </si>
  <si>
    <t>55 East Monroe Street, Suite 3300</t>
  </si>
  <si>
    <t>60603-5792</t>
  </si>
  <si>
    <t>312.201.3909</t>
  </si>
  <si>
    <t>alan.solow@goldbergkohn.com</t>
  </si>
  <si>
    <t>David Solow</t>
  </si>
  <si>
    <t>Tom</t>
  </si>
  <si>
    <t>Perrelli</t>
  </si>
  <si>
    <t>Jenner Block</t>
  </si>
  <si>
    <t>6506 36th St N</t>
  </si>
  <si>
    <t>Arlington</t>
  </si>
  <si>
    <t xml:space="preserve">22213-    </t>
  </si>
  <si>
    <t>(202) 639-6004</t>
  </si>
  <si>
    <t>tomperrelli@yahoo.com</t>
  </si>
  <si>
    <t>Kennard</t>
  </si>
  <si>
    <t>Carlyle Group</t>
  </si>
  <si>
    <t>Managing Partner</t>
  </si>
  <si>
    <t>3225 Ellicott St. NW</t>
  </si>
  <si>
    <t>(202) 729-5331</t>
  </si>
  <si>
    <t>william.kennard@carlyle.com</t>
  </si>
  <si>
    <t>Karol</t>
  </si>
  <si>
    <t>Mason</t>
  </si>
  <si>
    <t>South</t>
  </si>
  <si>
    <t>Alston &amp; Bird LLP</t>
  </si>
  <si>
    <t>1201 W. Peachtree Street</t>
  </si>
  <si>
    <t>Atlanta</t>
  </si>
  <si>
    <t>Georgia</t>
  </si>
  <si>
    <t>30309-3424</t>
  </si>
  <si>
    <t>(404) 881-7494</t>
  </si>
  <si>
    <t>karol.mason@alston.com</t>
  </si>
  <si>
    <t>Cynthia</t>
  </si>
  <si>
    <t>Stroum</t>
  </si>
  <si>
    <t>Stroum Enterprises</t>
  </si>
  <si>
    <t>1700 Seventh Ave, Suite 2000</t>
  </si>
  <si>
    <t>Seattle</t>
  </si>
  <si>
    <t>WA</t>
  </si>
  <si>
    <t xml:space="preserve">98101-    </t>
  </si>
  <si>
    <t>(206) 467-6767</t>
  </si>
  <si>
    <t>Cynthia@stroum.com</t>
  </si>
  <si>
    <t>White</t>
  </si>
  <si>
    <t>Advanced Concepts</t>
  </si>
  <si>
    <t>13613 Sir Thomas Way, Apt 21</t>
  </si>
  <si>
    <t>Silver Spring</t>
  </si>
  <si>
    <t xml:space="preserve">20904-    </t>
  </si>
  <si>
    <t>(301) 996-2712</t>
  </si>
  <si>
    <t>Margo</t>
  </si>
  <si>
    <t>Lion</t>
  </si>
  <si>
    <t>Margo Lion LTD</t>
  </si>
  <si>
    <t>Theatrical Producer</t>
  </si>
  <si>
    <t>110 riverside drive</t>
  </si>
  <si>
    <t xml:space="preserve">10024-    </t>
  </si>
  <si>
    <t>(212) 869-1112</t>
  </si>
  <si>
    <t>margo@margolionltd.com</t>
  </si>
  <si>
    <t>Jeff</t>
  </si>
  <si>
    <t>Bleich</t>
  </si>
  <si>
    <t>Manger Tolleson</t>
  </si>
  <si>
    <t>109 Monte Ave.</t>
  </si>
  <si>
    <t>Piedmont</t>
  </si>
  <si>
    <t xml:space="preserve">94611-    </t>
  </si>
  <si>
    <t>(510) 655-2192</t>
  </si>
  <si>
    <t>jeff.bleich@mto.com</t>
  </si>
  <si>
    <t>Scott</t>
  </si>
  <si>
    <t>Harris</t>
  </si>
  <si>
    <t>Harris Wiltshire Law</t>
  </si>
  <si>
    <t>3409 Fulton Street NW</t>
  </si>
  <si>
    <t xml:space="preserve">20007-    </t>
  </si>
  <si>
    <t>(202) 255-1330</t>
  </si>
  <si>
    <t>(202) 730-1330</t>
  </si>
  <si>
    <t>sharris@harriswiltshire.com</t>
  </si>
  <si>
    <t>Brian</t>
  </si>
  <si>
    <t>Mathis</t>
  </si>
  <si>
    <t>Longship Capital Management</t>
  </si>
  <si>
    <t>210 Riverside Dr., Apt. 2A</t>
  </si>
  <si>
    <t>(212) 742-9177</t>
  </si>
  <si>
    <t>(917) 214-7495</t>
  </si>
  <si>
    <t>bmathis@provident-group.com</t>
  </si>
  <si>
    <t>ComEd</t>
  </si>
  <si>
    <t>Chairman &amp; CEO</t>
  </si>
  <si>
    <t>440 S. LaSalle Street, 33rd Floor</t>
  </si>
  <si>
    <t xml:space="preserve">60605-    </t>
  </si>
  <si>
    <t>(312) 394-7198</t>
  </si>
  <si>
    <t>mamie.takagi@exeloncorp.com</t>
  </si>
  <si>
    <t>Julie</t>
  </si>
  <si>
    <t>Nelson</t>
  </si>
  <si>
    <t>Rising</t>
  </si>
  <si>
    <t>Katzman</t>
  </si>
  <si>
    <t>julietkatzman@yahoo.com</t>
  </si>
  <si>
    <t>Tony Lake</t>
  </si>
  <si>
    <t>Lou</t>
  </si>
  <si>
    <t>Frillman</t>
  </si>
  <si>
    <t>GVA Marquette Advisors</t>
  </si>
  <si>
    <t>333 S 7th Street</t>
  </si>
  <si>
    <t>Minneapolis</t>
  </si>
  <si>
    <t>MN</t>
  </si>
  <si>
    <t xml:space="preserve">55402-    </t>
  </si>
  <si>
    <t>(612) 335-8888</t>
  </si>
  <si>
    <t>(612) 865-6532</t>
  </si>
  <si>
    <t>lfrillman@gvamarquetteadvisors.com</t>
  </si>
  <si>
    <t>Lake</t>
  </si>
  <si>
    <t>aklake@earthlink.net</t>
  </si>
  <si>
    <t>Julie Katzman</t>
  </si>
  <si>
    <t>Desiree</t>
  </si>
  <si>
    <t>People's Energy</t>
  </si>
  <si>
    <t>(312) 240-7500</t>
  </si>
  <si>
    <t>DRogers@peoplesgasdelivery.com</t>
  </si>
  <si>
    <t>Reed</t>
  </si>
  <si>
    <t>K&amp;L Gates</t>
  </si>
  <si>
    <t>15555 Smithfield Place</t>
  </si>
  <si>
    <t>Centreville</t>
  </si>
  <si>
    <t xml:space="preserve">20120-    </t>
  </si>
  <si>
    <t>thomas.reed@klgates.com</t>
  </si>
  <si>
    <t>reedstone@earthlink.net</t>
  </si>
  <si>
    <t>Grace</t>
  </si>
  <si>
    <t>Tsao Wu</t>
  </si>
  <si>
    <t>Tabula Tua</t>
  </si>
  <si>
    <t>(773) 575-2355</t>
  </si>
  <si>
    <t>grace@tabulatua.com</t>
  </si>
  <si>
    <t>Daniel</t>
  </si>
  <si>
    <t>Gensler</t>
  </si>
  <si>
    <t>Kempner</t>
  </si>
  <si>
    <t>MWWGroup</t>
  </si>
  <si>
    <t>One Meadowlands Plaza</t>
  </si>
  <si>
    <t>East Rutehrford</t>
  </si>
  <si>
    <t>07073-2197</t>
  </si>
  <si>
    <t>(201)507-9500</t>
  </si>
  <si>
    <t>mkempner@mww.com</t>
  </si>
  <si>
    <t>Jennifer</t>
  </si>
  <si>
    <t>Haro</t>
  </si>
  <si>
    <t>(314)229-0226</t>
  </si>
  <si>
    <t>jenniferdharo@yahoo.com</t>
  </si>
  <si>
    <t xml:space="preserve">Maureen@rattner.com </t>
  </si>
  <si>
    <t>(212)418-1717</t>
  </si>
  <si>
    <t>375 Park Avenue, 14th Floor</t>
  </si>
  <si>
    <t>Weiss</t>
  </si>
  <si>
    <t>Angeleno Group</t>
  </si>
  <si>
    <t>Investor</t>
  </si>
  <si>
    <t>2029 Century Park East., Suite 2980</t>
  </si>
  <si>
    <t>Los Angeles</t>
  </si>
  <si>
    <t xml:space="preserve">90067-    </t>
  </si>
  <si>
    <t>(310) 552-2790</t>
  </si>
  <si>
    <t>daniel@angelenogroup.com</t>
  </si>
  <si>
    <t>zeb@angelenogroup.com</t>
  </si>
  <si>
    <t>Zeb Rice</t>
  </si>
  <si>
    <t>Bruce</t>
  </si>
  <si>
    <t>Oreck</t>
  </si>
  <si>
    <t>Oreck, Bradley, Crighton, Adams &amp; Chase, LLC</t>
  </si>
  <si>
    <t>2045 Broadway St # 100</t>
  </si>
  <si>
    <t>(303) 641-3555</t>
  </si>
  <si>
    <t>(303) 444-2993</t>
  </si>
  <si>
    <t>bruce@statetax-law.com</t>
  </si>
  <si>
    <t>Andrew</t>
  </si>
  <si>
    <t>Schapiro</t>
  </si>
  <si>
    <t>Mayer Brown Rowe &amp; Mawe</t>
  </si>
  <si>
    <t>1675 Broadway</t>
  </si>
  <si>
    <t xml:space="preserve">10019-    </t>
  </si>
  <si>
    <t>(212) 506-2672</t>
  </si>
  <si>
    <t>aschapiro@mayerbrown.com</t>
  </si>
  <si>
    <t>Gorman</t>
  </si>
  <si>
    <t>Texas and Oklahoma</t>
  </si>
  <si>
    <t>5404 Maryanna Dr</t>
  </si>
  <si>
    <t>Austin</t>
  </si>
  <si>
    <t>TX</t>
  </si>
  <si>
    <t xml:space="preserve">78746-    </t>
  </si>
  <si>
    <t>(512) 791-5200</t>
  </si>
  <si>
    <t>jgorman@bloomberg.net</t>
  </si>
  <si>
    <t>Beatrice</t>
  </si>
  <si>
    <t>Welters</t>
  </si>
  <si>
    <t>919 Saigon Rd</t>
  </si>
  <si>
    <t>McLean</t>
  </si>
  <si>
    <t xml:space="preserve">22102-    </t>
  </si>
  <si>
    <t>(703) 827-8383</t>
  </si>
  <si>
    <t>bwelters@aol.com</t>
  </si>
  <si>
    <t>Ari</t>
  </si>
  <si>
    <t>Emanuel</t>
  </si>
  <si>
    <t>Endeavor Talent Agency</t>
  </si>
  <si>
    <t>Agent</t>
  </si>
  <si>
    <t>9601 Wilshire Blvd.</t>
  </si>
  <si>
    <t>Beverly Hills</t>
  </si>
  <si>
    <t xml:space="preserve">90210-    </t>
  </si>
  <si>
    <t>(310) 248-3064</t>
  </si>
  <si>
    <t>aemanuel_sched@endeavorla.com</t>
  </si>
  <si>
    <t>Levi</t>
  </si>
  <si>
    <t>Sibley</t>
  </si>
  <si>
    <t>Lawyer</t>
  </si>
  <si>
    <t>509 Wellington St</t>
  </si>
  <si>
    <t xml:space="preserve">60657-    </t>
  </si>
  <si>
    <t>(312) 853-7701</t>
  </si>
  <si>
    <t>jlevi@sidley.com</t>
  </si>
  <si>
    <t>Wheeler</t>
  </si>
  <si>
    <t>Core Capital Partners</t>
  </si>
  <si>
    <t>Executive</t>
  </si>
  <si>
    <t>1650 30th St. NW</t>
  </si>
  <si>
    <t>(202) 589-0090</t>
  </si>
  <si>
    <t>(202) 338-3646</t>
  </si>
  <si>
    <t>(202) 812-3000</t>
  </si>
  <si>
    <t>twheeler@core-capital.com</t>
  </si>
  <si>
    <t>Bucky</t>
  </si>
  <si>
    <t>Clarkson</t>
  </si>
  <si>
    <t>The Clarkson Group</t>
  </si>
  <si>
    <t>Chair</t>
  </si>
  <si>
    <t>3100 University Blvd. South</t>
  </si>
  <si>
    <t>Jacksonville</t>
  </si>
  <si>
    <t xml:space="preserve">32216-    </t>
  </si>
  <si>
    <t>(904) 359-0045</t>
  </si>
  <si>
    <t>cac@clarksonfl.com</t>
  </si>
  <si>
    <t>Brad</t>
  </si>
  <si>
    <t>Carson</t>
  </si>
  <si>
    <t>Cherokee Nation</t>
  </si>
  <si>
    <t>3103 Callaway</t>
  </si>
  <si>
    <t>Claremore</t>
  </si>
  <si>
    <t>OK</t>
  </si>
  <si>
    <t xml:space="preserve">74019-    </t>
  </si>
  <si>
    <t>(918) 671-2408</t>
  </si>
  <si>
    <t>bradcarson@sbcglobal.net</t>
  </si>
  <si>
    <t>Doug</t>
  </si>
  <si>
    <t>Rediker</t>
  </si>
  <si>
    <t>Igabriel</t>
  </si>
  <si>
    <t>(240) 543-0306</t>
  </si>
  <si>
    <t>(301) 960-4391</t>
  </si>
  <si>
    <t>drediker@igabriel.com</t>
  </si>
  <si>
    <t>Sam and Sylvia</t>
  </si>
  <si>
    <t>Kaplan</t>
  </si>
  <si>
    <t>Kaplan Strangis &amp; Kaplan</t>
  </si>
  <si>
    <t>510 River St.</t>
  </si>
  <si>
    <t xml:space="preserve">55401-    </t>
  </si>
  <si>
    <t>(612) 375-1138</t>
  </si>
  <si>
    <t>(612) 332-7311</t>
  </si>
  <si>
    <t>slk@kskpa.com</t>
  </si>
  <si>
    <t>Nancy</t>
  </si>
  <si>
    <t>Koppelman</t>
  </si>
  <si>
    <t>Self-employed</t>
  </si>
  <si>
    <t>Activist</t>
  </si>
  <si>
    <t>1453 Bonnymede Dr</t>
  </si>
  <si>
    <t>Santa Barbara</t>
  </si>
  <si>
    <t xml:space="preserve">93108-    </t>
  </si>
  <si>
    <t>(805) 565-0333</t>
  </si>
  <si>
    <t>(805) 565-0006</t>
  </si>
  <si>
    <t>yikes4@aol.com</t>
  </si>
  <si>
    <t>Fox</t>
  </si>
  <si>
    <t>ACF Property Mgmt</t>
  </si>
  <si>
    <t>12411 Ventura Blvd</t>
  </si>
  <si>
    <t>Studio City</t>
  </si>
  <si>
    <t xml:space="preserve">91604-    </t>
  </si>
  <si>
    <t>(818) 505-6777</t>
  </si>
  <si>
    <t>(818) 519-6666</t>
  </si>
  <si>
    <t>Alan@acfpm.com</t>
  </si>
  <si>
    <t>daveen@daveen.com</t>
  </si>
  <si>
    <t>Daveen Fox</t>
  </si>
  <si>
    <t>Caren</t>
  </si>
  <si>
    <t>Lobo</t>
  </si>
  <si>
    <t>Media Consultant</t>
  </si>
  <si>
    <t>Sarasota</t>
  </si>
  <si>
    <t>(941) 650-2432</t>
  </si>
  <si>
    <t>lobo3139@comcast.net</t>
  </si>
  <si>
    <t>Stewart</t>
  </si>
  <si>
    <t>Bainum</t>
  </si>
  <si>
    <t>Choice Hotels International</t>
  </si>
  <si>
    <t>8171 Maple Lawn Blvd Ste 375 C/O Realty Investment Company Inc</t>
  </si>
  <si>
    <t>Fulton</t>
  </si>
  <si>
    <t xml:space="preserve">20759-    </t>
  </si>
  <si>
    <t>(240) 295-1600</t>
  </si>
  <si>
    <t>stewbainum@aol.com</t>
  </si>
  <si>
    <t>Grain</t>
  </si>
  <si>
    <t>(941) 400-2200</t>
  </si>
  <si>
    <t>dg@gcgi.com</t>
  </si>
  <si>
    <t>Cookie</t>
  </si>
  <si>
    <t>Parker</t>
  </si>
  <si>
    <t>KMS</t>
  </si>
  <si>
    <t>Principle</t>
  </si>
  <si>
    <t>8383 Wilshire Blvd, Suite 745</t>
  </si>
  <si>
    <t xml:space="preserve">90211-    </t>
  </si>
  <si>
    <t>(323) 302-4878</t>
  </si>
  <si>
    <t>(323) 788-6000</t>
  </si>
  <si>
    <t>yparker@kmanage.com</t>
  </si>
  <si>
    <t>Freddy</t>
  </si>
  <si>
    <t>Balsera</t>
  </si>
  <si>
    <t>Balsera Communications</t>
  </si>
  <si>
    <t>Founder</t>
  </si>
  <si>
    <t>(305) 772-5189</t>
  </si>
  <si>
    <t>fbalsera@balseracommunications.com</t>
  </si>
  <si>
    <t>Johnson</t>
  </si>
  <si>
    <t>Perseus</t>
  </si>
  <si>
    <t>Vice Chair</t>
  </si>
  <si>
    <t>2099 Pennsylvania Ave NW, 9th Floor</t>
  </si>
  <si>
    <t xml:space="preserve">60614-    </t>
  </si>
  <si>
    <t>(202) 772-1854</t>
  </si>
  <si>
    <t>moconnor@perseusllc.com</t>
  </si>
  <si>
    <t>jjohnson@perseusllc.com</t>
  </si>
  <si>
    <t>Wade</t>
  </si>
  <si>
    <t>Randlett</t>
  </si>
  <si>
    <t>Dashboard Technology</t>
  </si>
  <si>
    <t>3479 Sacramento St</t>
  </si>
  <si>
    <t xml:space="preserve">94118-    </t>
  </si>
  <si>
    <t>(415) 235-0700</t>
  </si>
  <si>
    <t>wade@randlett.com</t>
  </si>
  <si>
    <t>Nicole</t>
  </si>
  <si>
    <t>Avant</t>
  </si>
  <si>
    <t>Interior Music</t>
  </si>
  <si>
    <t>5757 Wilshire Blvd, Ste.# 335</t>
  </si>
  <si>
    <t xml:space="preserve">90036-    </t>
  </si>
  <si>
    <t>(310) 415-3872</t>
  </si>
  <si>
    <t>Interior00@aol.com</t>
  </si>
  <si>
    <t>Bobby</t>
  </si>
  <si>
    <t>Stein</t>
  </si>
  <si>
    <t>3903 Ortega Blvd</t>
  </si>
  <si>
    <t xml:space="preserve">32210-    </t>
  </si>
  <si>
    <t>(904) 355-3519</t>
  </si>
  <si>
    <t>(904) 294-5154</t>
  </si>
  <si>
    <t>bstein@chartwellcap.com</t>
  </si>
  <si>
    <t>Spencer</t>
  </si>
  <si>
    <t>Overton</t>
  </si>
  <si>
    <t>Geroge Washington University Law School</t>
  </si>
  <si>
    <t>Law Professor</t>
  </si>
  <si>
    <t>Chevy Chase</t>
  </si>
  <si>
    <t>(202) 994-9794</t>
  </si>
  <si>
    <t>(301) 502-9703</t>
  </si>
  <si>
    <t>spenceroverton@gmail.com</t>
  </si>
  <si>
    <t>Max</t>
  </si>
  <si>
    <t>Holtzman</t>
  </si>
  <si>
    <t>Holtzman Group, The</t>
  </si>
  <si>
    <t xml:space="preserve">2121 Ponce de Leon Boulevard, Suite 1280 </t>
  </si>
  <si>
    <t>Coral Gables</t>
  </si>
  <si>
    <t xml:space="preserve">33134-    </t>
  </si>
  <si>
    <t>(305) 441-2611</t>
  </si>
  <si>
    <t>(305) 992-6328</t>
  </si>
  <si>
    <t>max@hgflorida.com</t>
  </si>
  <si>
    <t>Heyman</t>
  </si>
  <si>
    <t>Private Wealth Management</t>
  </si>
  <si>
    <t>Managing Director</t>
  </si>
  <si>
    <t>71 S. Wacker Dr., Suite 500</t>
  </si>
  <si>
    <t xml:space="preserve">60606-    </t>
  </si>
  <si>
    <t>(312) 655-5550</t>
  </si>
  <si>
    <t>bruce.heyman@gs.com</t>
  </si>
  <si>
    <t>Katherine</t>
  </si>
  <si>
    <t>Gehl</t>
  </si>
  <si>
    <t>Gehl's Guernsey Farms, Inc</t>
  </si>
  <si>
    <t>1728 North Fremont Street</t>
  </si>
  <si>
    <t>(312) 867-0149</t>
  </si>
  <si>
    <t>(312) 399-1678</t>
  </si>
  <si>
    <t>kgehl@gehls.com</t>
  </si>
  <si>
    <t>kgehl@alumni.nd.edu</t>
  </si>
  <si>
    <t>Jones</t>
  </si>
  <si>
    <t>David Jones, LLC</t>
  </si>
  <si>
    <t>1177 High Ridge Road</t>
  </si>
  <si>
    <t>Stamford</t>
  </si>
  <si>
    <t>CT</t>
  </si>
  <si>
    <t xml:space="preserve">06905-    </t>
  </si>
  <si>
    <t>(917) 841-4099</t>
  </si>
  <si>
    <t>dajonesllc@msn.com</t>
  </si>
  <si>
    <t>Eric</t>
  </si>
  <si>
    <t>Kearney</t>
  </si>
  <si>
    <t>State of Ohio</t>
  </si>
  <si>
    <t>State Senator</t>
  </si>
  <si>
    <t>3 Lenox Ln</t>
  </si>
  <si>
    <t>Cincinnati</t>
  </si>
  <si>
    <t>OH</t>
  </si>
  <si>
    <t xml:space="preserve">45229-    </t>
  </si>
  <si>
    <t>(513) 328-4100</t>
  </si>
  <si>
    <t>ekearney@kearneyllc.com</t>
  </si>
  <si>
    <t>Westly</t>
  </si>
  <si>
    <t>harpreetwalia@gmail.com</t>
  </si>
  <si>
    <t>Reynolds</t>
  </si>
  <si>
    <t>Loop Capital Markets</t>
  </si>
  <si>
    <t>4923 S. Kimbark Ave.</t>
  </si>
  <si>
    <t xml:space="preserve">60615-    </t>
  </si>
  <si>
    <t>(312) 913-4901</t>
  </si>
  <si>
    <t>jimmr@mycingular.blackberry.net</t>
  </si>
  <si>
    <t>Tim</t>
  </si>
  <si>
    <t>Mullen</t>
  </si>
  <si>
    <t>1955 N Burling St</t>
  </si>
  <si>
    <t>tim@mullenfdn.org</t>
  </si>
  <si>
    <t>Alecia Mullen</t>
  </si>
  <si>
    <t>Susman</t>
  </si>
  <si>
    <t>Citibank</t>
  </si>
  <si>
    <t>CVP</t>
  </si>
  <si>
    <t>8700 Sears Tower</t>
  </si>
  <si>
    <t>(312) 876-8814</t>
  </si>
  <si>
    <t>louis.b.susman@citigroup.com</t>
  </si>
  <si>
    <t>Barbara</t>
  </si>
  <si>
    <t>Garrett</t>
  </si>
  <si>
    <t>(305) 778-8144</t>
  </si>
  <si>
    <t>(305) 661-4209</t>
  </si>
  <si>
    <t>barbarafgarrett@bellsouth.net</t>
  </si>
  <si>
    <t>Koch</t>
  </si>
  <si>
    <t>Credit Suisse</t>
  </si>
  <si>
    <t>Investment Banker</t>
  </si>
  <si>
    <t>227 W Monroe St, 42nd Floor</t>
  </si>
  <si>
    <t>(312) 750-3011</t>
  </si>
  <si>
    <t>steven.koch@credit-suisse.com</t>
  </si>
  <si>
    <t>Josh</t>
  </si>
  <si>
    <t>Berger</t>
  </si>
  <si>
    <t>Americans Abroad</t>
  </si>
  <si>
    <t>Warner Brothers</t>
  </si>
  <si>
    <t>London</t>
  </si>
  <si>
    <t>UK</t>
  </si>
  <si>
    <t>josh.berger@warnerbros.com</t>
  </si>
  <si>
    <t>jo.clerkin@warnerbros.com</t>
  </si>
  <si>
    <t>Michael</t>
  </si>
  <si>
    <t>Lawson</t>
  </si>
  <si>
    <t>Skadden Arps</t>
  </si>
  <si>
    <t>55 Freemont Place</t>
  </si>
  <si>
    <t xml:space="preserve">90005-    </t>
  </si>
  <si>
    <t>(310) 600-5944</t>
  </si>
  <si>
    <t>mlawson@skadden.com</t>
  </si>
  <si>
    <t>Mattiemcfadden@aol.com</t>
  </si>
  <si>
    <t>Mattie McFadden-Lawson</t>
  </si>
  <si>
    <t>Alderman</t>
  </si>
  <si>
    <t>Wolf Block</t>
  </si>
  <si>
    <t>1650 Arch Street, 22nd Floor</t>
  </si>
  <si>
    <t>19010-1708</t>
  </si>
  <si>
    <t>(215) 977-2100</t>
  </si>
  <si>
    <t>malderman@wolfblock.com</t>
  </si>
  <si>
    <t>Orlan</t>
  </si>
  <si>
    <t>Milbank Tweed</t>
  </si>
  <si>
    <t>14216 Dunwood Valley Dr</t>
  </si>
  <si>
    <t>Bowie</t>
  </si>
  <si>
    <t xml:space="preserve">20721-    </t>
  </si>
  <si>
    <t>(240) 461-5525</t>
  </si>
  <si>
    <t>ojohnson@saul.com</t>
  </si>
  <si>
    <t>orlanj@gmail.com</t>
  </si>
  <si>
    <t>Pajcic</t>
  </si>
  <si>
    <t>One Independent Drive, Suite 1900</t>
  </si>
  <si>
    <t xml:space="preserve">32202-    </t>
  </si>
  <si>
    <t>(904) 358-8881</t>
  </si>
  <si>
    <t>(904) 316-1317</t>
  </si>
  <si>
    <t>steve@pajcic.com</t>
  </si>
  <si>
    <t>Bernstein</t>
  </si>
  <si>
    <t>Chelsea Piers</t>
  </si>
  <si>
    <t>Chelsea Piers, Pier 62, Suite 300</t>
  </si>
  <si>
    <t xml:space="preserve">10011-    </t>
  </si>
  <si>
    <t>(212) 336-6855</t>
  </si>
  <si>
    <t>BERNST@chelseapiers.com</t>
  </si>
  <si>
    <t>lewisa@chelseapiers.com</t>
  </si>
  <si>
    <t>Andi Bernstein</t>
  </si>
  <si>
    <t>Ed</t>
  </si>
  <si>
    <t>Haddock</t>
  </si>
  <si>
    <t>Full Sail</t>
  </si>
  <si>
    <t>(407) 628-0783</t>
  </si>
  <si>
    <t>(407) 679-6171</t>
  </si>
  <si>
    <t>(407) 312-5586</t>
  </si>
  <si>
    <t>ehaddock@fullsail.com</t>
  </si>
  <si>
    <t>Hudson</t>
  </si>
  <si>
    <t>JAH Development Company</t>
  </si>
  <si>
    <t>2200 20th St. NW</t>
  </si>
  <si>
    <t xml:space="preserve">20009-    </t>
  </si>
  <si>
    <t>(202) 423-3193</t>
  </si>
  <si>
    <t>jlhudson712@verizon.net</t>
  </si>
  <si>
    <t>Gallogly</t>
  </si>
  <si>
    <t>Centerbridge Partners</t>
  </si>
  <si>
    <t>333 Central Park West</t>
  </si>
  <si>
    <t>(212) 301-6500</t>
  </si>
  <si>
    <t>mgallogly@centerbridge.com</t>
  </si>
  <si>
    <t>steve@westlygroup.com</t>
  </si>
  <si>
    <t>jtaylor@centerbridge.com</t>
  </si>
  <si>
    <t>Norm</t>
  </si>
  <si>
    <t>Jason</t>
  </si>
  <si>
    <t>Paez</t>
  </si>
  <si>
    <t>4 A Purpose LLC</t>
  </si>
  <si>
    <t>401 W End Ave Ste 1B</t>
  </si>
  <si>
    <t>Steven Gluckstern</t>
  </si>
  <si>
    <t>Meredith</t>
  </si>
  <si>
    <t>Arthur</t>
  </si>
  <si>
    <t>Schechter</t>
  </si>
  <si>
    <t>Zuckerman Spaeder</t>
  </si>
  <si>
    <t>2022 Columbia Rd. NW, Apt 214</t>
  </si>
  <si>
    <t>(202) 271-5591</t>
  </si>
  <si>
    <t>Parham</t>
  </si>
  <si>
    <t>Real Networks</t>
  </si>
  <si>
    <t>1917 10th Ave W</t>
  </si>
  <si>
    <t xml:space="preserve">98119-    </t>
  </si>
  <si>
    <t>(206) 369-6238</t>
  </si>
  <si>
    <t>mparham@real.com</t>
  </si>
  <si>
    <t>Chris</t>
  </si>
  <si>
    <t>Lewis</t>
  </si>
  <si>
    <t>Blank Rome LLP</t>
  </si>
  <si>
    <t>1449 Sugartown Rd</t>
  </si>
  <si>
    <t>Berwyn</t>
  </si>
  <si>
    <t xml:space="preserve">19312-    </t>
  </si>
  <si>
    <t>(215) 569-5793</t>
  </si>
  <si>
    <t>lewis@blankrome.com</t>
  </si>
  <si>
    <t>Loy</t>
  </si>
  <si>
    <t>n/a</t>
  </si>
  <si>
    <t>Retired</t>
  </si>
  <si>
    <t>3230 Reservoir Rd NW</t>
  </si>
  <si>
    <t>(202) 237-5118</t>
  </si>
  <si>
    <t>(202) 251-5475</t>
  </si>
  <si>
    <t>loyfrank@aol.com</t>
  </si>
  <si>
    <t>Jane</t>
  </si>
  <si>
    <t>Stetson</t>
  </si>
  <si>
    <t>Philantropist</t>
  </si>
  <si>
    <t>139 Elm St</t>
  </si>
  <si>
    <t>Norwich</t>
  </si>
  <si>
    <t>VT</t>
  </si>
  <si>
    <t xml:space="preserve">05055-    </t>
  </si>
  <si>
    <t>(802) 291-2222</t>
  </si>
  <si>
    <t>jane.stetson@valley.net</t>
  </si>
  <si>
    <t>George</t>
  </si>
  <si>
    <t>Stevens</t>
  </si>
  <si>
    <t>Filmaker</t>
  </si>
  <si>
    <t>3050 Avon Ln</t>
  </si>
  <si>
    <t>(202) 416-7960</t>
  </si>
  <si>
    <t>gscribe@aol.com</t>
  </si>
  <si>
    <t>Mitchell</t>
  </si>
  <si>
    <t>Self Employed</t>
  </si>
  <si>
    <t>100 NE 3rd Ave, Suite 1100</t>
  </si>
  <si>
    <t>Ft. Lauderdale</t>
  </si>
  <si>
    <t xml:space="preserve">33087-    </t>
  </si>
  <si>
    <t>(954) 627-9900</t>
  </si>
  <si>
    <t>(954) 240-1786</t>
  </si>
  <si>
    <t>mberger@bergeringerman.com</t>
  </si>
  <si>
    <t>Orrick</t>
  </si>
  <si>
    <t>Coblentz, Patch, Duffy &amp; Bass, LLP</t>
  </si>
  <si>
    <t>one Ferry Building, Suite 200</t>
  </si>
  <si>
    <t xml:space="preserve">94111-    </t>
  </si>
  <si>
    <t>(415) 391-4800</t>
  </si>
  <si>
    <t>who@cpdb.com</t>
  </si>
  <si>
    <t>Broas</t>
  </si>
  <si>
    <t>Winston &amp; Strawn</t>
  </si>
  <si>
    <t>28 Grafton St</t>
  </si>
  <si>
    <t xml:space="preserve">20815-    </t>
  </si>
  <si>
    <t>(202) 282-5750</t>
  </si>
  <si>
    <t>(202) 262-1033</t>
  </si>
  <si>
    <t>TBroas@winston.com</t>
  </si>
  <si>
    <t>Alexa</t>
  </si>
  <si>
    <t>Wesner</t>
  </si>
  <si>
    <t>Volunteer</t>
  </si>
  <si>
    <t>900 Live Oak Cir</t>
  </si>
  <si>
    <t>(512) 751-0900</t>
  </si>
  <si>
    <t>alexa@hiretech.com</t>
  </si>
  <si>
    <t>Becky</t>
  </si>
  <si>
    <t>Draper</t>
  </si>
  <si>
    <t>(415) 699-9213</t>
  </si>
  <si>
    <t>becky@beckydraper.com</t>
  </si>
  <si>
    <t>Eddy</t>
  </si>
  <si>
    <t>Arriola</t>
  </si>
  <si>
    <t>Inktel Direct</t>
  </si>
  <si>
    <t>Executive Vice President</t>
  </si>
  <si>
    <t>450 Alton Road, #3904</t>
  </si>
  <si>
    <t>Miami Beach</t>
  </si>
  <si>
    <t xml:space="preserve">33139-    </t>
  </si>
  <si>
    <t>(305) 523-1100</t>
  </si>
  <si>
    <t>(305) 661-9360</t>
  </si>
  <si>
    <t>eddy.arriola@inktel.com</t>
  </si>
  <si>
    <t>ricky.arriola@inktel.com</t>
  </si>
  <si>
    <t>Ricky Arriola</t>
  </si>
  <si>
    <t>AON Corp</t>
  </si>
  <si>
    <t>VP</t>
  </si>
  <si>
    <t>1142 W. Lill Ave.</t>
  </si>
  <si>
    <t>(773) 528-5305</t>
  </si>
  <si>
    <t>rivkinrs@aol.com</t>
  </si>
  <si>
    <t>csmoelis@aol.com</t>
  </si>
  <si>
    <t>Cindy Moelis</t>
  </si>
  <si>
    <t>Lerner</t>
  </si>
  <si>
    <t>FGI Research</t>
  </si>
  <si>
    <t>400 Meadowmont Village Circle</t>
  </si>
  <si>
    <t>Chapel Hill</t>
  </si>
  <si>
    <t>NC</t>
  </si>
  <si>
    <t xml:space="preserve">27517-    </t>
  </si>
  <si>
    <t>(919) 932-8818</t>
  </si>
  <si>
    <t>(919) 616-9929</t>
  </si>
  <si>
    <t>slerner@fgiresearch.com</t>
  </si>
  <si>
    <t>Iola</t>
  </si>
  <si>
    <t>4332 Potomac</t>
  </si>
  <si>
    <t>Dallas</t>
  </si>
  <si>
    <t xml:space="preserve">75205-    </t>
  </si>
  <si>
    <t>(214) 443-4300</t>
  </si>
  <si>
    <t>MHIola@aol.com</t>
  </si>
  <si>
    <t>Naomi</t>
  </si>
  <si>
    <t>Aberly</t>
  </si>
  <si>
    <t>NA</t>
  </si>
  <si>
    <t>3616 Crescent Drive</t>
  </si>
  <si>
    <t>(214) 557-5025</t>
  </si>
  <si>
    <t>ndaberly@yahoo.com</t>
  </si>
  <si>
    <t>Helen</t>
  </si>
  <si>
    <t>Spalding</t>
  </si>
  <si>
    <t>(415) 269-2494</t>
  </si>
  <si>
    <t>(207) 883-9833</t>
  </si>
  <si>
    <t>hspalding@mindspring.com</t>
  </si>
  <si>
    <t>Greg</t>
  </si>
  <si>
    <t>Craig</t>
  </si>
  <si>
    <t>3155 Highland Pl NW</t>
  </si>
  <si>
    <t>(202) 434-5506</t>
  </si>
  <si>
    <t>gcraig@wc.com</t>
  </si>
  <si>
    <t>Rudy</t>
  </si>
  <si>
    <t>Endeavor Real Estate</t>
  </si>
  <si>
    <t>2111 Highgrove Terrace</t>
  </si>
  <si>
    <t xml:space="preserve">78703-    </t>
  </si>
  <si>
    <t>(512) 682-5535</t>
  </si>
  <si>
    <t>krudy@endeavor-re.com</t>
  </si>
  <si>
    <t>Tina</t>
  </si>
  <si>
    <t>Tchen</t>
  </si>
  <si>
    <t>333 West Wacker Drive, Suite 21</t>
  </si>
  <si>
    <t>(312) 407-0518</t>
  </si>
  <si>
    <t>ttchen@skadden.com</t>
  </si>
  <si>
    <t>Jeremy</t>
  </si>
  <si>
    <t>Alters</t>
  </si>
  <si>
    <t>Alters, Boldt, Brown, Rash and Culmo</t>
  </si>
  <si>
    <t>4141 Northeast 2nd Ave.</t>
  </si>
  <si>
    <t xml:space="preserve">33137-    </t>
  </si>
  <si>
    <t>(954) 454-9474</t>
  </si>
  <si>
    <t>(305) 374-6366</t>
  </si>
  <si>
    <t>(786) 259-8500</t>
  </si>
  <si>
    <t>jeremy@abbrclaw.com</t>
  </si>
  <si>
    <t>Hartley</t>
  </si>
  <si>
    <t>Observatory Group</t>
  </si>
  <si>
    <t>(212) 542-9296</t>
  </si>
  <si>
    <t>(917) 509-0585</t>
  </si>
  <si>
    <t>jhartley@observatorygroup.com</t>
  </si>
  <si>
    <t>aorourke@observatorygroup.com</t>
  </si>
  <si>
    <t>Penny</t>
  </si>
  <si>
    <t>Pritzker</t>
  </si>
  <si>
    <t>71 South Wacker Drive Ste 4700</t>
  </si>
  <si>
    <t>(312) 873-4811</t>
  </si>
  <si>
    <t>(312) 280-9887</t>
  </si>
  <si>
    <t>(312) 560-8549</t>
  </si>
  <si>
    <t>nspeller@pritzkerrealty.com</t>
  </si>
  <si>
    <t>Owen</t>
  </si>
  <si>
    <t>Byrd</t>
  </si>
  <si>
    <t>Byrd Development</t>
  </si>
  <si>
    <t>Real Estate</t>
  </si>
  <si>
    <t>Palo Alto</t>
  </si>
  <si>
    <t>(650) 833-0286</t>
  </si>
  <si>
    <t>obyrd@byrddev.com</t>
  </si>
  <si>
    <t>Les</t>
  </si>
  <si>
    <t>Coney</t>
  </si>
  <si>
    <t>Mesirow Financial</t>
  </si>
  <si>
    <t>350 North Clark St</t>
  </si>
  <si>
    <t xml:space="preserve">60610-    </t>
  </si>
  <si>
    <t>(312) 595-6575</t>
  </si>
  <si>
    <t>lconey@mesirowfinancial.com</t>
  </si>
  <si>
    <t>Jonathan</t>
  </si>
  <si>
    <t>Perdue</t>
  </si>
  <si>
    <t>Mill Valley</t>
  </si>
  <si>
    <t>c3jbp@aol.com</t>
  </si>
  <si>
    <t>Marisa</t>
  </si>
  <si>
    <t>Chun</t>
  </si>
  <si>
    <t>Coblentz Patch Duffy &amp; Bass LLP</t>
  </si>
  <si>
    <t>15 Montalvo Ave</t>
  </si>
  <si>
    <t xml:space="preserve">94116-    </t>
  </si>
  <si>
    <t>(415) 772-5754</t>
  </si>
  <si>
    <t>amc@cpdb.com</t>
  </si>
  <si>
    <t>Chase</t>
  </si>
  <si>
    <t>ChaseCom LP</t>
  </si>
  <si>
    <t>Chairman/CEO</t>
  </si>
  <si>
    <t>3311 W. Alabama St</t>
  </si>
  <si>
    <t>Houston</t>
  </si>
  <si>
    <t xml:space="preserve">77098-    </t>
  </si>
  <si>
    <t>(713) 874-5801</t>
  </si>
  <si>
    <t>(713) 622-5302</t>
  </si>
  <si>
    <t>Brosens</t>
  </si>
  <si>
    <t>Taconic Capital</t>
  </si>
  <si>
    <t>63 E Field Dr</t>
  </si>
  <si>
    <t>Bedford</t>
  </si>
  <si>
    <t xml:space="preserve">10506-    </t>
  </si>
  <si>
    <t>(212) 209-3115</t>
  </si>
  <si>
    <t>(914) 234-3294</t>
  </si>
  <si>
    <t>fbrosens@taconiccap.com</t>
  </si>
  <si>
    <t>Anne</t>
  </si>
  <si>
    <t>Wedner</t>
  </si>
  <si>
    <t>Homemaker</t>
  </si>
  <si>
    <t>3 Kent Rd</t>
  </si>
  <si>
    <t>Winnetka</t>
  </si>
  <si>
    <t xml:space="preserve">60093-    </t>
  </si>
  <si>
    <t>(847) 446-6416</t>
  </si>
  <si>
    <t>(847) 845-6416</t>
  </si>
  <si>
    <t>a.wedner@comcast.net</t>
  </si>
  <si>
    <t>Cohen</t>
  </si>
  <si>
    <t>Wilmer Hale</t>
  </si>
  <si>
    <t>1824 Phelps Pl NW</t>
  </si>
  <si>
    <t>(202) 663-6700</t>
  </si>
  <si>
    <t>louis.cohen@wilmerhale.com</t>
  </si>
  <si>
    <t>bonnie.cohen@verizon.net</t>
  </si>
  <si>
    <t>Bonnie Cohen</t>
  </si>
  <si>
    <t>Phillips</t>
  </si>
  <si>
    <t xml:space="preserve">Phillips &amp; Cohen </t>
  </si>
  <si>
    <t>2000 Massachusettes Ave, NW, Suite 100</t>
  </si>
  <si>
    <t xml:space="preserve">20036-    </t>
  </si>
  <si>
    <t>(202) 833-4567</t>
  </si>
  <si>
    <t>(202) 607-6231</t>
  </si>
  <si>
    <t>jphillips@phillipsandcohen.com</t>
  </si>
  <si>
    <t>Tod</t>
  </si>
  <si>
    <t>Sedgwick</t>
  </si>
  <si>
    <t>Sedgwick Publishing</t>
  </si>
  <si>
    <t>Publisher</t>
  </si>
  <si>
    <t>1101 30th Street, NW, Suite 303</t>
  </si>
  <si>
    <t>(202) 337-8068</t>
  </si>
  <si>
    <t>(202) 744-4645</t>
  </si>
  <si>
    <t>tsedgwick@sedgwickpublishing.com</t>
  </si>
  <si>
    <t>Sebastiano</t>
  </si>
  <si>
    <t>Paiewonsky-Cassinelli</t>
  </si>
  <si>
    <t>Business Owner</t>
  </si>
  <si>
    <t>St. Thomas</t>
  </si>
  <si>
    <t>USVI</t>
  </si>
  <si>
    <t>(340) 514-7017</t>
  </si>
  <si>
    <t>spaiewonsky@yahoo.com</t>
  </si>
  <si>
    <t>Fulcrum Property Group</t>
  </si>
  <si>
    <t>1530 J Street, Suite 200</t>
  </si>
  <si>
    <t>Sacramento</t>
  </si>
  <si>
    <t xml:space="preserve">95814-    </t>
  </si>
  <si>
    <t>(916) 244-8572</t>
  </si>
  <si>
    <t>Mark@fulcrumproperty.com</t>
  </si>
  <si>
    <t>Jon</t>
  </si>
  <si>
    <t>Diaz</t>
  </si>
  <si>
    <t>Pauljdiaz12@yahoo.com</t>
  </si>
  <si>
    <t>(502) 596-7703</t>
  </si>
  <si>
    <t>Shari</t>
  </si>
  <si>
    <t>Loessberg</t>
  </si>
  <si>
    <t>Christopher Smart</t>
  </si>
  <si>
    <t>Deborah &amp; Marshal</t>
  </si>
  <si>
    <t>Wais</t>
  </si>
  <si>
    <t>MarWais Steel</t>
  </si>
  <si>
    <t>Paris</t>
  </si>
  <si>
    <t>France</t>
  </si>
  <si>
    <t>33 1 47 45 71 32</t>
  </si>
  <si>
    <t>33 6 08 60 03 97</t>
  </si>
  <si>
    <t>dwais@noos.fr</t>
  </si>
  <si>
    <t>miwaisjr@hotmail.com</t>
  </si>
  <si>
    <t>Stephen</t>
  </si>
  <si>
    <t>Savage</t>
  </si>
  <si>
    <t>CIO</t>
  </si>
  <si>
    <t>CA, Inc.</t>
  </si>
  <si>
    <t>stephen.savage@ca.com</t>
  </si>
  <si>
    <t>(631)342-6351</t>
  </si>
  <si>
    <t>Preeta</t>
  </si>
  <si>
    <t>Bansal</t>
  </si>
  <si>
    <t xml:space="preserve">pbansal@skadden.com </t>
  </si>
  <si>
    <t>(212)735-2198</t>
  </si>
  <si>
    <t>Four Times Square</t>
  </si>
  <si>
    <t>Hassan</t>
  </si>
  <si>
    <t>Nemazee</t>
  </si>
  <si>
    <t>Nemazee Capital</t>
  </si>
  <si>
    <t>(212)262-3111</t>
  </si>
  <si>
    <t>hassan@nemazee.com</t>
  </si>
  <si>
    <t>606 Philadelphia Street</t>
  </si>
  <si>
    <t>Covington</t>
  </si>
  <si>
    <t xml:space="preserve">Rose </t>
  </si>
  <si>
    <t>Rose Tech Ventures</t>
  </si>
  <si>
    <t>david@rose.vc</t>
  </si>
  <si>
    <t>(212)909-6671</t>
  </si>
  <si>
    <t>(917)689-0427</t>
  </si>
  <si>
    <t>David &amp; Beth</t>
  </si>
  <si>
    <t>Shaw</t>
  </si>
  <si>
    <t>DE Shaw &amp; Co</t>
  </si>
  <si>
    <t>120 West 45th Street</t>
  </si>
  <si>
    <t>(212)403-8231</t>
  </si>
  <si>
    <t>David@deshawresearch.com</t>
  </si>
  <si>
    <t>Beth@kobliner.com</t>
  </si>
  <si>
    <t>Denise &amp; Peter</t>
  </si>
  <si>
    <t>Glassman</t>
  </si>
  <si>
    <t>Friendship Animal Hospital</t>
  </si>
  <si>
    <t>301-654-8807</t>
  </si>
  <si>
    <t>pglassman@friendshiphospital.com</t>
  </si>
  <si>
    <t>denise@glassmanhome.com</t>
  </si>
  <si>
    <t>Azita</t>
  </si>
  <si>
    <t>Raji</t>
  </si>
  <si>
    <t>Marin</t>
  </si>
  <si>
    <t>(415)789-9143</t>
  </si>
  <si>
    <t>Leni</t>
  </si>
  <si>
    <t>Eccles</t>
  </si>
  <si>
    <t>(415)789-9445</t>
  </si>
  <si>
    <t>Azita@SymanFamily.com.</t>
  </si>
  <si>
    <t>leccles@pacbell.net</t>
  </si>
  <si>
    <t>Bob &amp; Gracie</t>
  </si>
  <si>
    <t>Park</t>
  </si>
  <si>
    <t>Athena Health</t>
  </si>
  <si>
    <t>(781) 254-0019</t>
  </si>
  <si>
    <t xml:space="preserve">tpark@athenahealth.com </t>
  </si>
  <si>
    <t>Lorraine Hariton</t>
  </si>
  <si>
    <t>Susman Godfrey</t>
  </si>
  <si>
    <t>2001 Kirby Dr. Ste 603</t>
  </si>
  <si>
    <t>(713)651-9366</t>
  </si>
  <si>
    <t>(713)521-7888</t>
  </si>
  <si>
    <t>ssusman@susmangodfrey.com</t>
  </si>
  <si>
    <t>(305)479-6654</t>
  </si>
  <si>
    <t>andrewkorge@gmail.com</t>
  </si>
  <si>
    <t>(310)729-5969</t>
  </si>
  <si>
    <t>hamilton90210@yahoo.com</t>
  </si>
  <si>
    <t>Steve &amp; Ellen</t>
  </si>
  <si>
    <t>Larry</t>
  </si>
  <si>
    <t>Rasky</t>
  </si>
  <si>
    <t xml:space="preserve"> lrasky@rasky.com</t>
  </si>
  <si>
    <t>617-680-0901</t>
  </si>
  <si>
    <t>Budd</t>
  </si>
  <si>
    <t>Baron &amp; Budd</t>
  </si>
  <si>
    <t>(214)523-6265</t>
  </si>
  <si>
    <t>(214)7296265</t>
  </si>
  <si>
    <t>rbudd@baronandbudd.com</t>
  </si>
  <si>
    <t xml:space="preserve">jkinder@baronandbudd.com </t>
  </si>
  <si>
    <t xml:space="preserve">Alter  </t>
  </si>
  <si>
    <t>malter@altergroup.com</t>
  </si>
  <si>
    <t>Debbie</t>
  </si>
  <si>
    <t>Harmon</t>
  </si>
  <si>
    <t>6216 Kennedy Drive</t>
  </si>
  <si>
    <t>(703)338-5009</t>
  </si>
  <si>
    <t>debbie.harmon@caravelfund.com</t>
  </si>
  <si>
    <t>Phil</t>
  </si>
  <si>
    <t>Angelides</t>
  </si>
  <si>
    <t>Pa@angelides.com</t>
  </si>
  <si>
    <t>(310)272-1610</t>
  </si>
  <si>
    <t>(916)91901177</t>
  </si>
  <si>
    <t>Ayelat</t>
  </si>
  <si>
    <t>Waldman</t>
  </si>
  <si>
    <t>ayeletwaldman@gmail.com</t>
  </si>
  <si>
    <t>Antaramian</t>
  </si>
  <si>
    <t>(917)721-3257</t>
  </si>
  <si>
    <t>(809)258-8427</t>
  </si>
  <si>
    <t>CFC Amount Raised</t>
  </si>
  <si>
    <t>Mona and Jack</t>
  </si>
  <si>
    <t>jack3725@aol.com</t>
  </si>
  <si>
    <t>Mo3725@aol.com</t>
  </si>
  <si>
    <t>Naples</t>
  </si>
  <si>
    <t>(239)777-7772</t>
  </si>
  <si>
    <t>Cam</t>
  </si>
  <si>
    <t>Kerry</t>
  </si>
  <si>
    <t>ckerry@mintz.com</t>
  </si>
  <si>
    <t xml:space="preserve">Mintz Levin   </t>
  </si>
  <si>
    <t>Brookline</t>
  </si>
  <si>
    <t>(617)710-2719</t>
  </si>
  <si>
    <t>Claire</t>
  </si>
  <si>
    <t>Lucas</t>
  </si>
  <si>
    <t>Clucas47@aol.com</t>
  </si>
  <si>
    <t>(202)256-6888</t>
  </si>
  <si>
    <t>1401 Bonnie Doone Terrace</t>
  </si>
  <si>
    <t>Corona Del Mar</t>
  </si>
  <si>
    <t>Pam &amp; Harry</t>
  </si>
  <si>
    <t>pbbookey@gmail.com</t>
  </si>
  <si>
    <t>Eisen</t>
  </si>
  <si>
    <t>Blanchard</t>
  </si>
  <si>
    <t>Anthony</t>
  </si>
  <si>
    <t>Correra</t>
  </si>
  <si>
    <t>ajc@sandia.com</t>
  </si>
  <si>
    <t>paulblanchard44@comcast.net</t>
  </si>
  <si>
    <t>(505)570-0110</t>
  </si>
  <si>
    <t>(505) 980-1010</t>
  </si>
  <si>
    <t>(505) 275-0000</t>
  </si>
  <si>
    <t>Rattner</t>
  </si>
  <si>
    <t>Maureen White &amp; Steve</t>
  </si>
  <si>
    <t xml:space="preserve">(212)500-7125 </t>
  </si>
  <si>
    <t>(505) 345-7171</t>
  </si>
  <si>
    <t>(281)935-0617</t>
  </si>
  <si>
    <t>(512)263-8544</t>
  </si>
  <si>
    <t>(214)503-8899</t>
  </si>
  <si>
    <t>(214)357-6244</t>
  </si>
  <si>
    <t>(214)522-2577</t>
  </si>
  <si>
    <t>(713)953-1056</t>
  </si>
  <si>
    <t xml:space="preserve">(713)598-6284 </t>
  </si>
  <si>
    <t>(214)773-7000</t>
  </si>
  <si>
    <t>(202)250-9164</t>
  </si>
  <si>
    <t>(214)668-4860</t>
  </si>
  <si>
    <t>(214)213-0880</t>
  </si>
  <si>
    <t>(832)651-9816</t>
  </si>
  <si>
    <t>(206)373-7384</t>
  </si>
  <si>
    <t>(206)378-1924</t>
  </si>
  <si>
    <t>(360)440-3005</t>
  </si>
  <si>
    <t>(206)890-7259</t>
  </si>
  <si>
    <t>(404)276-0017</t>
  </si>
  <si>
    <t>(404)402-7689</t>
  </si>
  <si>
    <t>(404)420-4604</t>
  </si>
  <si>
    <t>(404)222-9969</t>
  </si>
  <si>
    <t>(404)344-6696</t>
  </si>
  <si>
    <t>(404)974-9828</t>
  </si>
  <si>
    <t>(310)827-3046</t>
  </si>
  <si>
    <t>(704)756-6951</t>
  </si>
  <si>
    <t>Lorraine</t>
  </si>
  <si>
    <t>Hariton</t>
  </si>
  <si>
    <t>415-229-3020</t>
  </si>
  <si>
    <t>415-810-2736</t>
  </si>
  <si>
    <t>650-533-7008</t>
  </si>
  <si>
    <t>707-963-1749</t>
  </si>
  <si>
    <t>707-280-5374</t>
  </si>
  <si>
    <t>650-521-4760</t>
  </si>
  <si>
    <t>916-383-2500</t>
  </si>
  <si>
    <t>Meryl</t>
  </si>
  <si>
    <t>City of Highland Park</t>
  </si>
  <si>
    <t>Mayor</t>
  </si>
  <si>
    <t>Highland Park</t>
  </si>
  <si>
    <t>(732)668-8547</t>
  </si>
  <si>
    <t>mfrankhp@aol.com</t>
  </si>
  <si>
    <t>Jarin</t>
  </si>
  <si>
    <t xml:space="preserve">JarinK@ballardspahr.com </t>
  </si>
  <si>
    <t xml:space="preserve">(215) 287-4375 </t>
  </si>
  <si>
    <t>(202)494-4111</t>
  </si>
  <si>
    <t>(202)662-1364</t>
  </si>
  <si>
    <t>(610)416-3600</t>
  </si>
  <si>
    <t>Kovner</t>
  </si>
  <si>
    <t>(212)877-3915</t>
  </si>
  <si>
    <t>skovner@earthlink.net</t>
  </si>
  <si>
    <t>Liz</t>
  </si>
  <si>
    <t>Manne</t>
  </si>
  <si>
    <t>(917)838-5602</t>
  </si>
  <si>
    <t>liz@duopoly.net</t>
  </si>
  <si>
    <t xml:space="preserve">Stan  </t>
  </si>
  <si>
    <t>Shuman</t>
  </si>
  <si>
    <t>Allen and Co</t>
  </si>
  <si>
    <t>Managin Director</t>
  </si>
  <si>
    <t>(212)339-2320</t>
  </si>
  <si>
    <t>sshuman@allenco.com</t>
  </si>
  <si>
    <t>(917)294-1717</t>
  </si>
  <si>
    <t>(212)398-7141</t>
  </si>
  <si>
    <t>Kamil &amp; Talat</t>
  </si>
  <si>
    <t>elenitk@kounalakis.com</t>
  </si>
  <si>
    <t>Fateh</t>
  </si>
  <si>
    <t>DuPont Fabros Technology, Inc</t>
  </si>
  <si>
    <t>President &amp; CEO</t>
  </si>
  <si>
    <t>1212 New York Ave, NW Suite 900</t>
  </si>
  <si>
    <t>hossein@dft.com</t>
  </si>
  <si>
    <t>(202)355-4000</t>
  </si>
  <si>
    <t>(202)728-0110</t>
  </si>
  <si>
    <t>Kemal</t>
  </si>
  <si>
    <t>Ozgur</t>
  </si>
  <si>
    <t>International Dialog Center</t>
  </si>
  <si>
    <t>Outreach Coordinator</t>
  </si>
  <si>
    <t>Newark</t>
  </si>
  <si>
    <t>(973)353-9333</t>
  </si>
  <si>
    <t>(609)59800484</t>
  </si>
  <si>
    <t>kemal@ozgurs.org</t>
  </si>
  <si>
    <t>Ira</t>
  </si>
  <si>
    <t>Statfeld</t>
  </si>
  <si>
    <t>(212)7582481</t>
  </si>
  <si>
    <t>ira@starec.net</t>
  </si>
  <si>
    <t>Joan</t>
  </si>
  <si>
    <t>Garry</t>
  </si>
  <si>
    <t>(917)655-6246</t>
  </si>
  <si>
    <t>joan@joangarry.com</t>
  </si>
  <si>
    <t>Scully Lerner</t>
  </si>
  <si>
    <t>VP Priave Wealth Management</t>
  </si>
  <si>
    <t>(212)902-8948</t>
  </si>
  <si>
    <t>(917)297-0428</t>
  </si>
  <si>
    <t>jennifer.scully@gs.com</t>
  </si>
  <si>
    <t>Sandy River II</t>
  </si>
  <si>
    <t>3773 Orange Ln</t>
  </si>
  <si>
    <t>(720) 564-1220</t>
  </si>
  <si>
    <t>(303) 541-9218</t>
  </si>
  <si>
    <t>(207) 233-8666</t>
  </si>
  <si>
    <t>dfriedman@sandyriver2.com</t>
  </si>
  <si>
    <t xml:space="preserve"> fwj77@comcast.net</t>
  </si>
  <si>
    <t xml:space="preserve">bryanmiller3@gmail.com. </t>
  </si>
  <si>
    <t>dalia@saltdocs.com</t>
  </si>
  <si>
    <t>Hossein &amp; Dalia</t>
  </si>
  <si>
    <t xml:space="preserve">janet@slawsonlaw.com </t>
  </si>
  <si>
    <t xml:space="preserve">jehcjohnson@gmail.com </t>
  </si>
  <si>
    <t>Christy &amp; Owsley</t>
  </si>
  <si>
    <t>ppritzker@pritzkerrealty.com</t>
  </si>
  <si>
    <t>Stanley</t>
  </si>
  <si>
    <t>Grinstein</t>
  </si>
  <si>
    <t>Gemini Gel Art</t>
  </si>
  <si>
    <t>(310)476-1919</t>
  </si>
  <si>
    <t>(310)476-4355</t>
  </si>
  <si>
    <t>sgrinstein@earthlink.net</t>
  </si>
  <si>
    <t>Total Raised</t>
  </si>
  <si>
    <t>OFA Raised</t>
  </si>
  <si>
    <t>DNC Raised</t>
  </si>
  <si>
    <t>derek.q.johnson@gmail.com</t>
  </si>
  <si>
    <t>norman.eisen@gmail.com</t>
  </si>
  <si>
    <t>ecunningham@aeg-asia.com</t>
  </si>
  <si>
    <t>Merksamer</t>
  </si>
  <si>
    <t>Devon's Jewelers</t>
  </si>
  <si>
    <t>3391 Holly Drive</t>
  </si>
  <si>
    <t xml:space="preserve">95864-    </t>
  </si>
  <si>
    <t>(916) 482-8373</t>
  </si>
  <si>
    <t>(916) 425-9408</t>
  </si>
  <si>
    <t>jmerk3@aol.com</t>
  </si>
  <si>
    <t>Dick</t>
  </si>
  <si>
    <t>State of Minnesota</t>
  </si>
  <si>
    <t>591 Cretin Avenue</t>
  </si>
  <si>
    <t>St. Paul</t>
  </si>
  <si>
    <t xml:space="preserve">55116-    </t>
  </si>
  <si>
    <t>(651) 645-0511</t>
  </si>
  <si>
    <t>senrichardcohen@visi.com</t>
  </si>
  <si>
    <t>Lynton</t>
  </si>
  <si>
    <t>Sony Pictures Entertainment</t>
  </si>
  <si>
    <t>10202 W. Washington Blvd.</t>
  </si>
  <si>
    <t>Culver City</t>
  </si>
  <si>
    <t xml:space="preserve">90232-    </t>
  </si>
  <si>
    <t>(310) 244-9100</t>
  </si>
  <si>
    <t>(310) 394-5414</t>
  </si>
  <si>
    <t>(917) 763-7396</t>
  </si>
  <si>
    <t>michael_lynton@spe.sony.com</t>
  </si>
  <si>
    <t>David_Diamond@spe.sony.com; Jamielynton@aol.com</t>
  </si>
  <si>
    <t>Jamie Lynton</t>
  </si>
  <si>
    <t>Ted</t>
  </si>
  <si>
    <t>Dintersmith</t>
  </si>
  <si>
    <t>Charles River Ventures</t>
  </si>
  <si>
    <t>1000 Winter Street, Suite 3300</t>
  </si>
  <si>
    <t>Waltham</t>
  </si>
  <si>
    <t xml:space="preserve">02451-    </t>
  </si>
  <si>
    <t>(781) 768-6060</t>
  </si>
  <si>
    <t>(843) 670-2923</t>
  </si>
  <si>
    <t>Ted@crv.com</t>
  </si>
  <si>
    <t>Neil</t>
  </si>
  <si>
    <t>Bluhm</t>
  </si>
  <si>
    <t>JMB Milton</t>
  </si>
  <si>
    <t>900 N. Michigan Ave</t>
  </si>
  <si>
    <t>60611-6536</t>
  </si>
  <si>
    <t>(312) 915-2800</t>
  </si>
  <si>
    <t>(312) 915-1001</t>
  </si>
  <si>
    <t>millerca@waltonst.com</t>
  </si>
  <si>
    <t>Murray</t>
  </si>
  <si>
    <t>Zero Court Square</t>
  </si>
  <si>
    <t>Charlottesville</t>
  </si>
  <si>
    <t xml:space="preserve">22902-    </t>
  </si>
  <si>
    <t>(434) 971-8080</t>
  </si>
  <si>
    <t>jmurray@courtsquareventures.com</t>
  </si>
  <si>
    <t>Bruce Murray</t>
  </si>
  <si>
    <t>Chuck</t>
  </si>
  <si>
    <t>Coach House Capital</t>
  </si>
  <si>
    <t>Managing General Partner</t>
  </si>
  <si>
    <t>2735 Sheridan Road</t>
  </si>
  <si>
    <t>Evanston</t>
  </si>
  <si>
    <t xml:space="preserve">60201-    </t>
  </si>
  <si>
    <t>(847) 864-9615</t>
  </si>
  <si>
    <t>calewis@coachhousecapital.com</t>
  </si>
  <si>
    <t>calewis@lewissebringff.org</t>
  </si>
  <si>
    <t>Goodman</t>
  </si>
  <si>
    <t>Brookline Venture Partners</t>
  </si>
  <si>
    <t>78 Lake View Ave.</t>
  </si>
  <si>
    <t>Cambridge</t>
  </si>
  <si>
    <t xml:space="preserve">02138-    </t>
  </si>
  <si>
    <t>(781) 235-5755</t>
  </si>
  <si>
    <t>(617) 945-8000</t>
  </si>
  <si>
    <t>(617) 901-2514</t>
  </si>
  <si>
    <t>mgoodman@brooklineventures.com</t>
  </si>
  <si>
    <t>Dan</t>
  </si>
  <si>
    <t>Kohl</t>
  </si>
  <si>
    <t>8315 N River Rd</t>
  </si>
  <si>
    <t>River Hills</t>
  </si>
  <si>
    <t>WI</t>
  </si>
  <si>
    <t xml:space="preserve">53217-    </t>
  </si>
  <si>
    <t>(414) 489-2135</t>
  </si>
  <si>
    <t>(414) 351-2203</t>
  </si>
  <si>
    <t>(414) 405-2145</t>
  </si>
  <si>
    <t>dkohl1@wi.rr.com</t>
  </si>
  <si>
    <t>Lena</t>
  </si>
  <si>
    <t>Kennedy</t>
  </si>
  <si>
    <t>493 W Hammond St</t>
  </si>
  <si>
    <t>Pasadena</t>
  </si>
  <si>
    <t xml:space="preserve">91103-    </t>
  </si>
  <si>
    <t>(626) 993-4466</t>
  </si>
  <si>
    <t>lkennedy@llkassociates.com</t>
  </si>
  <si>
    <t>Hill</t>
  </si>
  <si>
    <t>Harper</t>
  </si>
  <si>
    <t>Actor</t>
  </si>
  <si>
    <t>3940 Laurel Canyon Blvd, #188</t>
  </si>
  <si>
    <t>(323) 309-1632</t>
  </si>
  <si>
    <t>hillharper@gmail.com</t>
  </si>
  <si>
    <t>Peebles</t>
  </si>
  <si>
    <t>Peebles Corporation</t>
  </si>
  <si>
    <t>Wendy</t>
  </si>
  <si>
    <t>Riva</t>
  </si>
  <si>
    <t xml:space="preserve">12302 3rd Helena Dr. </t>
  </si>
  <si>
    <t>(310)472-5825</t>
  </si>
  <si>
    <t>(310)780-1594</t>
  </si>
  <si>
    <t>wsmickell@gmail.com</t>
  </si>
  <si>
    <t>Vein</t>
  </si>
  <si>
    <t>MarketShare Partners, LLC</t>
  </si>
  <si>
    <t>Managing Member</t>
  </si>
  <si>
    <t>11100 Santa Monica Blvd.  Suite 210</t>
  </si>
  <si>
    <t>(310)914-5677 x 301</t>
  </si>
  <si>
    <t>(323)936-7775</t>
  </si>
  <si>
    <t>(310)993-4875</t>
  </si>
  <si>
    <t>Jill Goldman</t>
  </si>
  <si>
    <t>Paula</t>
  </si>
  <si>
    <t>Weinstein</t>
  </si>
  <si>
    <t>12427 Sunset Blvd.</t>
  </si>
  <si>
    <t>(818)954-611</t>
  </si>
  <si>
    <t>(310)459-0338</t>
  </si>
  <si>
    <t>(310)800-7324</t>
  </si>
  <si>
    <t>plweinstein@aol.com</t>
  </si>
  <si>
    <t>(305) 484-4639</t>
  </si>
  <si>
    <t>rdpeebles@peeblescorp.com</t>
  </si>
  <si>
    <t>Schell</t>
  </si>
  <si>
    <t>Alcoa Inc.</t>
  </si>
  <si>
    <t>390 Park Avenue</t>
  </si>
  <si>
    <t>(212) 836-2680</t>
  </si>
  <si>
    <t>(917) 327-0199</t>
  </si>
  <si>
    <t>jmsc1965@aol.com</t>
  </si>
  <si>
    <t>Heller</t>
  </si>
  <si>
    <t>Goldman Sachs</t>
  </si>
  <si>
    <t>One New York Plaza, 50th Floor</t>
  </si>
  <si>
    <t xml:space="preserve">10004-    </t>
  </si>
  <si>
    <t>(212) 902-2196</t>
  </si>
  <si>
    <t>Dave.heller@gs.com</t>
  </si>
  <si>
    <t>amy@amyehayes.com</t>
  </si>
  <si>
    <t>Skip</t>
  </si>
  <si>
    <t>Rosenbloom</t>
  </si>
  <si>
    <t>Real Estate Developer</t>
  </si>
  <si>
    <t>4833 Crestwood Way</t>
  </si>
  <si>
    <t xml:space="preserve">95822-    </t>
  </si>
  <si>
    <t>(916) 448-3024</t>
  </si>
  <si>
    <t>(916) 549-6636</t>
  </si>
  <si>
    <t>skiprosenbloom@comcast.net</t>
  </si>
  <si>
    <t>Jon Merksamer</t>
  </si>
  <si>
    <t>Lavine</t>
  </si>
  <si>
    <t>Bain Capital</t>
  </si>
  <si>
    <t>11 Brent Rd</t>
  </si>
  <si>
    <t>Lexington</t>
  </si>
  <si>
    <t xml:space="preserve">02420-    </t>
  </si>
  <si>
    <t>(617) 516-2750</t>
  </si>
  <si>
    <t>jonlavine@aol.com</t>
  </si>
  <si>
    <t>Froman</t>
  </si>
  <si>
    <t>Citigroup</t>
  </si>
  <si>
    <t>COO</t>
  </si>
  <si>
    <t>250 West 82nd Street #72</t>
  </si>
  <si>
    <t>(212) 793-1987</t>
  </si>
  <si>
    <t>froman.michael@gmail.com</t>
  </si>
  <si>
    <t>Jeh</t>
  </si>
  <si>
    <t>Paul, Weiss</t>
  </si>
  <si>
    <t>30 Porter Pl</t>
  </si>
  <si>
    <t>Montclair</t>
  </si>
  <si>
    <t>NJ</t>
  </si>
  <si>
    <t xml:space="preserve">07042-    </t>
  </si>
  <si>
    <t>(973) 655-9725</t>
  </si>
  <si>
    <t>Marjorie</t>
  </si>
  <si>
    <t>Roberts</t>
  </si>
  <si>
    <t>(340) 776-7235</t>
  </si>
  <si>
    <t>jorie@marjorierobertspc.com</t>
  </si>
  <si>
    <t>Andres</t>
  </si>
  <si>
    <t>Lopez</t>
  </si>
  <si>
    <t>San Juan</t>
  </si>
  <si>
    <t>PR</t>
  </si>
  <si>
    <t>(767) 414-4541</t>
  </si>
  <si>
    <t>andreswlopez@yahoo.com</t>
  </si>
  <si>
    <t>Kneeland</t>
  </si>
  <si>
    <t>Youngblood</t>
  </si>
  <si>
    <t>Pharos Capital</t>
  </si>
  <si>
    <t>300 Crescent Court, Suite 1380</t>
  </si>
  <si>
    <t xml:space="preserve">75201-    </t>
  </si>
  <si>
    <t>(214) 855-0194</t>
  </si>
  <si>
    <t>(214) 707-2020</t>
  </si>
  <si>
    <t>kyoungblood@pharosfunds.com</t>
  </si>
  <si>
    <t>Marie Helene</t>
  </si>
  <si>
    <t>Morrow</t>
  </si>
  <si>
    <t>(787) 625-3118</t>
  </si>
  <si>
    <t>dmorrow269@aol.com</t>
  </si>
  <si>
    <t>Denise</t>
  </si>
  <si>
    <t>Bauer</t>
  </si>
  <si>
    <t>505 Montgomery St., Ste. 1900</t>
  </si>
  <si>
    <t>(415) 377-7127</t>
  </si>
  <si>
    <t>bauerdc@sbcglobal.net</t>
  </si>
  <si>
    <t>Ortner</t>
  </si>
  <si>
    <t>Proskauer Rose</t>
  </si>
  <si>
    <t>(212) 969-3990</t>
  </si>
  <si>
    <t>(212) 724-5627</t>
  </si>
  <si>
    <t>cortner@proskauer.com</t>
  </si>
  <si>
    <t>Diana</t>
  </si>
  <si>
    <t>Writer</t>
  </si>
  <si>
    <t>23 Park Square East</t>
  </si>
  <si>
    <t>dianasclark@btinternet.com</t>
  </si>
  <si>
    <t>Mandel</t>
  </si>
  <si>
    <t>Lone Pine Capital</t>
  </si>
  <si>
    <t>PO Box 4298</t>
  </si>
  <si>
    <t>Greenwich</t>
  </si>
  <si>
    <t xml:space="preserve">06831-    </t>
  </si>
  <si>
    <t>(203) 618-7878</t>
  </si>
  <si>
    <t>smandel@lonepinecapital.com</t>
  </si>
  <si>
    <t>susanmandel@optonline.net</t>
  </si>
  <si>
    <t>Susan Mandel</t>
  </si>
  <si>
    <t>Eugene</t>
  </si>
  <si>
    <t>Duffy</t>
  </si>
  <si>
    <t>Paradigm Asset</t>
  </si>
  <si>
    <t>Executive VP</t>
  </si>
  <si>
    <t>30 Bentridge Ct</t>
  </si>
  <si>
    <t>Lawrenceville</t>
  </si>
  <si>
    <t>GA</t>
  </si>
  <si>
    <t xml:space="preserve">30034-    </t>
  </si>
  <si>
    <t>(404) 307-9864</t>
  </si>
  <si>
    <t>ejd@paradigmasset.com</t>
  </si>
  <si>
    <t>Donald</t>
  </si>
  <si>
    <t>Hinkle</t>
  </si>
  <si>
    <t>Hinkle &amp; Foran</t>
  </si>
  <si>
    <t>1545 Raymond Diehl Road, Suite 150</t>
  </si>
  <si>
    <t xml:space="preserve">32308-    </t>
  </si>
  <si>
    <t>(850) 205-2055</t>
  </si>
  <si>
    <t>don@hinkleforan.com</t>
  </si>
  <si>
    <t>Lynn</t>
  </si>
  <si>
    <t>Overmann</t>
  </si>
  <si>
    <t>Kubiliun &amp; Associates</t>
  </si>
  <si>
    <t>1 Southeast 3rd Ave., Suite 1700</t>
  </si>
  <si>
    <t xml:space="preserve">33131-    </t>
  </si>
  <si>
    <t>(305) 557-0227</t>
  </si>
  <si>
    <t>overmann@kubiliunlaw.com</t>
  </si>
  <si>
    <t>Sussman</t>
  </si>
  <si>
    <t>Center for American Progress</t>
  </si>
  <si>
    <t>Senior Fellow</t>
  </si>
  <si>
    <t>(202) 637-2200</t>
  </si>
  <si>
    <t>bob.sussman@lw.com</t>
  </si>
  <si>
    <t>Kasparian</t>
  </si>
  <si>
    <t>MDK Development LLC</t>
  </si>
  <si>
    <t>Paramus</t>
  </si>
  <si>
    <t>(201) 225-9100</t>
  </si>
  <si>
    <t>mk@mdkdev.com</t>
  </si>
  <si>
    <t>dkasparian@mdkdev.com</t>
  </si>
  <si>
    <t>David Kasparian</t>
  </si>
  <si>
    <t>Halpern</t>
  </si>
  <si>
    <t>Jackmont Hospitality</t>
  </si>
  <si>
    <t>100 Peachtree St., Suite 2200</t>
  </si>
  <si>
    <t xml:space="preserve">30303-    </t>
  </si>
  <si>
    <t>(404) 523-5744</t>
  </si>
  <si>
    <t>dhalpern@jackmont.com</t>
  </si>
  <si>
    <t>pallen@jackmont.com</t>
  </si>
  <si>
    <t>Barry</t>
  </si>
  <si>
    <t>Foley Hoag</t>
  </si>
  <si>
    <t>106 Sumner St</t>
  </si>
  <si>
    <t>Newton Centre</t>
  </si>
  <si>
    <t xml:space="preserve">02459-    </t>
  </si>
  <si>
    <t>(617) 832-1254</t>
  </si>
  <si>
    <t>(617) 965-1065</t>
  </si>
  <si>
    <t>(617) 417-2331</t>
  </si>
  <si>
    <t>bbwhite@foleyhoag.com</t>
  </si>
  <si>
    <t>Carnahan</t>
  </si>
  <si>
    <t>Wind Capital Group</t>
  </si>
  <si>
    <t>(314) 680-9207</t>
  </si>
  <si>
    <t>thomas@windcapitalgroup.com</t>
  </si>
  <si>
    <t>Ron</t>
  </si>
  <si>
    <t>Ratner</t>
  </si>
  <si>
    <t>Forest City Enterprises</t>
  </si>
  <si>
    <t>Executive VP and Director</t>
  </si>
  <si>
    <t>Cleveland</t>
  </si>
  <si>
    <t>(216) 621-6060</t>
  </si>
  <si>
    <t>(216) 509-8877</t>
  </si>
  <si>
    <t>ronaldratner@forestcity.net</t>
  </si>
  <si>
    <t>Alexi</t>
  </si>
  <si>
    <t>Giannoulias</t>
  </si>
  <si>
    <t>State of Illinois</t>
  </si>
  <si>
    <t>State Treasurer</t>
  </si>
  <si>
    <t>(773) 989-2100</t>
  </si>
  <si>
    <t>(773) 425-7240</t>
  </si>
  <si>
    <t>treasurerag@gmail.com</t>
  </si>
  <si>
    <t>Molot</t>
  </si>
  <si>
    <t>George Washington University</t>
  </si>
  <si>
    <t>2000 H Street, N.W.</t>
  </si>
  <si>
    <t xml:space="preserve">20052-    </t>
  </si>
  <si>
    <t>(202) 486-6373</t>
  </si>
  <si>
    <t>jmolot@molot.org</t>
  </si>
  <si>
    <t>Hasan</t>
  </si>
  <si>
    <t>Chandoo</t>
  </si>
  <si>
    <t>CIBC-Oppenheimer</t>
  </si>
  <si>
    <t>Account Executive</t>
  </si>
  <si>
    <t>392 W. 49th St.</t>
  </si>
  <si>
    <t>hasan@chandoo.com</t>
  </si>
  <si>
    <t>Shell</t>
  </si>
  <si>
    <t>Comcast</t>
  </si>
  <si>
    <t>(215) 286-7789</t>
  </si>
  <si>
    <t>jeff_shell@comcast.net</t>
  </si>
  <si>
    <t>Laura Shell</t>
  </si>
  <si>
    <t>Ken</t>
  </si>
  <si>
    <t>Lerer</t>
  </si>
  <si>
    <t>300 Central Park West</t>
  </si>
  <si>
    <t>(212) 245-7844</t>
  </si>
  <si>
    <t>(917) 596-5716</t>
  </si>
  <si>
    <t>klerer@aol.com</t>
  </si>
  <si>
    <t>Stacy</t>
  </si>
  <si>
    <t>Ritter</t>
  </si>
  <si>
    <t>Broward County</t>
  </si>
  <si>
    <t>Vice Mayor</t>
  </si>
  <si>
    <t>Parkland</t>
  </si>
  <si>
    <t>(954) 232-0062</t>
  </si>
  <si>
    <t>stacy@stacyritter.com</t>
  </si>
  <si>
    <t>Deven</t>
  </si>
  <si>
    <t>Parekh</t>
  </si>
  <si>
    <t>Insight Venture Partners</t>
  </si>
  <si>
    <t>220 Riverside Blvd Apt 18N</t>
  </si>
  <si>
    <t xml:space="preserve">10069-    </t>
  </si>
  <si>
    <t>(212) 230-9216</t>
  </si>
  <si>
    <t>(646) 201-8444</t>
  </si>
  <si>
    <t>dparekh@insightpartners.com</t>
  </si>
  <si>
    <t>Dornbush</t>
  </si>
  <si>
    <t>Iconic Therapeutics</t>
  </si>
  <si>
    <t>CFO</t>
  </si>
  <si>
    <t>127 Peachtree St NE Ste 1551</t>
  </si>
  <si>
    <t>(404) 272-4133</t>
  </si>
  <si>
    <t>kirkd@bellsouth.net</t>
  </si>
  <si>
    <t>Monks</t>
  </si>
  <si>
    <t>3 Bacchus Place</t>
  </si>
  <si>
    <t>Port Elizabeth</t>
  </si>
  <si>
    <t>ME</t>
  </si>
  <si>
    <t xml:space="preserve">04107-    </t>
  </si>
  <si>
    <t>(207) 775-4304</t>
  </si>
  <si>
    <t>(207) 632-9888</t>
  </si>
  <si>
    <t>rmonks@signalgroup.com</t>
  </si>
  <si>
    <t>Mikal</t>
  </si>
  <si>
    <t>Watts</t>
  </si>
  <si>
    <t>Watts Law Firm</t>
  </si>
  <si>
    <t>300 Convent St., Ste. 100</t>
  </si>
  <si>
    <t>San Antonio</t>
  </si>
  <si>
    <t xml:space="preserve">78205-    </t>
  </si>
  <si>
    <t>(210) 527-0500</t>
  </si>
  <si>
    <t>(210) 698-6757</t>
  </si>
  <si>
    <t>(361) 877-8116</t>
  </si>
  <si>
    <t>mcwatts@wattslawfirm.com</t>
  </si>
  <si>
    <t>Lamb-Hale</t>
  </si>
  <si>
    <t>Foley &amp; Lardner LLP</t>
  </si>
  <si>
    <t>500 Woodward Avenue, Suite 2700</t>
  </si>
  <si>
    <t>Detroit</t>
  </si>
  <si>
    <t>MI</t>
  </si>
  <si>
    <t xml:space="preserve">48226-    </t>
  </si>
  <si>
    <t>(313) 550-1962</t>
  </si>
  <si>
    <t>nlamb-hale@foley.com</t>
  </si>
  <si>
    <t>Blair</t>
  </si>
  <si>
    <t>Effron</t>
  </si>
  <si>
    <t>Centerview Partners</t>
  </si>
  <si>
    <t>beffron@centerviewpartners.com</t>
  </si>
  <si>
    <t>(212) 380-2688</t>
  </si>
  <si>
    <t xml:space="preserve">212-517-6610 </t>
  </si>
  <si>
    <t>Gray</t>
  </si>
  <si>
    <t>Richard Gray Gallery</t>
  </si>
  <si>
    <t>(312)642-8733x19</t>
  </si>
  <si>
    <t>(212)472-8787</t>
  </si>
  <si>
    <t>pg@richardgraygallery.com</t>
  </si>
  <si>
    <t>dgray@richardgraygallery.com</t>
  </si>
  <si>
    <t>Electronic Knowledge Interchange</t>
  </si>
  <si>
    <t>33 W. Monroe #1700</t>
  </si>
  <si>
    <t>(312)236-2002</t>
  </si>
  <si>
    <t>rblackwell@eki-consulting.com</t>
  </si>
  <si>
    <t>Titelman</t>
  </si>
  <si>
    <t>2007 O Street NW</t>
  </si>
  <si>
    <t>(202)258-5858</t>
  </si>
  <si>
    <t>titelman@bernlieb.com</t>
  </si>
  <si>
    <t>Bernstein Libowitz</t>
  </si>
  <si>
    <t>Sachs</t>
  </si>
  <si>
    <t>(312)506-6501</t>
  </si>
  <si>
    <t>Grosvenor Capital Management, L.P.</t>
  </si>
  <si>
    <t>900 North Michigan Ave. Suite 1100</t>
  </si>
  <si>
    <t>mjs@gcmlp.com</t>
  </si>
  <si>
    <t>steven.rattner@quadranglegroup.com&gt;</t>
  </si>
  <si>
    <t>john_emerson@capgroup.com</t>
  </si>
  <si>
    <t>jonvein@aol.com</t>
  </si>
  <si>
    <t xml:space="preserve">nrising@mac.com </t>
  </si>
  <si>
    <t>Pam Bookey</t>
  </si>
  <si>
    <t>Robb</t>
  </si>
  <si>
    <t>Robb &amp; Robb Law Firm</t>
  </si>
  <si>
    <t>Kansas City</t>
  </si>
  <si>
    <t>(816)260-9790</t>
  </si>
  <si>
    <t>GCR@robbrobb.com</t>
  </si>
  <si>
    <t>Sharon</t>
  </si>
  <si>
    <t>Hoffman</t>
  </si>
  <si>
    <t>skhoffman@kc.rr.com</t>
  </si>
  <si>
    <t>Anita Robb</t>
  </si>
  <si>
    <t>Keith</t>
  </si>
  <si>
    <t>Kilpatrick Stockton LLP</t>
  </si>
  <si>
    <t>607 14th Street NW Suite900</t>
  </si>
  <si>
    <t>20005-2018</t>
  </si>
  <si>
    <t>(202)508-5844</t>
  </si>
  <si>
    <t>(202)262-9544</t>
  </si>
  <si>
    <t>Kharper@kilpatrickstockton.com</t>
  </si>
  <si>
    <t>Shelden</t>
  </si>
  <si>
    <t>Zenner</t>
  </si>
  <si>
    <t>Katten Muchin</t>
  </si>
  <si>
    <t>(312)902-5476</t>
  </si>
  <si>
    <t>sheldon.zenner@kattenlaw.com</t>
  </si>
  <si>
    <t>arthurschechter@gmail.com</t>
  </si>
  <si>
    <t>Anna</t>
  </si>
  <si>
    <t>Wintour</t>
  </si>
  <si>
    <t>Vogue Magazine</t>
  </si>
  <si>
    <t>(212)286-6840</t>
  </si>
  <si>
    <t>anna_wintour@condenast.com</t>
  </si>
  <si>
    <t>jessica_nagin@condenast.com</t>
  </si>
  <si>
    <t>Barbaralee</t>
  </si>
  <si>
    <t>Diamonstein Spielvogel</t>
  </si>
  <si>
    <t>720 Park Ave.</t>
  </si>
  <si>
    <t>(212)861-4641</t>
  </si>
  <si>
    <t>(646)643-0265</t>
  </si>
  <si>
    <t>barcar720@aol.com</t>
  </si>
  <si>
    <t>Amb. Carl Spielvogel</t>
  </si>
  <si>
    <t>Cole</t>
  </si>
  <si>
    <t>Sidley</t>
  </si>
  <si>
    <t>10 S. Dearborn, 42 Floor</t>
  </si>
  <si>
    <t>(312) 853-3000</t>
  </si>
  <si>
    <t>tcole@sidley.com</t>
  </si>
  <si>
    <t>MSanchez@SanchezDH.com</t>
  </si>
  <si>
    <t>gary@gensler.us</t>
  </si>
  <si>
    <t>(301)980-7183</t>
  </si>
  <si>
    <t>Byron</t>
  </si>
  <si>
    <t>Georgiou</t>
  </si>
  <si>
    <t>2747 Paradise Road, Suite 2204</t>
  </si>
  <si>
    <t>Las Vegas</t>
  </si>
  <si>
    <t>NV</t>
  </si>
  <si>
    <t>(702)735-2100</t>
  </si>
  <si>
    <t>(702)513-2575</t>
  </si>
  <si>
    <t xml:space="preserve">byron@georgiouenterprises.com </t>
  </si>
  <si>
    <t>Crystal</t>
  </si>
  <si>
    <t>Nix Hines</t>
  </si>
  <si>
    <t>(323)445-4189</t>
  </si>
  <si>
    <t>cnixhines@aol.com</t>
  </si>
  <si>
    <t>Medavoy</t>
  </si>
  <si>
    <t>Phoenix Pictures</t>
  </si>
  <si>
    <t>(310)888-1828</t>
  </si>
  <si>
    <t>imedavoy@aol.com</t>
  </si>
  <si>
    <t>Irena Medavoy</t>
  </si>
  <si>
    <t>McKeever</t>
  </si>
  <si>
    <t>Hidden Beach Records</t>
  </si>
  <si>
    <t>Pres</t>
  </si>
  <si>
    <t>(310)924-3213</t>
  </si>
  <si>
    <t>(310)856-9668</t>
  </si>
  <si>
    <t>steve@hiddenbeach.com</t>
  </si>
  <si>
    <t>Candace McKeever</t>
  </si>
  <si>
    <t>Kate</t>
  </si>
  <si>
    <t>Hughes</t>
  </si>
  <si>
    <t>Unemployed</t>
  </si>
  <si>
    <t>(917)981-9230</t>
  </si>
  <si>
    <t>13 Ober Road</t>
  </si>
  <si>
    <t>Princeton</t>
  </si>
  <si>
    <t xml:space="preserve">Anders  </t>
  </si>
  <si>
    <t>Vice President</t>
  </si>
  <si>
    <t>Morgan Stanley</t>
  </si>
  <si>
    <t>555 California, Suite 1400</t>
  </si>
  <si>
    <t>(415)576-2028</t>
  </si>
  <si>
    <t>michael.anders@morganstanley.com</t>
  </si>
  <si>
    <t>(415)215-8777</t>
  </si>
  <si>
    <t>janderson@cleantechbay.com</t>
  </si>
  <si>
    <t xml:space="preserve">Ed </t>
  </si>
  <si>
    <t xml:space="preserve">Bell  </t>
  </si>
  <si>
    <t>ebell@edbelllaw.com</t>
  </si>
  <si>
    <t>(843) 318-1216.</t>
  </si>
  <si>
    <t>Charelston</t>
  </si>
  <si>
    <t>Ed Bell Law</t>
  </si>
  <si>
    <t>Bryan</t>
  </si>
  <si>
    <t>Miller</t>
  </si>
  <si>
    <t>Gunster Yoakley</t>
  </si>
  <si>
    <t>Jupiter</t>
  </si>
  <si>
    <t>(561)714-8768</t>
  </si>
  <si>
    <t>Abigail</t>
  </si>
  <si>
    <t>Pollak</t>
  </si>
  <si>
    <t>(305)519-1477</t>
  </si>
  <si>
    <t xml:space="preserve">abigailpollak@gmail.com </t>
  </si>
  <si>
    <t>Alex</t>
  </si>
  <si>
    <t>Heckler</t>
  </si>
  <si>
    <t>Korge &amp; Korge</t>
  </si>
  <si>
    <t>10355 SW 67th Ave.</t>
  </si>
  <si>
    <t>(305)794-6301</t>
  </si>
  <si>
    <t>Shutts &amp; Bowen</t>
  </si>
  <si>
    <t>1618 NE 5th Street</t>
  </si>
  <si>
    <t>Fort Lauderdale</t>
  </si>
  <si>
    <t>(954)937-8545</t>
  </si>
  <si>
    <t>aheckler@shutts.com</t>
  </si>
  <si>
    <t>Korge</t>
  </si>
  <si>
    <t>ckorge@korgelaw.com</t>
  </si>
  <si>
    <t>Leonore</t>
  </si>
  <si>
    <t>Blitz</t>
  </si>
  <si>
    <t>235 West 75th Street</t>
  </si>
  <si>
    <t>(212)579-7727</t>
  </si>
  <si>
    <t>(646)872-3994</t>
  </si>
  <si>
    <t xml:space="preserve">blitzconsultants@aol.com </t>
  </si>
  <si>
    <t>Fred</t>
  </si>
  <si>
    <t>Hochberg</t>
  </si>
  <si>
    <t>New School</t>
  </si>
  <si>
    <t>Dean</t>
  </si>
  <si>
    <t>(212)229-5400x1201</t>
  </si>
  <si>
    <t>campaign08@heyday.us</t>
  </si>
  <si>
    <t>adam@heyday.us</t>
  </si>
  <si>
    <t>jason@jasonpaez.com</t>
  </si>
  <si>
    <t>bgoodman@goodmanacker.com</t>
  </si>
  <si>
    <t>Andre Leon Talley</t>
  </si>
  <si>
    <t>tom_meredith@mfiaustin.com</t>
  </si>
  <si>
    <t>katherinenhughes@aol.com</t>
  </si>
  <si>
    <t xml:space="preserve">Sam  </t>
  </si>
  <si>
    <t>Centennial llc</t>
  </si>
  <si>
    <t xml:space="preserve">(202) 468-4726 </t>
  </si>
  <si>
    <t>sambrownjr@mac.com</t>
  </si>
  <si>
    <t>Aspen</t>
  </si>
  <si>
    <t>Jay</t>
  </si>
  <si>
    <t>Kriegel</t>
  </si>
  <si>
    <t>jkriegel@related.com</t>
  </si>
  <si>
    <t xml:space="preserve">mpritchard@related.com </t>
  </si>
  <si>
    <t>(212)801-1197</t>
  </si>
  <si>
    <t>(917)886-1134</t>
  </si>
  <si>
    <t>Related Companies</t>
  </si>
  <si>
    <t>Vicki</t>
  </si>
  <si>
    <t>(310)968-1275</t>
  </si>
  <si>
    <t>vskennedy@yahoo.com</t>
  </si>
  <si>
    <t xml:space="preserve">Peter.emerson@mac.com </t>
  </si>
  <si>
    <t xml:space="preserve">(917) 545-3100 </t>
  </si>
  <si>
    <t>(215)286-7585</t>
  </si>
  <si>
    <t>David_Cohen@comcast.com</t>
  </si>
  <si>
    <t>Gottlieb</t>
  </si>
  <si>
    <t>office@gottliebs.net</t>
  </si>
  <si>
    <t>(847)920-9247</t>
  </si>
  <si>
    <t>1007 Church Street Suite 408</t>
  </si>
  <si>
    <t>Marvin</t>
  </si>
  <si>
    <t>Rosen</t>
  </si>
  <si>
    <t>mrosen@fusiontel.com</t>
  </si>
  <si>
    <t>(212)201-2422</t>
  </si>
  <si>
    <t>Clifford</t>
  </si>
  <si>
    <t>Levine</t>
  </si>
  <si>
    <t>Thorp, Reed &amp; Armstrong, LLP</t>
  </si>
  <si>
    <t>301 Grant Street, 14th Floor</t>
  </si>
  <si>
    <t>Pittsburgh</t>
  </si>
  <si>
    <t>15219-1425</t>
  </si>
  <si>
    <t>(412)394-2396</t>
  </si>
  <si>
    <t xml:space="preserve">clevine@thorpreed.com </t>
  </si>
  <si>
    <t>Berliant</t>
  </si>
  <si>
    <t>Best Express Foods</t>
  </si>
  <si>
    <t>(513)470-2680</t>
  </si>
  <si>
    <t>allanberliant@hotmail.com</t>
  </si>
  <si>
    <t>Grossman</t>
  </si>
  <si>
    <t>sgrossman@grossmanmarketing.com</t>
  </si>
  <si>
    <t xml:space="preserve">(617)620-9980 </t>
  </si>
  <si>
    <t>Allan &amp; Jennie</t>
  </si>
  <si>
    <t xml:space="preserve">jrberliant1@aol.com) </t>
  </si>
  <si>
    <t xml:space="preserve">Lee  </t>
  </si>
  <si>
    <t>DLA Piper</t>
  </si>
  <si>
    <t>203 North LaSalle Street, Suite 1900</t>
  </si>
  <si>
    <t>(312) 368-4029</t>
  </si>
  <si>
    <t>lee.miller@dlapiper.com</t>
  </si>
  <si>
    <t>Grant</t>
  </si>
  <si>
    <t>Nirangan</t>
  </si>
  <si>
    <t>Shah</t>
  </si>
  <si>
    <t>Amy</t>
  </si>
  <si>
    <t>Singh</t>
  </si>
  <si>
    <t>scohen@cohenlawgroup.com</t>
  </si>
  <si>
    <t>vascodegama@comcast.net</t>
  </si>
  <si>
    <t>Nss@gec-group.com</t>
  </si>
  <si>
    <t>amyksingh@yahoo.com</t>
  </si>
  <si>
    <t>312-327-8800</t>
  </si>
  <si>
    <t>312-320-1893</t>
  </si>
  <si>
    <t>312-922-6400</t>
  </si>
  <si>
    <t>312-944-4343</t>
  </si>
  <si>
    <t>312-719-1897</t>
  </si>
  <si>
    <t>312-375-8401</t>
  </si>
  <si>
    <t>312-493-9292</t>
  </si>
  <si>
    <t>Adler</t>
  </si>
  <si>
    <t>Brink</t>
  </si>
  <si>
    <t>Fazal</t>
  </si>
  <si>
    <t>Fazlin</t>
  </si>
  <si>
    <t>Fein</t>
  </si>
  <si>
    <t>Walter</t>
  </si>
  <si>
    <t>Postula</t>
  </si>
  <si>
    <t>Noreen</t>
  </si>
  <si>
    <t>Sablotsky</t>
  </si>
  <si>
    <t>Slawson</t>
  </si>
  <si>
    <t>St. Petersburg</t>
  </si>
  <si>
    <t>Palm Beach Gardens</t>
  </si>
  <si>
    <t>mladler@adlergroup.com</t>
  </si>
  <si>
    <t>madler@adlergroup.com</t>
  </si>
  <si>
    <t>chaudaho1@aol.com</t>
  </si>
  <si>
    <t>ffazlin@aol.com</t>
  </si>
  <si>
    <t>afein@swmwas.com</t>
  </si>
  <si>
    <t>wjpostula@aol.com</t>
  </si>
  <si>
    <t>NSablotsky@aol.com</t>
  </si>
  <si>
    <t>mr@slawsonlaw.com</t>
  </si>
  <si>
    <t>305-392-4106</t>
  </si>
  <si>
    <t>305-392-4001</t>
  </si>
  <si>
    <t>813-792-9135</t>
  </si>
  <si>
    <t>305-789-3416</t>
  </si>
  <si>
    <t>407-401-0001</t>
  </si>
  <si>
    <t>305-661-2551</t>
  </si>
  <si>
    <t>561-625-6260</t>
  </si>
  <si>
    <t>305-992-7002</t>
  </si>
  <si>
    <t>305-794-6900</t>
  </si>
  <si>
    <t>305-606-6244</t>
  </si>
  <si>
    <t>305 332 9134</t>
  </si>
  <si>
    <t>561-346-5222</t>
  </si>
  <si>
    <t>Cathy</t>
  </si>
  <si>
    <t>Leeds</t>
  </si>
  <si>
    <t>Wayne</t>
  </si>
  <si>
    <t>Thorpe</t>
  </si>
  <si>
    <t>Jane Thorpe</t>
  </si>
  <si>
    <t>cathydhampton@gmail.com</t>
  </si>
  <si>
    <t>srl@rh-law.com</t>
  </si>
  <si>
    <t>wthorpe@jamsatlanta.com</t>
  </si>
  <si>
    <t>Carol</t>
  </si>
  <si>
    <t>Fulp</t>
  </si>
  <si>
    <t>Karmel</t>
  </si>
  <si>
    <t xml:space="preserve">Christopher </t>
  </si>
  <si>
    <t>cfulp@jhancock.com</t>
  </si>
  <si>
    <t>m.karmel@comcast.net</t>
  </si>
  <si>
    <t xml:space="preserve">Reed </t>
  </si>
  <si>
    <t>Hundt</t>
  </si>
  <si>
    <t>Bel</t>
  </si>
  <si>
    <t>Leong-Hong</t>
  </si>
  <si>
    <t>Lierman</t>
  </si>
  <si>
    <t>Susan</t>
  </si>
  <si>
    <t>Ness</t>
  </si>
  <si>
    <t xml:space="preserve">Sabrina </t>
  </si>
  <si>
    <t xml:space="preserve">Williams </t>
  </si>
  <si>
    <t>Gaithersburg</t>
  </si>
  <si>
    <t xml:space="preserve">MD </t>
  </si>
  <si>
    <t>rehundt@aol.com</t>
  </si>
  <si>
    <t>bel@kaiglobal.com</t>
  </si>
  <si>
    <t>terry.Lierman@mail.house.gov</t>
  </si>
  <si>
    <t>ness@susanness.com</t>
  </si>
  <si>
    <t>sabrina.e.williams@gmail.com</t>
  </si>
  <si>
    <t>301-948-1682</t>
  </si>
  <si>
    <t>202 225 3130</t>
  </si>
  <si>
    <t>301 654-3925</t>
  </si>
  <si>
    <t>2027289557</t>
  </si>
  <si>
    <t>240-401-2572</t>
  </si>
  <si>
    <t>202 225 1514</t>
  </si>
  <si>
    <t>202 215-7400</t>
  </si>
  <si>
    <t>3059043960</t>
  </si>
  <si>
    <t>Elizabeth &amp; Smith</t>
  </si>
  <si>
    <t>Bagley</t>
  </si>
  <si>
    <t>Sid</t>
  </si>
  <si>
    <t>Banerjee</t>
  </si>
  <si>
    <t>Babak</t>
  </si>
  <si>
    <t>Movahedi</t>
  </si>
  <si>
    <t>Pensky</t>
  </si>
  <si>
    <t>Miriam</t>
  </si>
  <si>
    <t>Sapiro</t>
  </si>
  <si>
    <t>von Storch</t>
  </si>
  <si>
    <t>Zeldin</t>
  </si>
  <si>
    <t>ambefbagley@aol.com</t>
  </si>
  <si>
    <t>sid.banerjee@clarabridge.com</t>
  </si>
  <si>
    <t>Bmovahedi@aol.com</t>
  </si>
  <si>
    <t>carolpensky@aol.com</t>
  </si>
  <si>
    <t xml:space="preserve">msapiro@starpower.net </t>
  </si>
  <si>
    <t>David@capcitybrew.com</t>
  </si>
  <si>
    <t>pwzeldin@aol.com</t>
  </si>
  <si>
    <t>202-333-5984</t>
  </si>
  <si>
    <t>703-269-1510</t>
  </si>
  <si>
    <t>202 2553355</t>
  </si>
  <si>
    <t>202 625-0125(home)</t>
  </si>
  <si>
    <t xml:space="preserve">(202) 431-0635 </t>
  </si>
  <si>
    <t>202-939-2565</t>
  </si>
  <si>
    <t>202-686-3546</t>
  </si>
  <si>
    <t>202-669-2572</t>
  </si>
  <si>
    <t>703-981-8655</t>
  </si>
  <si>
    <t>301 704-1203</t>
  </si>
  <si>
    <t>202-256-5863</t>
  </si>
  <si>
    <t>202 258 2770</t>
  </si>
  <si>
    <t>Nasser</t>
  </si>
  <si>
    <t>Ahmad</t>
  </si>
  <si>
    <t>Romita</t>
  </si>
  <si>
    <t>Shetty</t>
  </si>
  <si>
    <t>Mitch</t>
  </si>
  <si>
    <t>Draizin</t>
  </si>
  <si>
    <t>Granoff</t>
  </si>
  <si>
    <t>Fitzgerald</t>
  </si>
  <si>
    <t>Haney</t>
  </si>
  <si>
    <t>Ann &amp; Peter</t>
  </si>
  <si>
    <t>Herbst</t>
  </si>
  <si>
    <t>Piertzak</t>
  </si>
  <si>
    <t xml:space="preserve">Marilyn &amp; David </t>
  </si>
  <si>
    <t>Snyder</t>
  </si>
  <si>
    <t>Kashif</t>
  </si>
  <si>
    <t>Zafar</t>
  </si>
  <si>
    <t>nasser.ahmad@dacfunds.com</t>
  </si>
  <si>
    <t>mdraizin@lvca.biz</t>
  </si>
  <si>
    <t>mgranoff@pomonacapital.com</t>
  </si>
  <si>
    <t>haney@pzena.com</t>
  </si>
  <si>
    <t>herbst@woodrow.org</t>
  </si>
  <si>
    <t>rpietrzak@sidley.com</t>
  </si>
  <si>
    <t>dwrivkin@debevoise.com</t>
  </si>
  <si>
    <t>jsnyder494@aol.com</t>
  </si>
  <si>
    <t>kashif.zafar@barcap.com</t>
  </si>
  <si>
    <t>212-328-7902</t>
  </si>
  <si>
    <t>212-570-0302</t>
  </si>
  <si>
    <t>212 5933691</t>
  </si>
  <si>
    <t>646-344-8444</t>
  </si>
  <si>
    <t>212-873-5943</t>
  </si>
  <si>
    <t>212-839-5537</t>
  </si>
  <si>
    <t>212-412-3205</t>
  </si>
  <si>
    <t>917-678-7920</t>
  </si>
  <si>
    <t>917 535 3714</t>
  </si>
  <si>
    <t>973-444-3256</t>
  </si>
  <si>
    <t>609-647-1774</t>
  </si>
  <si>
    <t>914-426-2853</t>
  </si>
  <si>
    <t>917-747-8265</t>
  </si>
  <si>
    <t>646-441-8537</t>
  </si>
  <si>
    <t>Gould</t>
  </si>
  <si>
    <t>leftyrdl@yahoo.com</t>
  </si>
  <si>
    <t>bgould@fuse.net</t>
  </si>
  <si>
    <t>859-578-9130</t>
  </si>
  <si>
    <t>513-673-3307</t>
  </si>
  <si>
    <t>Adelson</t>
  </si>
  <si>
    <t>Tulsa</t>
  </si>
  <si>
    <t>tadelson@gmail.com</t>
  </si>
  <si>
    <t>Cavnar</t>
  </si>
  <si>
    <t>Edward</t>
  </si>
  <si>
    <t>Cunningham</t>
  </si>
  <si>
    <t>Woodrow</t>
  </si>
  <si>
    <t>Gandy</t>
  </si>
  <si>
    <t>Roland</t>
  </si>
  <si>
    <t>Garcia</t>
  </si>
  <si>
    <t>Kraus</t>
  </si>
  <si>
    <t>Cappy</t>
  </si>
  <si>
    <t>McGarr</t>
  </si>
  <si>
    <t>McVey</t>
  </si>
  <si>
    <t>graciecavnar@mac.com</t>
  </si>
  <si>
    <t>wwgandy@yahoo.com</t>
  </si>
  <si>
    <t>garciar@gtlaw.com</t>
  </si>
  <si>
    <t>kraus@waterskraus.com</t>
  </si>
  <si>
    <t>cappy@mcgarr.com</t>
  </si>
  <si>
    <t>marty@mcvey1.com</t>
  </si>
  <si>
    <t xml:space="preserve">Wanda </t>
  </si>
  <si>
    <t xml:space="preserve">David </t>
  </si>
  <si>
    <t>Kenney</t>
  </si>
  <si>
    <t>Karl</t>
  </si>
  <si>
    <t>Kister</t>
  </si>
  <si>
    <t>wanda@jamesfoxx.com</t>
  </si>
  <si>
    <t xml:space="preserve">david@thekenneygroup.com </t>
  </si>
  <si>
    <t>kkister@soov.org</t>
  </si>
  <si>
    <t>720-987-5160</t>
  </si>
  <si>
    <t>303-534-4399</t>
  </si>
  <si>
    <t>303-909-3091</t>
  </si>
  <si>
    <t>303-898-5067</t>
  </si>
  <si>
    <t>Timothy</t>
  </si>
  <si>
    <t>Massad</t>
  </si>
  <si>
    <t>Norwalk</t>
  </si>
  <si>
    <t>tmassad@cravath.com</t>
  </si>
  <si>
    <t>212-474-1154</t>
  </si>
  <si>
    <t>646-247-5695</t>
  </si>
  <si>
    <t>Leo</t>
  </si>
  <si>
    <t>Perez-Minaya</t>
  </si>
  <si>
    <t>Dominican Republic</t>
  </si>
  <si>
    <t>DR</t>
  </si>
  <si>
    <t>lp.minaya@codetel.net.do</t>
  </si>
  <si>
    <t>809-565-2120</t>
  </si>
  <si>
    <t>St. Lous</t>
  </si>
  <si>
    <t>Bren</t>
  </si>
  <si>
    <t>Simon</t>
  </si>
  <si>
    <t>Indianapolis</t>
  </si>
  <si>
    <t>IN</t>
  </si>
  <si>
    <t>cmoran@mbsoffice.com</t>
  </si>
  <si>
    <t>317-844-9467</t>
  </si>
  <si>
    <t>317-332-4129</t>
  </si>
  <si>
    <t>Tedra</t>
  </si>
  <si>
    <t>Dudley</t>
  </si>
  <si>
    <t>tdudley@gvcnetworks.net</t>
  </si>
  <si>
    <t>313.402.9807</t>
  </si>
  <si>
    <t>Kobi</t>
  </si>
  <si>
    <t>Brinson</t>
  </si>
  <si>
    <t>kobi.brinson@gmail.com</t>
  </si>
  <si>
    <t>Prakash</t>
  </si>
  <si>
    <t>Ambegaonkar</t>
  </si>
  <si>
    <t>Laurie</t>
  </si>
  <si>
    <t>Shekar</t>
  </si>
  <si>
    <t>Narasimhan</t>
  </si>
  <si>
    <t xml:space="preserve">Jean </t>
  </si>
  <si>
    <t xml:space="preserve">Bailey </t>
  </si>
  <si>
    <t>Dunn Loring</t>
  </si>
  <si>
    <t xml:space="preserve">VA </t>
  </si>
  <si>
    <t>drprakash2@gmail.com</t>
  </si>
  <si>
    <t>lfulton@wc.com</t>
  </si>
  <si>
    <t>shekar@beekmanadvisors.com</t>
  </si>
  <si>
    <t>jeanbaileyphd@aol.com</t>
  </si>
  <si>
    <t>202-741-3875</t>
  </si>
  <si>
    <t>202-434-5787</t>
  </si>
  <si>
    <t>703-752-8321</t>
  </si>
  <si>
    <t>(301) 578-4029</t>
  </si>
  <si>
    <t>703-597-3666</t>
  </si>
  <si>
    <t>703-403-4664</t>
  </si>
  <si>
    <t>703-405-7655</t>
  </si>
  <si>
    <t>202-421-5552</t>
  </si>
  <si>
    <t>Drew</t>
  </si>
  <si>
    <t>Hanson</t>
  </si>
  <si>
    <t>Eric &amp; Suzi</t>
  </si>
  <si>
    <t>LeVine</t>
  </si>
  <si>
    <t>dhansen@susmangodfrey.com</t>
  </si>
  <si>
    <t>suzid@hotmail.com</t>
  </si>
  <si>
    <t xml:space="preserve">Kelly </t>
  </si>
  <si>
    <t>Meyer</t>
  </si>
  <si>
    <t>Joyce</t>
  </si>
  <si>
    <t>Rey</t>
  </si>
  <si>
    <t>Dixon</t>
  </si>
  <si>
    <t>Slingerland</t>
  </si>
  <si>
    <t>kbelle33@aol.com</t>
  </si>
  <si>
    <t>joyce@joycerey.com</t>
  </si>
  <si>
    <t>dslingerland@ypiusa.org</t>
  </si>
  <si>
    <t>(310) 457-3664</t>
  </si>
  <si>
    <t>(310)285-7529</t>
  </si>
  <si>
    <t>(213) 688-2802</t>
  </si>
  <si>
    <t>(310) 497-6881</t>
  </si>
  <si>
    <t>(310)291-6646</t>
  </si>
  <si>
    <t>(310) 251-7792</t>
  </si>
  <si>
    <t>Garen</t>
  </si>
  <si>
    <t>Staglin</t>
  </si>
  <si>
    <t>Chandler</t>
  </si>
  <si>
    <t>Dilawar</t>
  </si>
  <si>
    <t>Syed</t>
  </si>
  <si>
    <t>Eleni</t>
  </si>
  <si>
    <t>Tsakopoulos</t>
  </si>
  <si>
    <t>Justin</t>
  </si>
  <si>
    <t>Buell</t>
  </si>
  <si>
    <t>Burgstone</t>
  </si>
  <si>
    <t>DeGolia</t>
  </si>
  <si>
    <t>Lemke</t>
  </si>
  <si>
    <t>O'Brien</t>
  </si>
  <si>
    <t>Rafael</t>
  </si>
  <si>
    <t>Ortiz</t>
  </si>
  <si>
    <t>Schram</t>
  </si>
  <si>
    <t>Schrier</t>
  </si>
  <si>
    <t>Napa</t>
  </si>
  <si>
    <t>garen.staglin@staglinfamily.com</t>
  </si>
  <si>
    <t>mark.chandler@cisco.com</t>
  </si>
  <si>
    <t>dilawar@sbcglobal.net</t>
  </si>
  <si>
    <t>jbuell@gmail.com</t>
  </si>
  <si>
    <t>jburgstone@symbolcapital.com</t>
  </si>
  <si>
    <t>rick@rdegolia.com</t>
  </si>
  <si>
    <t>dlemke@ftventures.com</t>
  </si>
  <si>
    <t>chris.obrien1000@gmail.com</t>
  </si>
  <si>
    <t>rafael_ortiz@stanfordalumni.org</t>
  </si>
  <si>
    <t>schramco@gmail.com</t>
  </si>
  <si>
    <t>dcschrier@gmail.com</t>
  </si>
  <si>
    <t>4085270238</t>
  </si>
  <si>
    <t>415-806-1112</t>
  </si>
  <si>
    <t>415-939-8354</t>
  </si>
  <si>
    <t>6503217707</t>
  </si>
  <si>
    <t>310 946 8721</t>
  </si>
  <si>
    <t>415 986 6881</t>
  </si>
  <si>
    <t>415-264-7425</t>
  </si>
  <si>
    <t>6508688633</t>
  </si>
  <si>
    <t>650.793.2800</t>
  </si>
  <si>
    <t>415 722 9842</t>
  </si>
  <si>
    <t>Jodie</t>
  </si>
  <si>
    <t>Evans</t>
  </si>
  <si>
    <t>Venice</t>
  </si>
  <si>
    <t>jodieevans@gmail.com</t>
  </si>
  <si>
    <t>Rhonda</t>
  </si>
  <si>
    <t>Wilson</t>
  </si>
  <si>
    <t>Kessler</t>
  </si>
  <si>
    <t>Rosemont</t>
  </si>
  <si>
    <t>Wynnewood</t>
  </si>
  <si>
    <t>rhwilson@philly-attorney.com</t>
  </si>
  <si>
    <t>akessler@wolfblock.com</t>
  </si>
  <si>
    <t>215-972-0400</t>
  </si>
  <si>
    <t>215-977-2588</t>
  </si>
  <si>
    <t>217-847-4464</t>
  </si>
  <si>
    <t>Canfield</t>
  </si>
  <si>
    <t>kcanfield@dsckd.com</t>
  </si>
  <si>
    <t>Casher</t>
  </si>
  <si>
    <t>Berkeley</t>
  </si>
  <si>
    <t>ecasher@thelen.com</t>
  </si>
  <si>
    <t>415-369-7764</t>
  </si>
  <si>
    <t>Saratoga</t>
  </si>
  <si>
    <t>talatfh@yahoo.com</t>
  </si>
  <si>
    <t>408-257-1914</t>
  </si>
  <si>
    <t>Max Palvesky</t>
  </si>
  <si>
    <t>christopsmart@gmail.com</t>
  </si>
  <si>
    <t>(617)422-4879</t>
  </si>
  <si>
    <t>(617)510-1558</t>
  </si>
  <si>
    <t>(617)663-4575</t>
  </si>
  <si>
    <t>(617)755-1447</t>
  </si>
  <si>
    <t xml:space="preserve"> </t>
  </si>
  <si>
    <t>Adler Group, Inc.</t>
  </si>
  <si>
    <t>(727) 347-1220</t>
  </si>
  <si>
    <t>Stearns Weaver</t>
  </si>
  <si>
    <t>Retailer</t>
  </si>
  <si>
    <t>Businesswoman</t>
  </si>
  <si>
    <t>Slawson Cunningham</t>
  </si>
  <si>
    <t>Cohen Law Group</t>
  </si>
  <si>
    <t>Law Offices of Amy K. Singh</t>
  </si>
  <si>
    <t>Bridging Waters</t>
  </si>
  <si>
    <t>ARCA Foundation</t>
  </si>
  <si>
    <t>Howard University</t>
  </si>
  <si>
    <t>Clarabridge</t>
  </si>
  <si>
    <t>(202) 363-0828</t>
  </si>
  <si>
    <t>(703) 299-6146</t>
  </si>
  <si>
    <t>(917) 855-3757</t>
  </si>
  <si>
    <t>KAI</t>
  </si>
  <si>
    <t>(301) 948-1682</t>
  </si>
  <si>
    <t>Court Square Ventures</t>
  </si>
  <si>
    <t>(434) 293-7653</t>
  </si>
  <si>
    <t>(434) 981-0686</t>
  </si>
  <si>
    <t>Susan Ness Strategies</t>
  </si>
  <si>
    <t>Summit Strategies</t>
  </si>
  <si>
    <t>(202) 686-9871</t>
  </si>
  <si>
    <t>Urban Adventures Cos</t>
  </si>
  <si>
    <t>(202) 939-2565</t>
  </si>
  <si>
    <t>An Bryce Foundation</t>
  </si>
  <si>
    <t>Advancement</t>
  </si>
  <si>
    <t>Communications Director</t>
  </si>
  <si>
    <t>(301) 622-1726</t>
  </si>
  <si>
    <t>Deloitte</t>
  </si>
  <si>
    <t>(202) 686-3546</t>
  </si>
  <si>
    <t>Goodman Acker PC</t>
  </si>
  <si>
    <t>(248) 474-8513</t>
  </si>
  <si>
    <t>Sara Lee</t>
  </si>
  <si>
    <t>Marketing Analyst</t>
  </si>
  <si>
    <t>The Lawrence Firm</t>
  </si>
  <si>
    <t>Goodman Atwood Community Center</t>
  </si>
  <si>
    <t>Campaign Chair</t>
  </si>
  <si>
    <t>John Hancock</t>
  </si>
  <si>
    <t>Community Relations</t>
  </si>
  <si>
    <t>Grossman Marketing Group</t>
  </si>
  <si>
    <t>(617) 591-2900</t>
  </si>
  <si>
    <t>Pioneer Investments</t>
  </si>
  <si>
    <t>Fund Manager</t>
  </si>
  <si>
    <t>(617) 722-8224</t>
  </si>
  <si>
    <t>Dimaio Ahmad Capital</t>
  </si>
  <si>
    <t>Chief Investment Officer &amp; Mg Partner</t>
  </si>
  <si>
    <t>(212) 925-8324</t>
  </si>
  <si>
    <t>TSG Ventures, LP</t>
  </si>
  <si>
    <t>NYC Landmarks Preservation Foundation</t>
  </si>
  <si>
    <t>Lvca Inc.</t>
  </si>
  <si>
    <t>Man and Broventres, LLC</t>
  </si>
  <si>
    <t>Investment Executive</t>
  </si>
  <si>
    <t>(201) 727-1411</t>
  </si>
  <si>
    <t>Hachette Filipacchi Media U.S.</t>
  </si>
  <si>
    <t>Magazine Editor</t>
  </si>
  <si>
    <t>Lamont Digital</t>
  </si>
  <si>
    <t>Cravath, Swaine &amp; Moore LLP</t>
  </si>
  <si>
    <t>(203) 625-9867</t>
  </si>
  <si>
    <t>Debevoise &amp; Plimpton</t>
  </si>
  <si>
    <t>(914) 472-6545</t>
  </si>
  <si>
    <t>(212) 526-7994</t>
  </si>
  <si>
    <t>(646) 715-7538</t>
  </si>
  <si>
    <t>HBJ Investments</t>
  </si>
  <si>
    <t>Financier</t>
  </si>
  <si>
    <t>Barclays Capital</t>
  </si>
  <si>
    <t>Symbol Capital</t>
  </si>
  <si>
    <t>Thelen Reid Brown Raysman &amp; Steiner LL</t>
  </si>
  <si>
    <t>(510) 967-9285</t>
  </si>
  <si>
    <t>Cisco Systems, Inc.</t>
  </si>
  <si>
    <t>General Counsel</t>
  </si>
  <si>
    <t>(650) 793-2800</t>
  </si>
  <si>
    <t>Hitek Ventures Partners</t>
  </si>
  <si>
    <t>Ftventures</t>
  </si>
  <si>
    <t>(415) 229-3020</t>
  </si>
  <si>
    <t>(831) 421-0751</t>
  </si>
  <si>
    <t>(415) 388-5787</t>
  </si>
  <si>
    <t>(415) 931-2785</t>
  </si>
  <si>
    <t>Faranon Cap Managment</t>
  </si>
  <si>
    <t>Investment Management</t>
  </si>
  <si>
    <t>(415) 929-9160</t>
  </si>
  <si>
    <t>(415) 776-2494</t>
  </si>
  <si>
    <t>Staglin Family Vineyard</t>
  </si>
  <si>
    <t>AKT Developement</t>
  </si>
  <si>
    <t>(916) 383-2500</t>
  </si>
  <si>
    <t>Wachovia Corp.</t>
  </si>
  <si>
    <t>(704) 715-2337</t>
  </si>
  <si>
    <t>Doffermyre Shields Canfield &amp; Knowles</t>
  </si>
  <si>
    <t>(404) 881-8900</t>
  </si>
  <si>
    <t>EarthLink</t>
  </si>
  <si>
    <t>(404) 222-9969</t>
  </si>
  <si>
    <t>Rogers &amp; Hardin LLP</t>
  </si>
  <si>
    <t>ECB America</t>
  </si>
  <si>
    <t>UNR</t>
  </si>
  <si>
    <t>Codepink</t>
  </si>
  <si>
    <t>Co-Founder</t>
  </si>
  <si>
    <t>(310) 827-3046</t>
  </si>
  <si>
    <t>Coldwell Banker/ Joyce Rey Inc</t>
  </si>
  <si>
    <t>Real Estate Sales/ Real Estate Manager</t>
  </si>
  <si>
    <t>Maguire Woods</t>
  </si>
  <si>
    <t>(213) 270-2760</t>
  </si>
  <si>
    <t>(818) 952-1150</t>
  </si>
  <si>
    <t>Youth Policy Institute</t>
  </si>
  <si>
    <t>Executive Director</t>
  </si>
  <si>
    <t>(323) 856-4934</t>
  </si>
  <si>
    <t>State of Oklahoma</t>
  </si>
  <si>
    <t>(918) 743-9182</t>
  </si>
  <si>
    <t>Milagros Exploration</t>
  </si>
  <si>
    <t>(713) 524-6261</t>
  </si>
  <si>
    <t>Student</t>
  </si>
  <si>
    <t>T-System, Inc.</t>
  </si>
  <si>
    <t>Greenberg Traurig, LLP</t>
  </si>
  <si>
    <t>(713) 374-3510</t>
  </si>
  <si>
    <t>Waters &amp; Kraus</t>
  </si>
  <si>
    <t>(214) 354-6244</t>
  </si>
  <si>
    <t>McGarr Capital Managment</t>
  </si>
  <si>
    <t>(214) 361-1500</t>
  </si>
  <si>
    <t>Mcvey &amp; Co Investments</t>
  </si>
  <si>
    <t>MFI Capital</t>
  </si>
  <si>
    <t>(512) 329-5560</t>
  </si>
  <si>
    <t>(512) 944-6667</t>
  </si>
  <si>
    <t>Samll Ventures USA</t>
  </si>
  <si>
    <t>(713) 757-7811</t>
  </si>
  <si>
    <t>(713) 961-5558</t>
  </si>
  <si>
    <t>Cellartracker</t>
  </si>
  <si>
    <t>(206) 378-1924</t>
  </si>
  <si>
    <t>Rhea</t>
  </si>
  <si>
    <t>(212) 526-5219</t>
  </si>
  <si>
    <t>john.rhea@lehman.com</t>
  </si>
  <si>
    <t>Bynoe</t>
  </si>
  <si>
    <t>Piper &amp; Rudnick</t>
  </si>
  <si>
    <t>203 N LaSalle Street Ste 1900</t>
  </si>
  <si>
    <t>(312) 751-9198</t>
  </si>
  <si>
    <t>peter.bynoe@piperrudnick.com</t>
  </si>
  <si>
    <t>Rick</t>
  </si>
  <si>
    <t>Horowitz</t>
  </si>
  <si>
    <t>RAF Industries</t>
  </si>
  <si>
    <t>President &amp; COO</t>
  </si>
  <si>
    <t>165 Township Line Road, Suite 2100</t>
  </si>
  <si>
    <t>Jenkintown</t>
  </si>
  <si>
    <t xml:space="preserve">19046-    </t>
  </si>
  <si>
    <t>(215) 572-0738</t>
  </si>
  <si>
    <t>Rick@rafind.com</t>
  </si>
  <si>
    <t>Lee "Rosy"</t>
  </si>
  <si>
    <t>Rosenberg</t>
  </si>
  <si>
    <t>LRS Media</t>
  </si>
  <si>
    <t>2053 N Seminary Ave</t>
  </si>
  <si>
    <t>(312) 329-9300 x228</t>
  </si>
  <si>
    <t>rosy@lrsmedia.net</t>
  </si>
  <si>
    <t>Doni</t>
  </si>
  <si>
    <t>Belau</t>
  </si>
  <si>
    <t>369 Cronton Lake RD</t>
  </si>
  <si>
    <t>Bedford Corners</t>
  </si>
  <si>
    <t>10549-4225</t>
  </si>
  <si>
    <t>(914) 244-3785 work</t>
  </si>
  <si>
    <t>dbelau@earthlink.net</t>
  </si>
  <si>
    <t>Unterman</t>
  </si>
  <si>
    <t>Rustic Canyon Partners</t>
  </si>
  <si>
    <t>2425 Olympic Blvd, Ste 6050 W</t>
  </si>
  <si>
    <t>90272-2752</t>
  </si>
  <si>
    <t>(310) 998-8002</t>
  </si>
  <si>
    <t>tom@rusticcanyon.com</t>
  </si>
  <si>
    <t>margaret@rusticcanyon.com</t>
  </si>
  <si>
    <t>Hynes</t>
  </si>
  <si>
    <t>Comptroller</t>
  </si>
  <si>
    <t>1527 N. Wells St</t>
  </si>
  <si>
    <t>(312) 925-1345</t>
  </si>
  <si>
    <t>danhynes@mycingular.blackberry.net</t>
  </si>
  <si>
    <t>Sarah</t>
  </si>
  <si>
    <t>Morgenthau</t>
  </si>
  <si>
    <t>81 Porter Place</t>
  </si>
  <si>
    <t>(973) 783-4675</t>
  </si>
  <si>
    <t>(973) 865-6535</t>
  </si>
  <si>
    <t>smorgent@aol.com</t>
  </si>
  <si>
    <t>Kevin</t>
  </si>
  <si>
    <t>Jennings</t>
  </si>
  <si>
    <t>GLSEN</t>
  </si>
  <si>
    <t>90 Broad Street, 2nd Floor</t>
  </si>
  <si>
    <t>(646) 388-6555</t>
  </si>
  <si>
    <t>kevin@kevinjennings.com</t>
  </si>
  <si>
    <t>Rubin</t>
  </si>
  <si>
    <t>One Equity</t>
  </si>
  <si>
    <t>120 East 80th St</t>
  </si>
  <si>
    <t>(212) 277-1590</t>
  </si>
  <si>
    <t>James.rubin@bcpartners.com</t>
  </si>
  <si>
    <t>Kireker</t>
  </si>
  <si>
    <t>Twin Birches, Ltd</t>
  </si>
  <si>
    <t>303 Cow Hill Rd</t>
  </si>
  <si>
    <t>Weybridge</t>
  </si>
  <si>
    <t xml:space="preserve">05753-    </t>
  </si>
  <si>
    <t>(802) 343-8533</t>
  </si>
  <si>
    <t>ckireker@freshtrackscap.com</t>
  </si>
  <si>
    <t>Paul</t>
  </si>
  <si>
    <t>Bardacke</t>
  </si>
  <si>
    <t>Southwest</t>
  </si>
  <si>
    <t>Sutin Thayer and Browne</t>
  </si>
  <si>
    <t>6565 Americas Parkway NE</t>
  </si>
  <si>
    <t>Albuquerque</t>
  </si>
  <si>
    <t>NM</t>
  </si>
  <si>
    <t xml:space="preserve">87110-    </t>
  </si>
  <si>
    <t>(505) 986-5422</t>
  </si>
  <si>
    <t>(505) 988-5303</t>
  </si>
  <si>
    <t>pb@sutinfirm.com</t>
  </si>
  <si>
    <t>Pamela</t>
  </si>
  <si>
    <t>Hamamoto</t>
  </si>
  <si>
    <t>38 Via Los Altos</t>
  </si>
  <si>
    <t>Tiburon</t>
  </si>
  <si>
    <t xml:space="preserve">94920-    </t>
  </si>
  <si>
    <t>(415) 389-8085</t>
  </si>
  <si>
    <t>pkhamamoto@aol.com</t>
  </si>
  <si>
    <t>Eddie</t>
  </si>
  <si>
    <t>Lazarus</t>
  </si>
  <si>
    <t>Akin Gump</t>
  </si>
  <si>
    <t>546 N Las Palmas Ave</t>
  </si>
  <si>
    <t xml:space="preserve">90004-    </t>
  </si>
  <si>
    <t>tchase@chasesource.com</t>
  </si>
  <si>
    <t>Mellody</t>
  </si>
  <si>
    <t>Hobson</t>
  </si>
  <si>
    <t>Ariel Investments</t>
  </si>
  <si>
    <t>myale@arielinvestments.com</t>
  </si>
  <si>
    <t>(310) 552-6449</t>
  </si>
  <si>
    <t>elazarus@akingump.com</t>
  </si>
  <si>
    <t>Ned</t>
  </si>
  <si>
    <t>Lamont</t>
  </si>
  <si>
    <t>(203) 570-4814</t>
  </si>
  <si>
    <t>nlamont@campustelevideo.com</t>
  </si>
  <si>
    <t>Annie Lamont</t>
  </si>
  <si>
    <t>Geoff</t>
  </si>
  <si>
    <t>Gibbs</t>
  </si>
  <si>
    <t>Gibbs Law Group</t>
  </si>
  <si>
    <t>Alameda</t>
  </si>
  <si>
    <t>(510) 834-8885</t>
  </si>
  <si>
    <t>ggibbs@gotolawfirm.com</t>
  </si>
  <si>
    <t>Caplin</t>
  </si>
  <si>
    <t>Time &amp; Place</t>
  </si>
  <si>
    <t>8477 Portland Place</t>
  </si>
  <si>
    <t>(703) 930-5149</t>
  </si>
  <si>
    <t>macaplin@aol.com</t>
  </si>
  <si>
    <t>Gordon</t>
  </si>
  <si>
    <t>Davis</t>
  </si>
  <si>
    <t>Dewey &amp; LeGoeuf LLP</t>
  </si>
  <si>
    <t>125 West 55th St</t>
  </si>
  <si>
    <t>(212) 424-8366</t>
  </si>
  <si>
    <t>gdavis@dl.com</t>
  </si>
  <si>
    <t>Nelsen</t>
  </si>
  <si>
    <t>ARCH Venture Partners</t>
  </si>
  <si>
    <t>1000 Second Ave., Ste 3700</t>
  </si>
  <si>
    <t xml:space="preserve">98107-    </t>
  </si>
  <si>
    <t>(206) 674-3028</t>
  </si>
  <si>
    <t>rtn@archventure.com</t>
  </si>
  <si>
    <t>Todd</t>
  </si>
  <si>
    <t>Williams</t>
  </si>
  <si>
    <t>5119 Seneca Dr</t>
  </si>
  <si>
    <t xml:space="preserve">75209-    </t>
  </si>
  <si>
    <t>(214) 855-6332</t>
  </si>
  <si>
    <t>(214) 366-2390</t>
  </si>
  <si>
    <t>todd.williams@gs.com</t>
  </si>
  <si>
    <t>abigailwilliams@mac.com</t>
  </si>
  <si>
    <t>Abigail Williams</t>
  </si>
  <si>
    <t>Molly</t>
  </si>
  <si>
    <t>Terlevich</t>
  </si>
  <si>
    <t>(610) 527-3550</t>
  </si>
  <si>
    <t>molly_terlevich@comcast.net</t>
  </si>
  <si>
    <t>Perkowitz</t>
  </si>
  <si>
    <t>Charlotte</t>
  </si>
  <si>
    <t>(704) 366-3552</t>
  </si>
  <si>
    <t>(704) 904-6720</t>
  </si>
  <si>
    <t>bob@perkowitz.com</t>
  </si>
  <si>
    <t>Lisa Renstrom</t>
  </si>
  <si>
    <t>Adelman</t>
  </si>
  <si>
    <t>Sutherland Asbill and Brennan LLP</t>
  </si>
  <si>
    <t>1802 East Clifton Rd</t>
  </si>
  <si>
    <t xml:space="preserve">30307-    </t>
  </si>
  <si>
    <t>(404) 853-8206</t>
  </si>
  <si>
    <t>(404) 370-0803</t>
  </si>
  <si>
    <t>(404) 282-1852</t>
  </si>
  <si>
    <t>david.adelman@sablaw.com</t>
  </si>
  <si>
    <t>Rob</t>
  </si>
  <si>
    <t>Barber</t>
  </si>
  <si>
    <t>Looney Grossman</t>
  </si>
  <si>
    <t>Boston</t>
  </si>
  <si>
    <t>(617) 905-6793</t>
  </si>
  <si>
    <t>rbarber@lgllp.com</t>
  </si>
  <si>
    <t>Perkins</t>
  </si>
  <si>
    <t>2427 Pelham Dr</t>
  </si>
  <si>
    <t xml:space="preserve">77019-    </t>
  </si>
  <si>
    <t>(713) 398-6024</t>
  </si>
  <si>
    <t>bperkins@smallventuresusa.com</t>
  </si>
  <si>
    <t>Mary Lang</t>
  </si>
  <si>
    <t>Sollinger</t>
  </si>
  <si>
    <t>1206 Sherman Ave</t>
  </si>
  <si>
    <t>Madison</t>
  </si>
  <si>
    <t xml:space="preserve">53703-    </t>
  </si>
  <si>
    <t>(608) 257-2889</t>
  </si>
  <si>
    <t>(608) 212-6889</t>
  </si>
  <si>
    <t>mlsollinger@charter.net</t>
  </si>
  <si>
    <t>Moelis</t>
  </si>
  <si>
    <t>LM Equity</t>
  </si>
  <si>
    <t>(914) 833-3000</t>
  </si>
  <si>
    <t>(914) 439-6687</t>
  </si>
  <si>
    <t>ron@lmequity.com</t>
  </si>
  <si>
    <t>Schmitz</t>
  </si>
  <si>
    <t>Public Allies</t>
  </si>
  <si>
    <t>Milwaukee</t>
  </si>
  <si>
    <t>(414) 202-1881</t>
  </si>
  <si>
    <t>paulsother@gmail.com</t>
  </si>
  <si>
    <t>Stan and Sherri</t>
  </si>
  <si>
    <t>Toy</t>
  </si>
  <si>
    <t>Physician</t>
  </si>
  <si>
    <t>1217 Charmont Rd</t>
  </si>
  <si>
    <t>La Verne</t>
  </si>
  <si>
    <t xml:space="preserve">91750-    </t>
  </si>
  <si>
    <t>(213) 760-5542</t>
  </si>
  <si>
    <t>stoyjrmd@yahoo.com</t>
  </si>
  <si>
    <t>Roche</t>
  </si>
  <si>
    <t>Oaklawn Marketing</t>
  </si>
  <si>
    <t>Manager</t>
  </si>
  <si>
    <t>10536 Lorel Ave</t>
  </si>
  <si>
    <t>Oak Lawn</t>
  </si>
  <si>
    <t xml:space="preserve">60453-    </t>
  </si>
  <si>
    <t>(773) 330-3077</t>
  </si>
  <si>
    <t>robert@oaklawn.co.jp</t>
  </si>
  <si>
    <t>Goldman</t>
  </si>
  <si>
    <t>Certain Software</t>
  </si>
  <si>
    <t>(650) 752-2555</t>
  </si>
  <si>
    <t>(415) 265-2555</t>
  </si>
  <si>
    <t>dgoldman@certain.com</t>
  </si>
  <si>
    <t>Ann</t>
  </si>
  <si>
    <t>Fudge</t>
  </si>
  <si>
    <t>Young &amp; Rubicam</t>
  </si>
  <si>
    <t>Retired CEO</t>
  </si>
  <si>
    <t>285 Madison Ave.</t>
  </si>
  <si>
    <t xml:space="preserve">10017-    </t>
  </si>
  <si>
    <t>(203) 227-2927</t>
  </si>
  <si>
    <t>annfudge@earthlink.net</t>
  </si>
  <si>
    <t>Hickey</t>
  </si>
  <si>
    <t>dhickey@humwin.com</t>
  </si>
  <si>
    <t>Cleve</t>
  </si>
  <si>
    <t>Christophe</t>
  </si>
  <si>
    <t>(203) 541-1515</t>
  </si>
  <si>
    <t>(203) 253-9230</t>
  </si>
  <si>
    <t>cleve@tsgventures.com</t>
  </si>
  <si>
    <t>Cheryl Christophe</t>
  </si>
  <si>
    <t>Howell</t>
  </si>
  <si>
    <t>3307 14th Ave. S</t>
  </si>
  <si>
    <t xml:space="preserve">98144-    </t>
  </si>
  <si>
    <t>(206) 325-2122</t>
  </si>
  <si>
    <t>(206) 795-7062</t>
  </si>
  <si>
    <t>hphowell7@hotmail.com</t>
  </si>
  <si>
    <t>Vinai</t>
  </si>
  <si>
    <t>Thummalapally</t>
  </si>
  <si>
    <t>MAM-A</t>
  </si>
  <si>
    <t>7325 Buckeye Ct</t>
  </si>
  <si>
    <t>Colorado Springs</t>
  </si>
  <si>
    <t xml:space="preserve">80919-    </t>
  </si>
  <si>
    <t>(719) 536-9068</t>
  </si>
  <si>
    <t>(719) 351-2327</t>
  </si>
  <si>
    <t>vinai.thummalapally@mam-a.com</t>
  </si>
  <si>
    <t>Jack</t>
  </si>
  <si>
    <t>Connors</t>
  </si>
  <si>
    <t>Partners Health Care</t>
  </si>
  <si>
    <t>200 Clarendon St</t>
  </si>
  <si>
    <t xml:space="preserve">02116-    </t>
  </si>
  <si>
    <t>(617) 437-1600</t>
  </si>
  <si>
    <t>jconnors@connorsfamilyoffice.com</t>
  </si>
  <si>
    <t>smcnally@connorsfamilyoffice.com</t>
  </si>
  <si>
    <t>Gail</t>
  </si>
  <si>
    <t>(972) 849-2706</t>
  </si>
  <si>
    <t>david.b.gail@gmail.com</t>
  </si>
  <si>
    <t>Nova</t>
  </si>
  <si>
    <t>Highland Capital</t>
  </si>
  <si>
    <t>51 Highland St</t>
  </si>
  <si>
    <t>(781) 861-5500</t>
  </si>
  <si>
    <t>dnova@hcp.com</t>
  </si>
  <si>
    <t>Lawrence</t>
  </si>
  <si>
    <t>Bender</t>
  </si>
  <si>
    <t>Producer</t>
  </si>
  <si>
    <t>325 N. Faring</t>
  </si>
  <si>
    <t xml:space="preserve">90077-    </t>
  </si>
  <si>
    <t>(323) 951-4613</t>
  </si>
  <si>
    <t>lbender@abandapart.com</t>
  </si>
  <si>
    <t>Solomon</t>
  </si>
  <si>
    <t>The Tennis Channel</t>
  </si>
  <si>
    <t>(310) 314-9499</t>
  </si>
  <si>
    <t>ksolomon@thetennischannel.com</t>
  </si>
  <si>
    <t>Paquette</t>
  </si>
  <si>
    <t>Screen Gems</t>
  </si>
  <si>
    <t>Senior Vice President of Production</t>
  </si>
  <si>
    <t>(310) 244-2208</t>
  </si>
  <si>
    <t>eric_paquette@spe.sony.com</t>
  </si>
  <si>
    <t>Wahid</t>
  </si>
  <si>
    <t>Hamid</t>
  </si>
  <si>
    <t>PepsiCo</t>
  </si>
  <si>
    <t>SVP Corporate Strategy &amp; Development</t>
  </si>
  <si>
    <t>700 Anderson Hill Rd</t>
  </si>
  <si>
    <t>Purchase</t>
  </si>
  <si>
    <t xml:space="preserve">10577-    </t>
  </si>
  <si>
    <t>(914) 253-2000</t>
  </si>
  <si>
    <t>(917) 428-3246</t>
  </si>
  <si>
    <t>wahid.hamid@gmail.com</t>
  </si>
  <si>
    <t>Jacobson</t>
  </si>
  <si>
    <t>Sonnenschein Nath &amp; Rosenthal</t>
  </si>
  <si>
    <t>7800 Sears Tower</t>
  </si>
  <si>
    <t>(312) 876-8130</t>
  </si>
  <si>
    <t>(847) 835-9979</t>
  </si>
  <si>
    <t>(312) 593-7654</t>
  </si>
  <si>
    <t>david@jacobson.ws</t>
  </si>
  <si>
    <t>Valerie</t>
  </si>
  <si>
    <t>Jarrett</t>
  </si>
  <si>
    <t>Habitat Company</t>
  </si>
  <si>
    <t>4950 S Chicago Beach Dr</t>
  </si>
  <si>
    <t>vjarrett@habitat.com</t>
  </si>
  <si>
    <t>kbranch@habitat.com</t>
  </si>
  <si>
    <t>Harvey</t>
  </si>
  <si>
    <t>Hampton University</t>
  </si>
  <si>
    <t>612 Shore Road</t>
  </si>
  <si>
    <t>Hampton</t>
  </si>
  <si>
    <t>(757) 727-5231</t>
  </si>
  <si>
    <t>presidentsoffice@hamptonu.edu</t>
  </si>
  <si>
    <t>Joe</t>
  </si>
  <si>
    <t>Grovesnor Capital Management, L.P.</t>
  </si>
  <si>
    <t>900 N. Michigan Ave - Ste 1100</t>
  </si>
  <si>
    <t>(312) 506-6565</t>
  </si>
  <si>
    <t>(312) 953-0900</t>
  </si>
  <si>
    <t>jgutman@gcmlp.com</t>
  </si>
  <si>
    <t>Scully</t>
  </si>
  <si>
    <t>SPO Partners</t>
  </si>
  <si>
    <t>Sausalito</t>
  </si>
  <si>
    <t>(415) 383-3645</t>
  </si>
  <si>
    <t>(415) 602-3100</t>
  </si>
  <si>
    <t>john.scully@spopartners.com</t>
  </si>
  <si>
    <t>Loeb</t>
  </si>
  <si>
    <t>Third Point Mgmt</t>
  </si>
  <si>
    <t>7 Macdougal Alley</t>
  </si>
  <si>
    <t>(212) 224-7381</t>
  </si>
  <si>
    <t>dloeb@thirdpoint.com</t>
  </si>
  <si>
    <t>afiocchi@thirdpoint.com</t>
  </si>
  <si>
    <t>Derek</t>
  </si>
  <si>
    <t>Time Warner</t>
  </si>
  <si>
    <t>Senior VP</t>
  </si>
  <si>
    <t>(212) 484-6785</t>
  </si>
  <si>
    <t>(917) 698-2385</t>
  </si>
  <si>
    <t>Nejame</t>
  </si>
  <si>
    <t>Nejame Law</t>
  </si>
  <si>
    <t>(407) 245-1232</t>
  </si>
  <si>
    <t>(407) 758-7555</t>
  </si>
  <si>
    <t>nejamem@nejamelaw.com</t>
  </si>
  <si>
    <t>Toben</t>
  </si>
  <si>
    <t>Greenbridge Developments LLC</t>
  </si>
  <si>
    <t>(919) 280-1103</t>
  </si>
  <si>
    <t>toben@greenbridgedevelopments.com</t>
  </si>
  <si>
    <t>Calabrese</t>
  </si>
  <si>
    <t>(310) 246-6743</t>
  </si>
  <si>
    <t>jcalabrese@omm.com</t>
  </si>
  <si>
    <t>Victor</t>
  </si>
  <si>
    <t>Herlinsky</t>
  </si>
  <si>
    <t>Nowell Amoroso Klein</t>
  </si>
  <si>
    <t>275 Highwood Ave</t>
  </si>
  <si>
    <t>Ridgewood</t>
  </si>
  <si>
    <t>07450-5023</t>
  </si>
  <si>
    <t>(201) 343-5001</t>
  </si>
  <si>
    <t>(201) 741-3896</t>
  </si>
  <si>
    <t>vherlinsky@nakblaw.com</t>
  </si>
  <si>
    <t>Kerman</t>
  </si>
  <si>
    <t>Maddox</t>
  </si>
  <si>
    <t>Dakota Communications</t>
  </si>
  <si>
    <t>2999 Overland Avenue, Suite 210</t>
  </si>
  <si>
    <t xml:space="preserve">90064-    </t>
  </si>
  <si>
    <t>(310) 815-8444</t>
  </si>
  <si>
    <t>(310) 259-9864</t>
  </si>
  <si>
    <t>kkmaddox@aol.com</t>
  </si>
  <si>
    <t>Mindich</t>
  </si>
  <si>
    <t>Eaton Park Capital</t>
  </si>
  <si>
    <t>Founding Partner</t>
  </si>
  <si>
    <t>900 Third Avenue, 11th Floor</t>
  </si>
  <si>
    <t xml:space="preserve">10003-    </t>
  </si>
  <si>
    <t>(212) 756-5353</t>
  </si>
  <si>
    <t>eric.mindich@etonpark.com</t>
  </si>
  <si>
    <t>Will</t>
  </si>
  <si>
    <t>Prather</t>
  </si>
  <si>
    <t>Prather Entertainment Group</t>
  </si>
  <si>
    <t>Owner/Founder</t>
  </si>
  <si>
    <t>1380 Colonial Blvd.</t>
  </si>
  <si>
    <t>Ft Myers</t>
  </si>
  <si>
    <t xml:space="preserve">33907-    </t>
  </si>
  <si>
    <t>(239) 850-4759</t>
  </si>
  <si>
    <t>willyp@broadwaypalm.com</t>
  </si>
  <si>
    <t>Mike</t>
  </si>
  <si>
    <t>Dardzinski</t>
  </si>
  <si>
    <t>Orrick Herrington &amp; Sutcliff</t>
  </si>
  <si>
    <t>Beijing</t>
  </si>
  <si>
    <t>China</t>
  </si>
  <si>
    <t>mdardzinski@gmail.com</t>
  </si>
  <si>
    <t>Steiner</t>
  </si>
  <si>
    <t>Quadrangle Group</t>
  </si>
  <si>
    <t>30 Rockefellar Center</t>
  </si>
  <si>
    <t xml:space="preserve">10020-    </t>
  </si>
  <si>
    <t>(212) 418-1771</t>
  </si>
  <si>
    <t>joshua.steiner@quadranglegroup.com</t>
  </si>
  <si>
    <t>Gearen</t>
  </si>
  <si>
    <t>Nicolson, Porter &amp; List</t>
  </si>
  <si>
    <t>(312) 504-6227</t>
  </si>
  <si>
    <t>t66@mac.com</t>
  </si>
  <si>
    <t>Cooper</t>
  </si>
  <si>
    <t>Spectronics Corp</t>
  </si>
  <si>
    <t>Business Executive</t>
  </si>
  <si>
    <t>28 Lloyd Point Dr</t>
  </si>
  <si>
    <t>Lloyd Harbor</t>
  </si>
  <si>
    <t xml:space="preserve">11743-    </t>
  </si>
  <si>
    <t>jcooper558@aol.com</t>
  </si>
  <si>
    <t>Wilbur</t>
  </si>
  <si>
    <t>Colom</t>
  </si>
  <si>
    <t>Colom Law Firm</t>
  </si>
  <si>
    <t>200 6th St N</t>
  </si>
  <si>
    <t>Columbus</t>
  </si>
  <si>
    <t>MS</t>
  </si>
  <si>
    <t xml:space="preserve">39701-    </t>
  </si>
  <si>
    <t>(662) 251-2626</t>
  </si>
  <si>
    <t>wil@colom.com</t>
  </si>
  <si>
    <t>Carolyn</t>
  </si>
  <si>
    <t>Dwyer</t>
  </si>
  <si>
    <t>329 Murray Hill Dr</t>
  </si>
  <si>
    <t>Montpelier</t>
  </si>
  <si>
    <t xml:space="preserve">05602-    </t>
  </si>
  <si>
    <t>(802) 223-5386</t>
  </si>
  <si>
    <t>dwyer329@verizon.net</t>
  </si>
  <si>
    <t>Marianne</t>
  </si>
  <si>
    <t>Spraggins</t>
  </si>
  <si>
    <t>Buy Hold America</t>
  </si>
  <si>
    <t>2500 Peachtree Road NW</t>
  </si>
  <si>
    <t xml:space="preserve">30305-    </t>
  </si>
  <si>
    <t>(917) 513-3057</t>
  </si>
  <si>
    <t>mspraggins@buyholdamerica.com</t>
  </si>
  <si>
    <t>kittyspraggins@aol.com</t>
  </si>
  <si>
    <t>Sherman</t>
  </si>
  <si>
    <t>Greenberg Traurig</t>
  </si>
  <si>
    <t>54 Gary Road</t>
  </si>
  <si>
    <t>Needham</t>
  </si>
  <si>
    <t xml:space="preserve">02484-    </t>
  </si>
  <si>
    <t>(617) 310-6015</t>
  </si>
  <si>
    <t>shermanr@gtlaw.com</t>
  </si>
  <si>
    <t>Chad</t>
  </si>
  <si>
    <t>Leat</t>
  </si>
  <si>
    <t>Banker</t>
  </si>
  <si>
    <t>43 5th Ave., Apt 7S</t>
  </si>
  <si>
    <t>(212) 723-6600</t>
  </si>
  <si>
    <t>(646) 479-7691</t>
  </si>
  <si>
    <t>Chad.a.leat@citigroup.com</t>
  </si>
  <si>
    <t>Crumpler</t>
  </si>
  <si>
    <t>Hatteras Venture Partners</t>
  </si>
  <si>
    <t>General Partner</t>
  </si>
  <si>
    <t>Durham</t>
  </si>
  <si>
    <t>(919) 484-0730</t>
  </si>
  <si>
    <t>(919) 247-3737</t>
  </si>
  <si>
    <t>john@hatterasvp.com</t>
  </si>
  <si>
    <t>Gary</t>
  </si>
  <si>
    <t>Hirshberg</t>
  </si>
  <si>
    <t>Stonyfield Farm</t>
  </si>
  <si>
    <t>38 Via Tranquilla St</t>
  </si>
  <si>
    <t>Concord</t>
  </si>
  <si>
    <t>NH</t>
  </si>
  <si>
    <t xml:space="preserve">03301-    </t>
  </si>
  <si>
    <t>(603) 437-4040</t>
  </si>
  <si>
    <t>ghirshberg@stonyfield.com</t>
  </si>
  <si>
    <t>Charles</t>
  </si>
  <si>
    <t>Adams</t>
  </si>
  <si>
    <t>Hogan &amp; Hartson</t>
  </si>
  <si>
    <t>3 rue Frantois Bellot</t>
  </si>
  <si>
    <t>Geneva</t>
  </si>
  <si>
    <t>Switzerland</t>
  </si>
  <si>
    <t>ccadamsjr@hhlaw.com</t>
  </si>
  <si>
    <t>Southfield</t>
  </si>
  <si>
    <t>(248) 483-5000</t>
  </si>
  <si>
    <t>Gerald</t>
  </si>
  <si>
    <t>Acker</t>
  </si>
  <si>
    <t>Goodman Acker, PC</t>
  </si>
  <si>
    <t>gacker@goodmanacker.com</t>
  </si>
  <si>
    <t>Art</t>
  </si>
  <si>
    <t>Reimer</t>
  </si>
  <si>
    <t>(917) 846-8338</t>
  </si>
  <si>
    <t>areimers@optonline.net</t>
  </si>
  <si>
    <t>Karen</t>
  </si>
  <si>
    <t>Russell</t>
  </si>
  <si>
    <t>Davis Wright Tremaine LLP</t>
  </si>
  <si>
    <t>1201 Third Avenue, Suite 2200</t>
  </si>
  <si>
    <t>(206) 757-8173</t>
  </si>
  <si>
    <t>karenrussell@dwt.com</t>
  </si>
  <si>
    <t>Hinson</t>
  </si>
  <si>
    <t>Wealth Management Network, Inc.</t>
  </si>
  <si>
    <t>116 West 23rd St. 5th Floor</t>
  </si>
  <si>
    <t>Long Island City</t>
  </si>
  <si>
    <t xml:space="preserve">11101-    </t>
  </si>
  <si>
    <t>(646) 375-2388</t>
  </si>
  <si>
    <t>dhinson@wmnllc.com</t>
  </si>
  <si>
    <t>Ian</t>
  </si>
  <si>
    <t>Isaacs</t>
  </si>
  <si>
    <t>UBS Financial Services</t>
  </si>
  <si>
    <t>Senior Vice President - Investments</t>
  </si>
  <si>
    <t>One California Street</t>
  </si>
  <si>
    <t>(415) 954-6795</t>
  </si>
  <si>
    <t>ian.isaacs@ubs.com</t>
  </si>
  <si>
    <t>rkisaacs@aol.com</t>
  </si>
  <si>
    <t>Rita Isaacs</t>
  </si>
  <si>
    <t>Quintin</t>
  </si>
  <si>
    <t>Primo</t>
  </si>
  <si>
    <t>Capri Capital</t>
  </si>
  <si>
    <t>94 W County Line Rd</t>
  </si>
  <si>
    <t>Barrington</t>
  </si>
  <si>
    <t xml:space="preserve">60010-    </t>
  </si>
  <si>
    <t>(312) 573-5266</t>
  </si>
  <si>
    <t>(312) 573-5300</t>
  </si>
  <si>
    <t>kglascott@capricapital.com</t>
  </si>
  <si>
    <t>Vento</t>
  </si>
  <si>
    <t>Westecnow Interactive</t>
  </si>
  <si>
    <t>Palm Beach</t>
  </si>
  <si>
    <t>(561) 282-8957</t>
  </si>
  <si>
    <t>gerald.vento@westecnow.com</t>
  </si>
  <si>
    <t>Margaret Vento</t>
  </si>
  <si>
    <t>Marina</t>
  </si>
  <si>
    <t>McCarthy</t>
  </si>
  <si>
    <t>Harvard University</t>
  </si>
  <si>
    <t>Educator</t>
  </si>
  <si>
    <t>7 Glenn Rd</t>
  </si>
  <si>
    <t>Belmont</t>
  </si>
  <si>
    <t xml:space="preserve">02478-    </t>
  </si>
  <si>
    <t>(617) 834-0171</t>
  </si>
  <si>
    <t>marinamccarthy@aol.com</t>
  </si>
  <si>
    <t>Terry</t>
  </si>
  <si>
    <t>Bean</t>
  </si>
  <si>
    <t>1882 SW Hawthorne Ter.</t>
  </si>
  <si>
    <t>Portland</t>
  </si>
  <si>
    <t>OR</t>
  </si>
  <si>
    <t xml:space="preserve">97201-    </t>
  </si>
  <si>
    <t>(503) 223-5454</t>
  </si>
  <si>
    <t>(503) 367-6562</t>
  </si>
  <si>
    <t>tbean@bire.com</t>
  </si>
  <si>
    <t>jgreene@bire.com</t>
  </si>
  <si>
    <t>Bennet</t>
  </si>
  <si>
    <t>DPS</t>
  </si>
  <si>
    <t>Superintendent</t>
  </si>
  <si>
    <t>2830 E. 7th Ave. Parkway</t>
  </si>
  <si>
    <t>Denver</t>
  </si>
  <si>
    <t xml:space="preserve">80206-    </t>
  </si>
  <si>
    <t>(720) 423-3305</t>
  </si>
  <si>
    <t>(303) 908-4666</t>
  </si>
  <si>
    <t>sarah_hughes@dpsk12.org</t>
  </si>
  <si>
    <t>Charles Robert</t>
  </si>
  <si>
    <t>Bone</t>
  </si>
  <si>
    <t>Bone McAllester Norton PLLC</t>
  </si>
  <si>
    <t>511 Union Street - Suite 1600</t>
  </si>
  <si>
    <t>Nashville</t>
  </si>
  <si>
    <t>Tennessee</t>
  </si>
  <si>
    <t xml:space="preserve">37219-    </t>
  </si>
  <si>
    <t>(615) 238-6300</t>
  </si>
  <si>
    <t>crb@bonelaw.com</t>
  </si>
  <si>
    <t>Ray</t>
  </si>
  <si>
    <t>Mikulich</t>
  </si>
  <si>
    <t>Advisor</t>
  </si>
  <si>
    <t>745 7th Ave</t>
  </si>
  <si>
    <t>(212) 526-6110</t>
  </si>
  <si>
    <t>(917) 971-7141</t>
  </si>
  <si>
    <t>rcmikulich@gmail.com</t>
  </si>
  <si>
    <t>Marty</t>
  </si>
  <si>
    <t>Nesbitt</t>
  </si>
  <si>
    <t>Parking Spot</t>
  </si>
  <si>
    <t>4820 S Woodlawn Ave</t>
  </si>
  <si>
    <t>(312) 453-1608</t>
  </si>
  <si>
    <t>mnesbitt@theparkingspot.com</t>
  </si>
  <si>
    <t>Hosp</t>
  </si>
  <si>
    <t>Maynard Cooper &amp; Gale</t>
  </si>
  <si>
    <t>Birmingham</t>
  </si>
  <si>
    <t>AL</t>
  </si>
  <si>
    <t>(334) 233-7157</t>
  </si>
  <si>
    <t>eahosp@bellsouth.net</t>
  </si>
  <si>
    <t>Ellen</t>
  </si>
  <si>
    <t>Richman</t>
  </si>
  <si>
    <t>Pace University</t>
  </si>
  <si>
    <t>11 Calyers Farm Dr</t>
  </si>
  <si>
    <t>(203) 625-0222</t>
  </si>
  <si>
    <t>(203) 253-6532</t>
  </si>
  <si>
    <t>Profschapps@aol.com</t>
  </si>
  <si>
    <t>Bergman</t>
  </si>
  <si>
    <t>28604 97th Ave SW</t>
  </si>
  <si>
    <t>Vashon Island</t>
  </si>
  <si>
    <t xml:space="preserve">98070-    </t>
  </si>
  <si>
    <t>(206) 957-9510</t>
  </si>
  <si>
    <t>matt@bergmanlegal.com</t>
  </si>
  <si>
    <t>Willie</t>
  </si>
  <si>
    <t>Shepherd</t>
  </si>
  <si>
    <t>Kamlet Shepard</t>
  </si>
  <si>
    <t>Co-founder</t>
  </si>
  <si>
    <t>1515 Arapahoe Street, Suite 1600, Tower 1</t>
  </si>
  <si>
    <t xml:space="preserve">80202-    </t>
  </si>
  <si>
    <t>(303) 572-5640</t>
  </si>
  <si>
    <t>swilson@ksrlaw.com</t>
  </si>
  <si>
    <t>wshepherd@ksrlaw.com</t>
  </si>
  <si>
    <t>Dunham</t>
  </si>
  <si>
    <t>(212) 735-2607</t>
  </si>
  <si>
    <t>ddunham@skadden.com</t>
  </si>
  <si>
    <t>SC</t>
  </si>
  <si>
    <t>Toll</t>
  </si>
  <si>
    <t>Toll Brothers</t>
  </si>
  <si>
    <t>(215) 938-8020</t>
  </si>
  <si>
    <t>rtoll@tollbrothersinc.com</t>
  </si>
  <si>
    <t>Sheila</t>
  </si>
  <si>
    <t>Salamander Hospitality</t>
  </si>
  <si>
    <t>President and CEO</t>
  </si>
  <si>
    <t>PO Box 1767</t>
  </si>
  <si>
    <t>Middleburg</t>
  </si>
  <si>
    <t xml:space="preserve">20118-    </t>
  </si>
  <si>
    <t>(703) 879-7434</t>
  </si>
  <si>
    <t>mhope@sal-farm.com</t>
  </si>
  <si>
    <t>sjohnson@salamderhospitality.com</t>
  </si>
  <si>
    <t>Earl</t>
  </si>
  <si>
    <t>Graves</t>
  </si>
  <si>
    <t>Black Enterprise Magazine</t>
  </si>
  <si>
    <t>8 Heathcote Road</t>
  </si>
  <si>
    <t>Scarsdale</t>
  </si>
  <si>
    <t xml:space="preserve">10583-    </t>
  </si>
  <si>
    <t>(212) 886-9515</t>
  </si>
  <si>
    <t>harringtons@blackenterprise.com</t>
  </si>
  <si>
    <t>MO</t>
  </si>
  <si>
    <t>Cumming</t>
  </si>
  <si>
    <t>Leucadia</t>
  </si>
  <si>
    <t>165 Huckleberry Dr</t>
  </si>
  <si>
    <t>Jackson</t>
  </si>
  <si>
    <t>WY</t>
  </si>
  <si>
    <t xml:space="preserve">83001-    </t>
  </si>
  <si>
    <t>(801) 521-1004</t>
  </si>
  <si>
    <t>(801) 521-1001</t>
  </si>
  <si>
    <t>Coles</t>
  </si>
  <si>
    <t>Caribou Coffee</t>
  </si>
  <si>
    <t>(404) 429-8779</t>
  </si>
  <si>
    <t>mjcoles@mac.com</t>
  </si>
  <si>
    <t>Lishan</t>
  </si>
  <si>
    <t>Aklog</t>
  </si>
  <si>
    <t>St. Josephs Hospital</t>
  </si>
  <si>
    <t>Chief of Cardiovascular Surgery</t>
  </si>
  <si>
    <t>Phoenix</t>
  </si>
  <si>
    <t>AZ</t>
  </si>
  <si>
    <t>(602) 406-4000</t>
  </si>
  <si>
    <t>(480) 588-8006</t>
  </si>
  <si>
    <t>(602) 361-6005</t>
  </si>
  <si>
    <t>lishan.aklog@chw.edu</t>
  </si>
  <si>
    <t>Tyre</t>
  </si>
  <si>
    <t>Capitol Navigators</t>
  </si>
  <si>
    <t>(608) 358-0214</t>
  </si>
  <si>
    <t>styre@capitolnavigators.com</t>
  </si>
  <si>
    <t>Daley</t>
  </si>
  <si>
    <t>JP Morgan Chase</t>
  </si>
  <si>
    <t>10 S. Dearborn Street, IL1-0883</t>
  </si>
  <si>
    <t xml:space="preserve">60603-    </t>
  </si>
  <si>
    <t>(312) 336-2230</t>
  </si>
  <si>
    <t>william.m.daley@jpmchase.com</t>
  </si>
  <si>
    <t>Gabriel</t>
  </si>
  <si>
    <t>Guerra Mondragon</t>
  </si>
  <si>
    <t>Sonnenschein, Nath &amp; Rosenthal</t>
  </si>
  <si>
    <t>(917) 822-1210</t>
  </si>
  <si>
    <t>guerraassociates@yahoo.com</t>
  </si>
  <si>
    <t>Bookey</t>
  </si>
  <si>
    <t>BH Equities</t>
  </si>
  <si>
    <t>Des Moines</t>
  </si>
  <si>
    <t>IA</t>
  </si>
  <si>
    <t>(515) 244-2622</t>
  </si>
  <si>
    <t>(515) 277-3714</t>
  </si>
  <si>
    <t>(515) 865-8261</t>
  </si>
  <si>
    <t>hbookey@bhequities.com</t>
  </si>
  <si>
    <t>Nathan</t>
  </si>
  <si>
    <t>Baupost Group</t>
  </si>
  <si>
    <t>(617) 210-8360</t>
  </si>
  <si>
    <t>san@baupost.com</t>
  </si>
  <si>
    <t>Emerson</t>
  </si>
  <si>
    <t>The Capital Group Companies</t>
  </si>
  <si>
    <t>333 S. Hope St., 55th Floor</t>
  </si>
  <si>
    <t xml:space="preserve">90071-    </t>
  </si>
  <si>
    <t>(213) 486-9367</t>
  </si>
  <si>
    <t>Deborah</t>
  </si>
  <si>
    <t>Rappaport</t>
  </si>
  <si>
    <t>Skyline Public Works</t>
  </si>
  <si>
    <t>Founder &amp; CEO</t>
  </si>
  <si>
    <t>Woodside</t>
  </si>
  <si>
    <t>(650) 851-3070</t>
  </si>
  <si>
    <t>deborah@skylinepublicworks.com</t>
  </si>
  <si>
    <t>Anderson</t>
  </si>
  <si>
    <t>(415) 948-6365</t>
  </si>
  <si>
    <t>Jeff Soukup</t>
  </si>
  <si>
    <t>Belluck</t>
  </si>
  <si>
    <t>Riverside Partners</t>
  </si>
  <si>
    <t>(617) 901-1424</t>
  </si>
  <si>
    <t>dbelluck@riversidepartners.com</t>
  </si>
  <si>
    <t>Lorenzo</t>
  </si>
  <si>
    <t>Roccia</t>
  </si>
  <si>
    <t>Venture Capitalist</t>
  </si>
  <si>
    <t>lorenzo@rocciaventures.com</t>
  </si>
  <si>
    <t>Al</t>
  </si>
  <si>
    <t>Puchala</t>
  </si>
  <si>
    <t>Signal Equity Partners</t>
  </si>
  <si>
    <t>10 East 53rd St., 32nd Floor</t>
  </si>
  <si>
    <t>(212) 872-1186</t>
  </si>
  <si>
    <t>(917) 576-1157</t>
  </si>
  <si>
    <t>apuchala@signal-equity.com</t>
  </si>
  <si>
    <t>Brown</t>
  </si>
  <si>
    <t>Philanthropist</t>
  </si>
  <si>
    <t>(502) 594-1633</t>
  </si>
  <si>
    <t>christyleebrown@bellsouth.net</t>
  </si>
  <si>
    <t>Dolgen</t>
  </si>
  <si>
    <t>Dolgen Ventures</t>
  </si>
  <si>
    <t>San Diego</t>
  </si>
  <si>
    <t>(619) 865-6001</t>
  </si>
  <si>
    <t>edolgen@dolgenventures.com</t>
  </si>
  <si>
    <t>Manny</t>
  </si>
  <si>
    <t>Sanchez Daniels &amp; Hoffman LLP</t>
  </si>
  <si>
    <t>333 W. Wacker Drive, Suite 500</t>
  </si>
  <si>
    <t>(312) 641-1555</t>
  </si>
  <si>
    <t>(312) 968-1555</t>
  </si>
  <si>
    <t>Hamilton</t>
  </si>
  <si>
    <t>Steyer</t>
  </si>
  <si>
    <t>Farrallon Capital</t>
  </si>
  <si>
    <t>tsteyer@faralloncapital.com</t>
  </si>
  <si>
    <t>marg@farcap.com</t>
  </si>
  <si>
    <t>FirstName</t>
  </si>
  <si>
    <t>LastName</t>
  </si>
  <si>
    <t>Department</t>
  </si>
  <si>
    <t>Company</t>
  </si>
  <si>
    <t>JobTitle</t>
  </si>
  <si>
    <t>BusinessStreet</t>
  </si>
  <si>
    <t>BusinessCity</t>
  </si>
  <si>
    <t>BusinessState</t>
  </si>
  <si>
    <t>BusinessPostalCode</t>
  </si>
  <si>
    <t>BusinessPhone</t>
  </si>
  <si>
    <t>HomePhone</t>
  </si>
  <si>
    <t>MobilePhone</t>
  </si>
  <si>
    <t>EmailAddress</t>
  </si>
  <si>
    <t>Email2Address</t>
  </si>
  <si>
    <t>Raising With</t>
  </si>
  <si>
    <t>AALC</t>
  </si>
  <si>
    <t>Julius</t>
  </si>
  <si>
    <t>Genachowski</t>
  </si>
  <si>
    <t>Mid-Atlantic</t>
  </si>
  <si>
    <t>Rock Creek Ventures</t>
  </si>
  <si>
    <t>Founder/Managing Director</t>
  </si>
  <si>
    <t xml:space="preserve">2744 Sand Hill Rd. </t>
  </si>
  <si>
    <t>(415) 244-3969</t>
  </si>
  <si>
    <t>3006 Porter Street; NW</t>
  </si>
  <si>
    <t>Washington</t>
  </si>
  <si>
    <t>DC</t>
  </si>
  <si>
    <t xml:space="preserve">20008-    </t>
  </si>
  <si>
    <t>(202) 364-5818</t>
  </si>
  <si>
    <t/>
  </si>
  <si>
    <t>(202) 262-9151</t>
  </si>
  <si>
    <t>julius@genachowski.com</t>
  </si>
  <si>
    <t>Eileen</t>
  </si>
  <si>
    <t>Chamberlain Donahoe</t>
  </si>
  <si>
    <t>Northern California</t>
  </si>
  <si>
    <t>Mailname</t>
  </si>
  <si>
    <t>Firstname</t>
  </si>
  <si>
    <t>Lastname</t>
  </si>
  <si>
    <t>Amount</t>
  </si>
  <si>
    <t>Date</t>
  </si>
  <si>
    <t>City</t>
  </si>
  <si>
    <t>State</t>
  </si>
  <si>
    <t>Member</t>
  </si>
  <si>
    <t>Source</t>
  </si>
  <si>
    <t>Type</t>
  </si>
  <si>
    <t>Richard Hausler</t>
  </si>
  <si>
    <t>Hausler</t>
  </si>
  <si>
    <t>06/19/2008</t>
  </si>
  <si>
    <t>Fairfax</t>
  </si>
  <si>
    <t>DC222</t>
  </si>
  <si>
    <t>C</t>
  </si>
  <si>
    <t>Louise Rand Glenn</t>
  </si>
  <si>
    <t>Louise</t>
  </si>
  <si>
    <t>Glenn</t>
  </si>
  <si>
    <t>Camp2008</t>
  </si>
  <si>
    <t>Mr. Thomas K. Glenn, II</t>
  </si>
  <si>
    <t>Thomas</t>
  </si>
  <si>
    <t>Edward Norton</t>
  </si>
  <si>
    <t>Norton</t>
  </si>
  <si>
    <t>Naomi Firestone</t>
  </si>
  <si>
    <t>Firestone</t>
  </si>
  <si>
    <t>CA252</t>
  </si>
  <si>
    <t>Gay Brune</t>
  </si>
  <si>
    <t>Gay</t>
  </si>
  <si>
    <t>Brune</t>
  </si>
  <si>
    <t>Scott Goodman</t>
  </si>
  <si>
    <t>DWH05</t>
  </si>
  <si>
    <t>Ms. Barbara G. Greis</t>
  </si>
  <si>
    <t>Greis</t>
  </si>
  <si>
    <t>Wilmette</t>
  </si>
  <si>
    <t>Edward McKinley</t>
  </si>
  <si>
    <t>McKinley</t>
  </si>
  <si>
    <t>White Pigeon</t>
  </si>
  <si>
    <t>DEX020</t>
  </si>
  <si>
    <t>Kathleen Lavidge</t>
  </si>
  <si>
    <t>Kathleen</t>
  </si>
  <si>
    <t>Lavidge</t>
  </si>
  <si>
    <t>Kathy Archibald</t>
  </si>
  <si>
    <t>Kathy</t>
  </si>
  <si>
    <t>Archibald</t>
  </si>
  <si>
    <t>DWH11</t>
  </si>
  <si>
    <t>Philip Canfield</t>
  </si>
  <si>
    <t>Philip</t>
  </si>
  <si>
    <t>Mr Charles Miller III</t>
  </si>
  <si>
    <t>Ms. Pinney Allen</t>
  </si>
  <si>
    <t>Pinney</t>
  </si>
  <si>
    <t>Allen</t>
  </si>
  <si>
    <t>Rafael Ortiz</t>
  </si>
  <si>
    <t>CA256</t>
  </si>
  <si>
    <t>Mr. Donald Brown</t>
  </si>
  <si>
    <t>06/24/2008</t>
  </si>
  <si>
    <t>DWH06</t>
  </si>
  <si>
    <t>Margo O'Brien</t>
  </si>
  <si>
    <t>Carlsbad</t>
  </si>
  <si>
    <t>Ronald Bernstein</t>
  </si>
  <si>
    <t>Ronald</t>
  </si>
  <si>
    <t>Mr. John Sall</t>
  </si>
  <si>
    <t>Sall</t>
  </si>
  <si>
    <t>Cary</t>
  </si>
  <si>
    <t>Dennis Gillings</t>
  </si>
  <si>
    <t>Dennis</t>
  </si>
  <si>
    <t>Gillings</t>
  </si>
  <si>
    <t>Joan Gillings</t>
  </si>
  <si>
    <t>Michael McCaffrey</t>
  </si>
  <si>
    <t>McCaffrey</t>
  </si>
  <si>
    <t>IR</t>
  </si>
  <si>
    <t>RI</t>
  </si>
  <si>
    <t>Mark Friedman</t>
  </si>
  <si>
    <t>CA251</t>
  </si>
  <si>
    <t>Marjorie Friedman</t>
  </si>
  <si>
    <t>Robert Roche</t>
  </si>
  <si>
    <t>Shanghai</t>
  </si>
  <si>
    <t>DEX021</t>
  </si>
  <si>
    <t>Law Office of Ron Perey</t>
  </si>
  <si>
    <t>Perey</t>
  </si>
  <si>
    <t>AAEA</t>
  </si>
  <si>
    <t>Mrs. Sheila Quint</t>
  </si>
  <si>
    <t>Quint</t>
  </si>
  <si>
    <t>06/26/2008</t>
  </si>
  <si>
    <t>Pinecrest</t>
  </si>
  <si>
    <t>William Russell-Shapiro</t>
  </si>
  <si>
    <t>William</t>
  </si>
  <si>
    <t>Russell-Shapiro</t>
  </si>
  <si>
    <t>06/25/2008</t>
  </si>
  <si>
    <t>Deborah Owen</t>
  </si>
  <si>
    <t>AA</t>
  </si>
  <si>
    <t>Mr. Robert Ryan</t>
  </si>
  <si>
    <t>Ryan</t>
  </si>
  <si>
    <t>MIDWEST</t>
  </si>
  <si>
    <t>Mr. Samuel Kaplan</t>
  </si>
  <si>
    <t>Samuel</t>
  </si>
  <si>
    <t>Sharon Ryan</t>
  </si>
  <si>
    <t>Pete Mahurin</t>
  </si>
  <si>
    <t>Pete</t>
  </si>
  <si>
    <t>Mahurin</t>
  </si>
  <si>
    <t>Bowling Green</t>
  </si>
  <si>
    <t>IL087</t>
  </si>
  <si>
    <t>Wilbur Colom</t>
  </si>
  <si>
    <t>UNRESOLVED</t>
  </si>
  <si>
    <t>Mr. William Ligon</t>
  </si>
  <si>
    <t>Ligon</t>
  </si>
  <si>
    <t>Manakin Sabot</t>
  </si>
  <si>
    <t>Mr. Herbert Miller</t>
  </si>
  <si>
    <t>Herbert</t>
  </si>
  <si>
    <t>Ms. Sabrina E. Williams</t>
  </si>
  <si>
    <t>Sabrina</t>
  </si>
  <si>
    <t>Mr. Robert M Sussman</t>
  </si>
  <si>
    <t>M. Christian Searcy</t>
  </si>
  <si>
    <t>Christian</t>
  </si>
  <si>
    <t>Searcy</t>
  </si>
  <si>
    <t>West Palm Beach</t>
  </si>
  <si>
    <t>Benjamin Philips III</t>
  </si>
  <si>
    <t>Benjamin</t>
  </si>
  <si>
    <t>Philips</t>
  </si>
  <si>
    <t>Helen Pajcic</t>
  </si>
  <si>
    <t>Ms. Sallyn Pajcic</t>
  </si>
  <si>
    <t>Sallyn</t>
  </si>
  <si>
    <t>Anne Pajcic</t>
  </si>
  <si>
    <t>Stephen Pajcic III</t>
  </si>
  <si>
    <t>Harry Bookey</t>
  </si>
  <si>
    <t>Harry</t>
  </si>
  <si>
    <t>Owsley Brown III</t>
  </si>
  <si>
    <t>Owsley</t>
  </si>
  <si>
    <t>Joan Newton</t>
  </si>
  <si>
    <t>Newton</t>
  </si>
  <si>
    <t>Robert Orr Jr</t>
  </si>
  <si>
    <t>Orr</t>
  </si>
  <si>
    <t>Kamakiua</t>
  </si>
  <si>
    <t>Hassan Alaghband</t>
  </si>
  <si>
    <t>Alaghband</t>
  </si>
  <si>
    <t>Fred Kleisner</t>
  </si>
  <si>
    <t>Kleisner</t>
  </si>
  <si>
    <t>Eric Billings</t>
  </si>
  <si>
    <t>Billings</t>
  </si>
  <si>
    <t>Potomac</t>
  </si>
  <si>
    <t>Dennis Wong</t>
  </si>
  <si>
    <t>Wong</t>
  </si>
  <si>
    <t>James Spranger</t>
  </si>
  <si>
    <t>Spranger</t>
  </si>
  <si>
    <t>Glencoe</t>
  </si>
  <si>
    <t>Victoire Reynal</t>
  </si>
  <si>
    <t>Victoire</t>
  </si>
  <si>
    <t>Reynal</t>
  </si>
  <si>
    <t>Ann Ziff</t>
  </si>
  <si>
    <t>Ziff</t>
  </si>
  <si>
    <t>Eric Lewis</t>
  </si>
  <si>
    <t>William Eacho III</t>
  </si>
  <si>
    <t>Peter Corsell</t>
  </si>
  <si>
    <t>Corsell</t>
  </si>
  <si>
    <t>Richard Thompson</t>
  </si>
  <si>
    <t>Thompson</t>
  </si>
  <si>
    <t>Kevin Ryan</t>
  </si>
  <si>
    <t>Mr. Timothy Payne</t>
  </si>
  <si>
    <t>Payne</t>
  </si>
  <si>
    <t>Ponte Vedra Beach</t>
  </si>
  <si>
    <t xml:space="preserve"> Merry O'Donnell</t>
  </si>
  <si>
    <t>Merry</t>
  </si>
  <si>
    <t>O'Donnell</t>
  </si>
  <si>
    <t>Juno Beach</t>
  </si>
  <si>
    <t>Dr. Patricia Hogan</t>
  </si>
  <si>
    <t>Patricia</t>
  </si>
  <si>
    <t>Hogan</t>
  </si>
  <si>
    <t>Mr. Frederick Schultz</t>
  </si>
  <si>
    <t>Frederick</t>
  </si>
  <si>
    <t>Schultz</t>
  </si>
  <si>
    <t>Betsy Epstein</t>
  </si>
  <si>
    <t>Betsy</t>
  </si>
  <si>
    <t>Epstein</t>
  </si>
  <si>
    <t>MA078</t>
  </si>
  <si>
    <t>Mr. David Epstein</t>
  </si>
  <si>
    <t>Mr. Alvin Carpenter</t>
  </si>
  <si>
    <t>Alvin</t>
  </si>
  <si>
    <t>Carpenter</t>
  </si>
  <si>
    <t>Diana Kessler</t>
  </si>
  <si>
    <t>CA259</t>
  </si>
  <si>
    <t>Judson Heavener</t>
  </si>
  <si>
    <t>Judson</t>
  </si>
  <si>
    <t>Heavener</t>
  </si>
  <si>
    <t>Winter Park</t>
  </si>
  <si>
    <t>Christopher Heavener</t>
  </si>
  <si>
    <t>Christopher</t>
  </si>
  <si>
    <t>Jarvis Kellogg</t>
  </si>
  <si>
    <t>Jarvis</t>
  </si>
  <si>
    <t>Kellogg</t>
  </si>
  <si>
    <t>Ms. Carol Nicholson Fulp</t>
  </si>
  <si>
    <t>David Roush</t>
  </si>
  <si>
    <t>Roush</t>
  </si>
  <si>
    <t>Paul Kessler</t>
  </si>
  <si>
    <t>Joe Zednik</t>
  </si>
  <si>
    <t>Zednik</t>
  </si>
  <si>
    <t>Bonita Spgs</t>
  </si>
  <si>
    <t>Barbara Lipman</t>
  </si>
  <si>
    <t>Lipman</t>
  </si>
  <si>
    <t>Mr. David M. Lipman</t>
  </si>
  <si>
    <t>Ann Fudge</t>
  </si>
  <si>
    <t>Chesnut Hill</t>
  </si>
  <si>
    <t>Richard Fudge</t>
  </si>
  <si>
    <t>Chestnut Hill</t>
  </si>
  <si>
    <t>Mr. Stuart Nathan</t>
  </si>
  <si>
    <t>Stuart</t>
  </si>
  <si>
    <t>MA076</t>
  </si>
  <si>
    <t>Joann Nathan</t>
  </si>
  <si>
    <t>Joann</t>
  </si>
  <si>
    <t>Mr. Robert Epstein</t>
  </si>
  <si>
    <t>Mrs. Esta Epstein</t>
  </si>
  <si>
    <t>Esta</t>
  </si>
  <si>
    <t>Fred Schaufeld</t>
  </si>
  <si>
    <t>Schaufeld</t>
  </si>
  <si>
    <t>06/27/2008</t>
  </si>
  <si>
    <t>Leesburg</t>
  </si>
  <si>
    <t>Peter Knight</t>
  </si>
  <si>
    <t>Knight</t>
  </si>
  <si>
    <t>Mr. Paul Morgan Stafford</t>
  </si>
  <si>
    <t>Stafford</t>
  </si>
  <si>
    <t>Mrs. Alysa M. Stafford</t>
  </si>
  <si>
    <t>Alysa</t>
  </si>
  <si>
    <t>Ms. Elinor Constable</t>
  </si>
  <si>
    <t>Elinor</t>
  </si>
  <si>
    <t>Constable</t>
  </si>
  <si>
    <t>Ms. Susan Liss</t>
  </si>
  <si>
    <t>Liss</t>
  </si>
  <si>
    <t>Ms April Delaney</t>
  </si>
  <si>
    <t>April</t>
  </si>
  <si>
    <t>Delaney</t>
  </si>
  <si>
    <t>MS. Diane Powell</t>
  </si>
  <si>
    <t>Diane</t>
  </si>
  <si>
    <t>Powell</t>
  </si>
  <si>
    <t xml:space="preserve"> Jean Bailey</t>
  </si>
  <si>
    <t>Jean</t>
  </si>
  <si>
    <t>Bailey</t>
  </si>
  <si>
    <t>Chi Siu</t>
  </si>
  <si>
    <t>Chi</t>
  </si>
  <si>
    <t>Siu</t>
  </si>
  <si>
    <t>Rockville</t>
  </si>
  <si>
    <t>W Chan</t>
  </si>
  <si>
    <t>W</t>
  </si>
  <si>
    <t>Chan</t>
  </si>
  <si>
    <t>Melbourne</t>
  </si>
  <si>
    <t>Dane Nichols</t>
  </si>
  <si>
    <t>Dane</t>
  </si>
  <si>
    <t>Nichols</t>
  </si>
  <si>
    <t>Westerly</t>
  </si>
  <si>
    <t>Daniel Simpkins</t>
  </si>
  <si>
    <t>Simpkins</t>
  </si>
  <si>
    <t>Mr. Blair Levin</t>
  </si>
  <si>
    <t>Levin</t>
  </si>
  <si>
    <t>Naomi Pitcairn</t>
  </si>
  <si>
    <t>Pitcairn</t>
  </si>
  <si>
    <t>Tori Thomas</t>
  </si>
  <si>
    <t>Tori</t>
  </si>
  <si>
    <t>John Langford III</t>
  </si>
  <si>
    <t>Langford</t>
  </si>
  <si>
    <t>Falls Church</t>
  </si>
  <si>
    <t>Jonah Goodhart</t>
  </si>
  <si>
    <t>Jonah</t>
  </si>
  <si>
    <t>Goodhart</t>
  </si>
  <si>
    <t>Timothy Broas</t>
  </si>
  <si>
    <t>Ms. Louise Hanaguni</t>
  </si>
  <si>
    <t>Hanaguni</t>
  </si>
  <si>
    <t>Mr. William Brady Jr.</t>
  </si>
  <si>
    <t>Brady</t>
  </si>
  <si>
    <t>Ms Elizabeth Sedgwick</t>
  </si>
  <si>
    <t>Elizabeth</t>
  </si>
  <si>
    <t>Rory Riggs</t>
  </si>
  <si>
    <t>Rory</t>
  </si>
  <si>
    <t>Riggs</t>
  </si>
  <si>
    <t>Mark Foster</t>
  </si>
  <si>
    <t>Foster</t>
  </si>
  <si>
    <t>James De Francia</t>
  </si>
  <si>
    <t>De Francia</t>
  </si>
  <si>
    <t>Cynthia De Francia</t>
  </si>
  <si>
    <t>Thomas Castro</t>
  </si>
  <si>
    <t>Castro</t>
  </si>
  <si>
    <t>Lynne Horning</t>
  </si>
  <si>
    <t>Lynne</t>
  </si>
  <si>
    <t>Horning</t>
  </si>
  <si>
    <t>William Wolfe</t>
  </si>
  <si>
    <t>Wolfe</t>
  </si>
  <si>
    <t>Mr. Frank Loy</t>
  </si>
  <si>
    <t>William Kennard</t>
  </si>
  <si>
    <t>Mr. Zev Furst</t>
  </si>
  <si>
    <t>Zev</t>
  </si>
  <si>
    <t>Furst</t>
  </si>
  <si>
    <t>Cora Wiltshire</t>
  </si>
  <si>
    <t>Cora</t>
  </si>
  <si>
    <t>Wiltshire</t>
  </si>
  <si>
    <t>Great Falls</t>
  </si>
  <si>
    <t>Kimberly Elliott</t>
  </si>
  <si>
    <t>Kimberly</t>
  </si>
  <si>
    <t>Elliott</t>
  </si>
  <si>
    <t>Mr. William Taylor</t>
  </si>
  <si>
    <t>Taylor</t>
  </si>
  <si>
    <t>Kathryn Cyganowski</t>
  </si>
  <si>
    <t>Kathryn</t>
  </si>
  <si>
    <t>Cyganowski</t>
  </si>
  <si>
    <t>Ethan Titelman</t>
  </si>
  <si>
    <t>Ethan</t>
  </si>
  <si>
    <t>Annette Hughes</t>
  </si>
  <si>
    <t>Annette</t>
  </si>
  <si>
    <t>Edmond</t>
  </si>
  <si>
    <t>TXOK</t>
  </si>
  <si>
    <t>Brett Hughes</t>
  </si>
  <si>
    <t>Brett</t>
  </si>
  <si>
    <t>Devin Hughes</t>
  </si>
  <si>
    <t>Devin</t>
  </si>
  <si>
    <t>Mr. William Orrick III</t>
  </si>
  <si>
    <t>Matthew Goldman</t>
  </si>
  <si>
    <t>Jason Goldman</t>
  </si>
  <si>
    <t>Mr. Raul Fernandez</t>
  </si>
  <si>
    <t>Raul</t>
  </si>
  <si>
    <t>Fernandez</t>
  </si>
  <si>
    <t>Mr. Thomas Edgar Wheeler</t>
  </si>
  <si>
    <t>Richard Hanlon</t>
  </si>
  <si>
    <t>Hanlon</t>
  </si>
  <si>
    <t>William Louis-Dreyfus</t>
  </si>
  <si>
    <t>Louis-Dreyfus</t>
  </si>
  <si>
    <t>Thomson Hirst</t>
  </si>
  <si>
    <t>Thomson</t>
  </si>
  <si>
    <t>Hirst</t>
  </si>
  <si>
    <t>Ms. Katherine Bradley</t>
  </si>
  <si>
    <t>Bradley</t>
  </si>
  <si>
    <t>Frank Weil</t>
  </si>
  <si>
    <t>Weil</t>
  </si>
  <si>
    <t>Mr. Stephen Cumbie</t>
  </si>
  <si>
    <t>Cumbie</t>
  </si>
  <si>
    <t>Vienna</t>
  </si>
  <si>
    <t>Steven Rales</t>
  </si>
  <si>
    <t>Rales</t>
  </si>
  <si>
    <t>Gregory Gelderman III</t>
  </si>
  <si>
    <t>Gregory</t>
  </si>
  <si>
    <t>Gelderman</t>
  </si>
  <si>
    <t>New Orleans</t>
  </si>
  <si>
    <t>LA</t>
  </si>
  <si>
    <t>Elizabeth Stevens</t>
  </si>
  <si>
    <t>Mr. Norman Eisen</t>
  </si>
  <si>
    <t>Norman</t>
  </si>
  <si>
    <t>Joe Erwin</t>
  </si>
  <si>
    <t>Erwin</t>
  </si>
  <si>
    <t>Max Berger</t>
  </si>
  <si>
    <t>Dale Berger</t>
  </si>
  <si>
    <t>Dale</t>
  </si>
  <si>
    <t>Anne Coffey</t>
  </si>
  <si>
    <t>Coffey</t>
  </si>
  <si>
    <t>Ms. Rita Isaacs</t>
  </si>
  <si>
    <t>Rita</t>
  </si>
  <si>
    <t>Mr. Ian Isaacs</t>
  </si>
  <si>
    <t>Margaret Cannella</t>
  </si>
  <si>
    <t>Margaret</t>
  </si>
  <si>
    <t>Cannella</t>
  </si>
  <si>
    <t>Short Hills</t>
  </si>
  <si>
    <t>NY268</t>
  </si>
  <si>
    <t>Dianna Lyons</t>
  </si>
  <si>
    <t>Dianna</t>
  </si>
  <si>
    <t>Lyons</t>
  </si>
  <si>
    <t>Oakland</t>
  </si>
  <si>
    <t>Michael Denoma</t>
  </si>
  <si>
    <t>Denoma</t>
  </si>
  <si>
    <t>06/30/2008</t>
  </si>
  <si>
    <t>Chet Edward Cunningham</t>
  </si>
  <si>
    <t>Chet Edward</t>
  </si>
  <si>
    <t>Bradford Smith Jr.</t>
  </si>
  <si>
    <t>Bradford</t>
  </si>
  <si>
    <t>Smith</t>
  </si>
  <si>
    <t>Robert Johnson</t>
  </si>
  <si>
    <t>Mr. Gary Epstein</t>
  </si>
  <si>
    <t>Ms. Birgit Hershey</t>
  </si>
  <si>
    <t>Birgit</t>
  </si>
  <si>
    <t>Hershey</t>
  </si>
  <si>
    <t>Oakton</t>
  </si>
  <si>
    <t>Alan Hilburg</t>
  </si>
  <si>
    <t>Hilburg</t>
  </si>
  <si>
    <t>Joshua Rales</t>
  </si>
  <si>
    <t>Joshua</t>
  </si>
  <si>
    <t>Ms. Debra Lee</t>
  </si>
  <si>
    <t>Debra</t>
  </si>
  <si>
    <t>Lee</t>
  </si>
  <si>
    <t>Thomas Karam</t>
  </si>
  <si>
    <t>Karam</t>
  </si>
  <si>
    <t>Waverly</t>
  </si>
  <si>
    <t>Brenda Richie</t>
  </si>
  <si>
    <t>Brenda</t>
  </si>
  <si>
    <t>Richie</t>
  </si>
  <si>
    <t>Marilyn Wells</t>
  </si>
  <si>
    <t>Marilyn</t>
  </si>
  <si>
    <t>Wells</t>
  </si>
  <si>
    <t>Encino</t>
  </si>
  <si>
    <t>Mrs. Lynda Resnick</t>
  </si>
  <si>
    <t>Lynda</t>
  </si>
  <si>
    <t>Resnick</t>
  </si>
  <si>
    <t>Amy Pascal</t>
  </si>
  <si>
    <t>Pascal</t>
  </si>
  <si>
    <t>Moise Emquies</t>
  </si>
  <si>
    <t>Moise</t>
  </si>
  <si>
    <t>Emquies</t>
  </si>
  <si>
    <t xml:space="preserve"> Elaine Attias </t>
  </si>
  <si>
    <t>Elaine</t>
  </si>
  <si>
    <t>Attias</t>
  </si>
  <si>
    <t>Jeffrey Seymour</t>
  </si>
  <si>
    <t>Seymour</t>
  </si>
  <si>
    <t>Westlake Village</t>
  </si>
  <si>
    <t>Jason Burnett</t>
  </si>
  <si>
    <t>Burnett</t>
  </si>
  <si>
    <t>Carmel</t>
  </si>
  <si>
    <t>Ms. Melissa Lee Burnett</t>
  </si>
  <si>
    <t>Melissa</t>
  </si>
  <si>
    <t>Ms. Sharon Rising</t>
  </si>
  <si>
    <t>La Canada</t>
  </si>
  <si>
    <t>Nelson Rising</t>
  </si>
  <si>
    <t>Jane Nathanson</t>
  </si>
  <si>
    <t>Nathanson</t>
  </si>
  <si>
    <t>Steven Bochco</t>
  </si>
  <si>
    <t>Bochco</t>
  </si>
  <si>
    <t>Dayna Bochco</t>
  </si>
  <si>
    <t>Dayna</t>
  </si>
  <si>
    <t>Berry Gordy IV</t>
  </si>
  <si>
    <t>Berry</t>
  </si>
  <si>
    <t>Gordy</t>
  </si>
  <si>
    <t>Richard Sandler</t>
  </si>
  <si>
    <t>Sandler</t>
  </si>
  <si>
    <t>James Wiatt</t>
  </si>
  <si>
    <t>Wiatt</t>
  </si>
  <si>
    <t>Mr. Bryan Lourd</t>
  </si>
  <si>
    <t>Lourd</t>
  </si>
  <si>
    <t>Mr. James Pohlad</t>
  </si>
  <si>
    <t>Pohlad</t>
  </si>
  <si>
    <t>MN022</t>
  </si>
  <si>
    <t>Gabriel Rene</t>
  </si>
  <si>
    <t>Rene</t>
  </si>
  <si>
    <t>Marina Dl Rey</t>
  </si>
  <si>
    <t>Walter Ulloa</t>
  </si>
  <si>
    <t>Ulloa</t>
  </si>
  <si>
    <t>Pacific Palisades</t>
  </si>
  <si>
    <t>Mr. Clarence Avant</t>
  </si>
  <si>
    <t>Clarence</t>
  </si>
  <si>
    <t>Mattie</t>
  </si>
  <si>
    <t>McFadden-Lawson</t>
  </si>
  <si>
    <t>Mr. Frederick Field</t>
  </si>
  <si>
    <t>Field</t>
  </si>
  <si>
    <t>Mr. Paul Dooley</t>
  </si>
  <si>
    <t>Dooley</t>
  </si>
  <si>
    <t>Burbank</t>
  </si>
  <si>
    <t>Sam Jackson</t>
  </si>
  <si>
    <t>Sam</t>
  </si>
  <si>
    <t>David Kim</t>
  </si>
  <si>
    <t>Kim</t>
  </si>
  <si>
    <t>Villa Park</t>
  </si>
  <si>
    <t>Ted Sarandos Jr</t>
  </si>
  <si>
    <t>Sarandos</t>
  </si>
  <si>
    <t>Mrs. Lisa Mesdag</t>
  </si>
  <si>
    <t>Lisa</t>
  </si>
  <si>
    <t>Mesdag</t>
  </si>
  <si>
    <t>FL147</t>
  </si>
  <si>
    <t xml:space="preserve"> Dean Phillips</t>
  </si>
  <si>
    <t>MO017A</t>
  </si>
  <si>
    <t>Paul Christen</t>
  </si>
  <si>
    <t>Christen</t>
  </si>
  <si>
    <t>Huron</t>
  </si>
  <si>
    <t>SD</t>
  </si>
  <si>
    <t>Midwest08</t>
  </si>
  <si>
    <t>Donna Christen</t>
  </si>
  <si>
    <t>Donna</t>
  </si>
  <si>
    <t>Rebecca Pohlad</t>
  </si>
  <si>
    <t>Rebecca</t>
  </si>
  <si>
    <t>Edina</t>
  </si>
  <si>
    <t>Joseph Pohlad</t>
  </si>
  <si>
    <t>Joseph</t>
  </si>
  <si>
    <t>William Taylor III</t>
  </si>
  <si>
    <t>Ms. Norma Funger</t>
  </si>
  <si>
    <t>Norma</t>
  </si>
  <si>
    <t>Funger</t>
  </si>
  <si>
    <t>Donald Thompson</t>
  </si>
  <si>
    <t>Burr Ridge</t>
  </si>
  <si>
    <t>Mr. Steven Westly</t>
  </si>
  <si>
    <t>Pamela Joyner</t>
  </si>
  <si>
    <t>Joyner</t>
  </si>
  <si>
    <t>Alex Rigopulos</t>
  </si>
  <si>
    <t>Rigopulos</t>
  </si>
  <si>
    <t>Mr. David Jonathan Grain</t>
  </si>
  <si>
    <t>Jeanne Hollis</t>
  </si>
  <si>
    <t>Jeanne</t>
  </si>
  <si>
    <t>Hollis</t>
  </si>
  <si>
    <t>Michael Pajcic</t>
  </si>
  <si>
    <t xml:space="preserve"> Helen Rees</t>
  </si>
  <si>
    <t>Rees</t>
  </si>
  <si>
    <t xml:space="preserve"> Sterling Crockett</t>
  </si>
  <si>
    <t>Sterling</t>
  </si>
  <si>
    <t>Crockett</t>
  </si>
  <si>
    <t>Mitchellville</t>
  </si>
  <si>
    <t>Arthur Collins</t>
  </si>
  <si>
    <t>Collins</t>
  </si>
  <si>
    <t>Rodney Hunt</t>
  </si>
  <si>
    <t>Rodney</t>
  </si>
  <si>
    <t>Hunt</t>
  </si>
  <si>
    <t>Mc Lean</t>
  </si>
  <si>
    <t>Mr. Frank White, Jr.</t>
  </si>
  <si>
    <t>Albert Fuller</t>
  </si>
  <si>
    <t>Albert</t>
  </si>
  <si>
    <t>Fuller</t>
  </si>
  <si>
    <t>New Brunswick</t>
  </si>
  <si>
    <t>Mr. Lacy M. Johnson</t>
  </si>
  <si>
    <t>Lacy</t>
  </si>
  <si>
    <t>Mark Pickett</t>
  </si>
  <si>
    <t>Pickett</t>
  </si>
  <si>
    <t>Bolingbrook</t>
  </si>
  <si>
    <t>William Browning JR</t>
  </si>
  <si>
    <t>Browning</t>
  </si>
  <si>
    <t>Earl Scott</t>
  </si>
  <si>
    <t>Ellicott City</t>
  </si>
  <si>
    <t>AADC01</t>
  </si>
  <si>
    <t>Claire Perry</t>
  </si>
  <si>
    <t>Perry</t>
  </si>
  <si>
    <t>Barbara Blumenthal</t>
  </si>
  <si>
    <t>Blumenthal</t>
  </si>
  <si>
    <t>NY267</t>
  </si>
  <si>
    <t>Mr. W Blumenthal</t>
  </si>
  <si>
    <t>Mrs. Joan Belkin</t>
  </si>
  <si>
    <t>Belkin</t>
  </si>
  <si>
    <t>Jason Wynn</t>
  </si>
  <si>
    <t>Wynn</t>
  </si>
  <si>
    <t>Hollywood</t>
  </si>
  <si>
    <t>Dr. Kneeland Youngblood</t>
  </si>
  <si>
    <t>John Coghill Jr</t>
  </si>
  <si>
    <t>Coghill</t>
  </si>
  <si>
    <t>Orland Park</t>
  </si>
  <si>
    <t>James Heavener</t>
  </si>
  <si>
    <t>Mr Jonathan Platt</t>
  </si>
  <si>
    <t>Platt</t>
  </si>
  <si>
    <t>Ms. Sherry Lee Lansing</t>
  </si>
  <si>
    <t>Sherry</t>
  </si>
  <si>
    <t>Lansing</t>
  </si>
  <si>
    <t>Mr. Ariel Emanuel</t>
  </si>
  <si>
    <t>Ariel</t>
  </si>
  <si>
    <t>Gareth Wigan</t>
  </si>
  <si>
    <t>Gareth</t>
  </si>
  <si>
    <t>Wigan</t>
  </si>
  <si>
    <t>Barbara Porter</t>
  </si>
  <si>
    <t>Porter</t>
  </si>
  <si>
    <t>Jonathan Orszag</t>
  </si>
  <si>
    <t>Orszag</t>
  </si>
  <si>
    <t>Patty Applegate</t>
  </si>
  <si>
    <t>Patty</t>
  </si>
  <si>
    <t>Applegate</t>
  </si>
  <si>
    <t>Stanley Toy Jr. Md</t>
  </si>
  <si>
    <t>Mr. Henry Wallace</t>
  </si>
  <si>
    <t>Henry</t>
  </si>
  <si>
    <t>Wallace</t>
  </si>
  <si>
    <t>West Bethesda</t>
  </si>
  <si>
    <t>DC224</t>
  </si>
  <si>
    <t>Ms. Christy Wallace</t>
  </si>
  <si>
    <t>Christy</t>
  </si>
  <si>
    <t>Mr. James Lowry</t>
  </si>
  <si>
    <t>Lowry</t>
  </si>
  <si>
    <t>Mr. J Kaspick</t>
  </si>
  <si>
    <t>J</t>
  </si>
  <si>
    <t>Kaspick</t>
  </si>
  <si>
    <t>Jose Ricardo Arriola</t>
  </si>
  <si>
    <t>Jose Ricardo</t>
  </si>
  <si>
    <t>Dwight Makoff</t>
  </si>
  <si>
    <t>Dwight</t>
  </si>
  <si>
    <t>Makoff</t>
  </si>
  <si>
    <t>Roger Milliken Jr</t>
  </si>
  <si>
    <t>Roger</t>
  </si>
  <si>
    <t>Milliken</t>
  </si>
  <si>
    <t>Cumberland</t>
  </si>
  <si>
    <t>Roger Lowenstein</t>
  </si>
  <si>
    <t>Lowenstein</t>
  </si>
  <si>
    <t>John Emerson</t>
  </si>
  <si>
    <t>William Adams</t>
  </si>
  <si>
    <t>Sherman Oaks</t>
  </si>
  <si>
    <t>Steve Madison</t>
  </si>
  <si>
    <t>Joe Smith</t>
  </si>
  <si>
    <t>Mr Robert Chartoff</t>
  </si>
  <si>
    <t>Chartoff</t>
  </si>
  <si>
    <t>Mie Lee</t>
  </si>
  <si>
    <t>Mie</t>
  </si>
  <si>
    <t>Jim Kim</t>
  </si>
  <si>
    <t>Ted Kim</t>
  </si>
  <si>
    <t>Steven Park</t>
  </si>
  <si>
    <t>Irvine</t>
  </si>
  <si>
    <t>Robert Beyer</t>
  </si>
  <si>
    <t>Tracy Katayama</t>
  </si>
  <si>
    <t>Tracy</t>
  </si>
  <si>
    <t>Katayama</t>
  </si>
  <si>
    <t>Elizabeth Alter</t>
  </si>
  <si>
    <t>Alter [Lynton]</t>
  </si>
  <si>
    <t>Hank Steinberg</t>
  </si>
  <si>
    <t>Hank</t>
  </si>
  <si>
    <t>Steinberg</t>
  </si>
  <si>
    <t>James McDermott</t>
  </si>
  <si>
    <t>McDermott</t>
  </si>
  <si>
    <t>Bruce Khouri</t>
  </si>
  <si>
    <t>Khouri</t>
  </si>
  <si>
    <t>Glendale</t>
  </si>
  <si>
    <t>Pamela Levy</t>
  </si>
  <si>
    <t>Levy</t>
  </si>
  <si>
    <t>Michael Harahan</t>
  </si>
  <si>
    <t>Harahan</t>
  </si>
  <si>
    <t>Flintridge</t>
  </si>
  <si>
    <t>Christopher Silbermann</t>
  </si>
  <si>
    <t>Silbermann</t>
  </si>
  <si>
    <t>Mr Mark Pollack</t>
  </si>
  <si>
    <t>Pollack</t>
  </si>
  <si>
    <t>Susan Nimoy</t>
  </si>
  <si>
    <t>Nimoy</t>
  </si>
  <si>
    <t>Jeffrey Abrams</t>
  </si>
  <si>
    <t>Abrams</t>
  </si>
  <si>
    <t>Rod Lurie</t>
  </si>
  <si>
    <t>Rod</t>
  </si>
  <si>
    <t>Lurie</t>
  </si>
  <si>
    <t>Phillip Ivey Jr.</t>
  </si>
  <si>
    <t>Phillip</t>
  </si>
  <si>
    <t>Ivey</t>
  </si>
  <si>
    <t>Luciaetta Ivey</t>
  </si>
  <si>
    <t>Luciaetta</t>
  </si>
  <si>
    <t>Mike Sabeti</t>
  </si>
  <si>
    <t>Sabeti</t>
  </si>
  <si>
    <t>Mr. Nelson Ward Cunningham, Esq.</t>
  </si>
  <si>
    <t>Amitai Etzioni</t>
  </si>
  <si>
    <t>Amitai</t>
  </si>
  <si>
    <t>Etzioni</t>
  </si>
  <si>
    <t>Ms. Mary Cross</t>
  </si>
  <si>
    <t>Mary</t>
  </si>
  <si>
    <t>Cross</t>
  </si>
  <si>
    <t>Susan Manilow</t>
  </si>
  <si>
    <t>Manilow</t>
  </si>
  <si>
    <t>Robert Levy</t>
  </si>
  <si>
    <t>IL088</t>
  </si>
  <si>
    <t>Mary Schuler</t>
  </si>
  <si>
    <t>Schuler</t>
  </si>
  <si>
    <t>Oak Park</t>
  </si>
  <si>
    <t>Steven Schuler</t>
  </si>
  <si>
    <t>Donald Cornelius</t>
  </si>
  <si>
    <t>Cornelius</t>
  </si>
  <si>
    <t>Ms. Hope Warschaw</t>
  </si>
  <si>
    <t>Hope</t>
  </si>
  <si>
    <t>Warschaw</t>
  </si>
  <si>
    <t>santa monica</t>
  </si>
  <si>
    <t>Charles Lorre</t>
  </si>
  <si>
    <t>Lorre</t>
  </si>
  <si>
    <t>F Perry</t>
  </si>
  <si>
    <t>F</t>
  </si>
  <si>
    <t>Judy Adler</t>
  </si>
  <si>
    <t>Judy</t>
  </si>
  <si>
    <t>Doral</t>
  </si>
  <si>
    <t>Martin Stein</t>
  </si>
  <si>
    <t>Martin</t>
  </si>
  <si>
    <t>Mr. Andrew Todd Feldstein</t>
  </si>
  <si>
    <t>Feldstein</t>
  </si>
  <si>
    <t>Smart</t>
  </si>
  <si>
    <t>Shari Loessberg</t>
  </si>
  <si>
    <t>Ms Jocelyn Belluck</t>
  </si>
  <si>
    <t>Jocelyn</t>
  </si>
  <si>
    <t>Mr David Belluck</t>
  </si>
  <si>
    <t>Nancy Burnett</t>
  </si>
  <si>
    <t>Lummi Island</t>
  </si>
  <si>
    <t>Mr. Craig Kaplan</t>
  </si>
  <si>
    <t>07/03/2008</t>
  </si>
  <si>
    <t>Ms. Alice Mahoney</t>
  </si>
  <si>
    <t>Alice</t>
  </si>
  <si>
    <t>Mahoney</t>
  </si>
  <si>
    <t>New Canaan</t>
  </si>
  <si>
    <t>Mr. William Mahoney</t>
  </si>
  <si>
    <t xml:space="preserve"> KATHRYN HANLEY</t>
  </si>
  <si>
    <t>KATHRYN</t>
  </si>
  <si>
    <t>HANLEY</t>
  </si>
  <si>
    <t>Wendy Munger</t>
  </si>
  <si>
    <t>Munger</t>
  </si>
  <si>
    <t>South Pasadena</t>
  </si>
  <si>
    <t>Mr. John Thornton</t>
  </si>
  <si>
    <t>Thornton</t>
  </si>
  <si>
    <t>TX078</t>
  </si>
  <si>
    <t>Ms. Julie D. Thornton</t>
  </si>
  <si>
    <t>Mr. John H. Scully</t>
  </si>
  <si>
    <t>CA257</t>
  </si>
  <si>
    <t>Regina Scully</t>
  </si>
  <si>
    <t>Regina</t>
  </si>
  <si>
    <t>Ms. Joan Cooney</t>
  </si>
  <si>
    <t>Cooney</t>
  </si>
  <si>
    <t>Mr. Adebayo Ogunlesi</t>
  </si>
  <si>
    <t>Adebayo</t>
  </si>
  <si>
    <t>Ogunlesi</t>
  </si>
  <si>
    <t>Ms. Charmaine Dittmar</t>
  </si>
  <si>
    <t>Charmaine</t>
  </si>
  <si>
    <t>Dittmar</t>
  </si>
  <si>
    <t>Mr. David Gang</t>
  </si>
  <si>
    <t>Gang</t>
  </si>
  <si>
    <t>Ms. Cynthia Colin</t>
  </si>
  <si>
    <t>Colin</t>
  </si>
  <si>
    <t>WLFGen</t>
  </si>
  <si>
    <t>Kenneth Lever</t>
  </si>
  <si>
    <t>Kenneth</t>
  </si>
  <si>
    <t>Lever</t>
  </si>
  <si>
    <t>Noelle Leca</t>
  </si>
  <si>
    <t>Noelle</t>
  </si>
  <si>
    <t>Leca</t>
  </si>
  <si>
    <t>Belvedere</t>
  </si>
  <si>
    <t>Leslie Biddle</t>
  </si>
  <si>
    <t>Leslie</t>
  </si>
  <si>
    <t>Biddle</t>
  </si>
  <si>
    <t>Warren Spar</t>
  </si>
  <si>
    <t>Warren</t>
  </si>
  <si>
    <t>Spar</t>
  </si>
  <si>
    <t>Debra Perelman</t>
  </si>
  <si>
    <t>Perelman</t>
  </si>
  <si>
    <t>07/07/2008</t>
  </si>
  <si>
    <t>Mr. Frank Hanna Jr</t>
  </si>
  <si>
    <t>Hanna</t>
  </si>
  <si>
    <t>Summerville</t>
  </si>
  <si>
    <t>GA035</t>
  </si>
  <si>
    <t>Ms. Cheryl Cronin</t>
  </si>
  <si>
    <t>Cheryl</t>
  </si>
  <si>
    <t>Cronin</t>
  </si>
  <si>
    <t>Courtney Hanna</t>
  </si>
  <si>
    <t>Courtney</t>
  </si>
  <si>
    <t>Ms. Christine Wasserstein</t>
  </si>
  <si>
    <t>Wasserstein</t>
  </si>
  <si>
    <t>Gail Jacobs</t>
  </si>
  <si>
    <t>Jacobs</t>
  </si>
  <si>
    <t>Ms. Anne Weltner</t>
  </si>
  <si>
    <t>Weltner</t>
  </si>
  <si>
    <t>Mr. Mitchell Rales</t>
  </si>
  <si>
    <t>07/08/2008</t>
  </si>
  <si>
    <t>Dr. Lawrence E Cooper</t>
  </si>
  <si>
    <t>Paul Garcia</t>
  </si>
  <si>
    <t>Hamden</t>
  </si>
  <si>
    <t>IL090</t>
  </si>
  <si>
    <t>Mrs. Paula Trienens</t>
  </si>
  <si>
    <t>Trienens</t>
  </si>
  <si>
    <t>Mr. Howard J. Trienens</t>
  </si>
  <si>
    <t>Polly Draper</t>
  </si>
  <si>
    <t>Polly</t>
  </si>
  <si>
    <t>Louise Patterson</t>
  </si>
  <si>
    <t>Patterson</t>
  </si>
  <si>
    <t>Phyllis Draper</t>
  </si>
  <si>
    <t>Phyllis</t>
  </si>
  <si>
    <t>Atherton</t>
  </si>
  <si>
    <t>Mr. Robert Berner Jr</t>
  </si>
  <si>
    <t>Berner</t>
  </si>
  <si>
    <t>Ms. Anne Wedner</t>
  </si>
  <si>
    <t>Ms. Penny Pritzker</t>
  </si>
  <si>
    <t>Dr. Bryan Traubert</t>
  </si>
  <si>
    <t xml:space="preserve">Traubert </t>
  </si>
  <si>
    <t>Ms Sara Star</t>
  </si>
  <si>
    <t>Sara</t>
  </si>
  <si>
    <t>Star</t>
  </si>
  <si>
    <t>Fay Hartog Levin</t>
  </si>
  <si>
    <t>Fay</t>
  </si>
  <si>
    <t>Hartog Levin</t>
  </si>
  <si>
    <t>Mr. James Craig Tyree</t>
  </si>
  <si>
    <t>Tyree</t>
  </si>
  <si>
    <t>Bryon Trott</t>
  </si>
  <si>
    <t>Bryon</t>
  </si>
  <si>
    <t>Trott</t>
  </si>
  <si>
    <t>Daniel Crown</t>
  </si>
  <si>
    <t>James Gordon</t>
  </si>
  <si>
    <t>Michael Pucker</t>
  </si>
  <si>
    <t>Pucker</t>
  </si>
  <si>
    <t>Marian Pritzker</t>
  </si>
  <si>
    <t>Marian</t>
  </si>
  <si>
    <t>Gigi Pucker</t>
  </si>
  <si>
    <t>Gigi</t>
  </si>
  <si>
    <t>Ms. Judith Neisser</t>
  </si>
  <si>
    <t>Judith</t>
  </si>
  <si>
    <t>Neisser</t>
  </si>
  <si>
    <t>Mr. Louis Susman</t>
  </si>
  <si>
    <t>Louis</t>
  </si>
  <si>
    <t>Richard Dennis</t>
  </si>
  <si>
    <t>Ft Lauderdale</t>
  </si>
  <si>
    <t>Peggy Cafritz</t>
  </si>
  <si>
    <t>Peggy</t>
  </si>
  <si>
    <t>Cafritz</t>
  </si>
  <si>
    <t>Mrs. Irene Pollin</t>
  </si>
  <si>
    <t>Irene</t>
  </si>
  <si>
    <t>Pollin</t>
  </si>
  <si>
    <t>Victoria De Rothschild</t>
  </si>
  <si>
    <t>Victoria</t>
  </si>
  <si>
    <t>De Rothschild</t>
  </si>
  <si>
    <t>DC225</t>
  </si>
  <si>
    <t>Shandon Anderson</t>
  </si>
  <si>
    <t>Shandon</t>
  </si>
  <si>
    <t>07/09/2008</t>
  </si>
  <si>
    <t>Philip Hickey</t>
  </si>
  <si>
    <t>Santa Rosa Beach</t>
  </si>
  <si>
    <t>Susan Gandy</t>
  </si>
  <si>
    <t>Milledge Hart III</t>
  </si>
  <si>
    <t>Milledge</t>
  </si>
  <si>
    <t>Hart</t>
  </si>
  <si>
    <t>Ms. Mildred Weissman</t>
  </si>
  <si>
    <t>Mildred</t>
  </si>
  <si>
    <t>Weissman</t>
  </si>
  <si>
    <t>Rye</t>
  </si>
  <si>
    <t>Dorothy Lichtenstein</t>
  </si>
  <si>
    <t>Dorothy</t>
  </si>
  <si>
    <t>Lichtenstein</t>
  </si>
  <si>
    <t>Southampton</t>
  </si>
  <si>
    <t xml:space="preserve"> Cynthia Friedman</t>
  </si>
  <si>
    <t>Mr. Timothy Massad</t>
  </si>
  <si>
    <t>Alan Meltzer</t>
  </si>
  <si>
    <t>Meltzer</t>
  </si>
  <si>
    <t>Shelley Meltzer</t>
  </si>
  <si>
    <t>Shelley</t>
  </si>
  <si>
    <t>Mr. Miles Gilburne</t>
  </si>
  <si>
    <t>Miles</t>
  </si>
  <si>
    <t>Gilburne</t>
  </si>
  <si>
    <t>07/10/2008</t>
  </si>
  <si>
    <t>Nina Zolt</t>
  </si>
  <si>
    <t>Nina</t>
  </si>
  <si>
    <t>Zolt</t>
  </si>
  <si>
    <t>Sycuan Band Of The Kumeyaay Nation</t>
  </si>
  <si>
    <t>Sycuan Band Of</t>
  </si>
  <si>
    <t>The Kumeyaay Nation</t>
  </si>
  <si>
    <t>El Cajon</t>
  </si>
  <si>
    <t>Patricia Cowan Ph D</t>
  </si>
  <si>
    <t>Cowan</t>
  </si>
  <si>
    <t>Nancy Rice</t>
  </si>
  <si>
    <t>Rice</t>
  </si>
  <si>
    <t>07/11/2008</t>
  </si>
  <si>
    <t>Mr. James Millstein</t>
  </si>
  <si>
    <t>Millstein</t>
  </si>
  <si>
    <t>Sterling Crocket</t>
  </si>
  <si>
    <t>Crocket</t>
  </si>
  <si>
    <t>Terry White</t>
  </si>
  <si>
    <t>Clarksville</t>
  </si>
  <si>
    <t>Ronald Thompson</t>
  </si>
  <si>
    <t>Holland</t>
  </si>
  <si>
    <t>Tarra Pressey</t>
  </si>
  <si>
    <t>Tarra</t>
  </si>
  <si>
    <t>Pressey</t>
  </si>
  <si>
    <t>Singer Island</t>
  </si>
  <si>
    <t>Mr. James Hudson</t>
  </si>
  <si>
    <t>Mr. Cantwell Muckenfuss III</t>
  </si>
  <si>
    <t>Cantwell</t>
  </si>
  <si>
    <t>Muckenfuss</t>
  </si>
  <si>
    <t>Byron Marchant</t>
  </si>
  <si>
    <t>Marchant</t>
  </si>
  <si>
    <t>Mr. Bernard Taylor</t>
  </si>
  <si>
    <t>Bernard</t>
  </si>
  <si>
    <t>Stone Mtn</t>
  </si>
  <si>
    <t>J Butler Jr</t>
  </si>
  <si>
    <t>Butler</t>
  </si>
  <si>
    <t>Patrice Miller</t>
  </si>
  <si>
    <t>Patrice</t>
  </si>
  <si>
    <t xml:space="preserve"> John Rockefeller Iv</t>
  </si>
  <si>
    <t>Rockefeller</t>
  </si>
  <si>
    <t>Mark Walsh</t>
  </si>
  <si>
    <t>Walsh</t>
  </si>
  <si>
    <t>Mrs. Sharon Rockefeller</t>
  </si>
  <si>
    <t>Mr. Jesse C. Crawford</t>
  </si>
  <si>
    <t>Jesse</t>
  </si>
  <si>
    <t>Crawford</t>
  </si>
  <si>
    <t>Mr John Seydel</t>
  </si>
  <si>
    <t>Seydel</t>
  </si>
  <si>
    <t>Robert Turner</t>
  </si>
  <si>
    <t>Turner</t>
  </si>
  <si>
    <t>Mr. Mitchell Wayne Berger</t>
  </si>
  <si>
    <t>Elise Schmidt</t>
  </si>
  <si>
    <t>Elise</t>
  </si>
  <si>
    <t>Schmidt</t>
  </si>
  <si>
    <t>Santa Fe</t>
  </si>
  <si>
    <t>AZNMUT</t>
  </si>
  <si>
    <t>Mr. Jeffrey Seaman</t>
  </si>
  <si>
    <t>Seaman</t>
  </si>
  <si>
    <t>Julie Seaman</t>
  </si>
  <si>
    <t>Harold Dawson Jr</t>
  </si>
  <si>
    <t>Harold</t>
  </si>
  <si>
    <t>Dawson</t>
  </si>
  <si>
    <t xml:space="preserve"> Robert Biebel</t>
  </si>
  <si>
    <t>Biebel</t>
  </si>
  <si>
    <t>Decatur</t>
  </si>
  <si>
    <t>Holly Hassett</t>
  </si>
  <si>
    <t>Holly</t>
  </si>
  <si>
    <t>Hassett</t>
  </si>
  <si>
    <t>John Register</t>
  </si>
  <si>
    <t>Register</t>
  </si>
  <si>
    <t>ellicott city</t>
  </si>
  <si>
    <t>Ellyn Lindsay</t>
  </si>
  <si>
    <t>Ellyn</t>
  </si>
  <si>
    <t>Lindsay</t>
  </si>
  <si>
    <t>Elizabeth Wyle Galvin</t>
  </si>
  <si>
    <t>Galvin</t>
  </si>
  <si>
    <t>Mr. Kevin S. McClatchy</t>
  </si>
  <si>
    <t>McClatchy</t>
  </si>
  <si>
    <t xml:space="preserve"> Jennifer Wilson</t>
  </si>
  <si>
    <t>Mr. Michael Coles</t>
  </si>
  <si>
    <t>Donna Coles</t>
  </si>
  <si>
    <t>Joni Winston</t>
  </si>
  <si>
    <t>Joni</t>
  </si>
  <si>
    <t>Winston</t>
  </si>
  <si>
    <t>Mr. Ronald Mankoff</t>
  </si>
  <si>
    <t>Mankoff</t>
  </si>
  <si>
    <t>CA260</t>
  </si>
  <si>
    <t>Robert Greenhall</t>
  </si>
  <si>
    <t>Greenhall</t>
  </si>
  <si>
    <t>Jennifer Greenhall</t>
  </si>
  <si>
    <t>Mrs Suzanne Bryant</t>
  </si>
  <si>
    <t>Suzanne</t>
  </si>
  <si>
    <t>Bryant</t>
  </si>
  <si>
    <t>Argyle</t>
  </si>
  <si>
    <t>Ms. Jan Tuttleman</t>
  </si>
  <si>
    <t>Jan</t>
  </si>
  <si>
    <t>Tuttleman</t>
  </si>
  <si>
    <t>Mr. John M. Connors, Jr.</t>
  </si>
  <si>
    <t>Johnna Kleisner</t>
  </si>
  <si>
    <t>Johnna</t>
  </si>
  <si>
    <t>07/14/2008</t>
  </si>
  <si>
    <t>Ms. Lewis Steel</t>
  </si>
  <si>
    <t>Steel</t>
  </si>
  <si>
    <t>Linden Rhoads</t>
  </si>
  <si>
    <t>Linden</t>
  </si>
  <si>
    <t>Rhoads</t>
  </si>
  <si>
    <t>NorthWest</t>
  </si>
  <si>
    <t>Lisa Ortiz</t>
  </si>
  <si>
    <t>Mrs. Virginia Sall</t>
  </si>
  <si>
    <t>Virginia</t>
  </si>
  <si>
    <t>Mrs. Cynthia Reed</t>
  </si>
  <si>
    <t>Duxbury</t>
  </si>
  <si>
    <t>Ms. Ellen Poss</t>
  </si>
  <si>
    <t>Poss</t>
  </si>
  <si>
    <t>Faiya Fredman</t>
  </si>
  <si>
    <t>Faiya</t>
  </si>
  <si>
    <t>Fredman</t>
  </si>
  <si>
    <t>Mr. Gary Bryant</t>
  </si>
  <si>
    <t>Elaine Attias</t>
  </si>
  <si>
    <t>Sarah Druckenmiller</t>
  </si>
  <si>
    <t>Druckenmiller</t>
  </si>
  <si>
    <t>07/15/2008</t>
  </si>
  <si>
    <t>S. Fitzgerald Haney</t>
  </si>
  <si>
    <t>S.</t>
  </si>
  <si>
    <t>Jaime Rosenstein</t>
  </si>
  <si>
    <t>Jaime</t>
  </si>
  <si>
    <t>Rosenstein</t>
  </si>
  <si>
    <t>Ms. Shirley Kobliner</t>
  </si>
  <si>
    <t>Shirley</t>
  </si>
  <si>
    <t>Kobliner</t>
  </si>
  <si>
    <t>Great Neck</t>
  </si>
  <si>
    <t>Ms. Marcia Roltner</t>
  </si>
  <si>
    <t>Marcia</t>
  </si>
  <si>
    <t>Roltner</t>
  </si>
  <si>
    <t>Bernard Bergreen</t>
  </si>
  <si>
    <t>Bergreen</t>
  </si>
  <si>
    <t>Mr. Arthur Segel</t>
  </si>
  <si>
    <t>Segel</t>
  </si>
  <si>
    <t>George Filopoulos</t>
  </si>
  <si>
    <t>Filopoulos</t>
  </si>
  <si>
    <t>Jersey City</t>
  </si>
  <si>
    <t>David Salomon</t>
  </si>
  <si>
    <t>Salomon</t>
  </si>
  <si>
    <t>Mr. Timothy Collins</t>
  </si>
  <si>
    <t>Peter May</t>
  </si>
  <si>
    <t>May</t>
  </si>
  <si>
    <t>Cindy Rodriguez</t>
  </si>
  <si>
    <t>Cindy</t>
  </si>
  <si>
    <t>Rodriguez</t>
  </si>
  <si>
    <t>Laurence Fink</t>
  </si>
  <si>
    <t>Laurence</t>
  </si>
  <si>
    <t>Fink</t>
  </si>
  <si>
    <t>Peter Tufo</t>
  </si>
  <si>
    <t>Tufo</t>
  </si>
  <si>
    <t>Ms. Patricia Lorsch</t>
  </si>
  <si>
    <t>Lorsch</t>
  </si>
  <si>
    <t>Michael Rosen</t>
  </si>
  <si>
    <t>Irving Pfeffer</t>
  </si>
  <si>
    <t>Irving</t>
  </si>
  <si>
    <t>Pfeffer</t>
  </si>
  <si>
    <t>Mr. Harold Kobliner</t>
  </si>
  <si>
    <t>Mr. J. Michael Schell</t>
  </si>
  <si>
    <t>J. Michael</t>
  </si>
  <si>
    <t>Paul Calello</t>
  </si>
  <si>
    <t>Calello</t>
  </si>
  <si>
    <t>Brooklyn</t>
  </si>
  <si>
    <t>William Freeman</t>
  </si>
  <si>
    <t>Freeman</t>
  </si>
  <si>
    <t>TN</t>
  </si>
  <si>
    <t>Steven Lebow</t>
  </si>
  <si>
    <t>Lebow</t>
  </si>
  <si>
    <t>Leo Schlinkert</t>
  </si>
  <si>
    <t>Schlinkert</t>
  </si>
  <si>
    <t>Darien</t>
  </si>
  <si>
    <t>Ms. Lillian Vernon</t>
  </si>
  <si>
    <t>Lillian</t>
  </si>
  <si>
    <t>Vernon</t>
  </si>
  <si>
    <t>Andrew Lack</t>
  </si>
  <si>
    <t>Lack</t>
  </si>
  <si>
    <t>Ilona Nemeth</t>
  </si>
  <si>
    <t>Ilona</t>
  </si>
  <si>
    <t>Nemeth</t>
  </si>
  <si>
    <t>Mr. David Gelbaum</t>
  </si>
  <si>
    <t>Gelbaum</t>
  </si>
  <si>
    <t>Costa Mesa</t>
  </si>
  <si>
    <t>Mr. Paul Diaz</t>
  </si>
  <si>
    <t>Jonathan Burgstone</t>
  </si>
  <si>
    <t>Lee Miller</t>
  </si>
  <si>
    <t>Deerfield</t>
  </si>
  <si>
    <t>Carl Spielvogel</t>
  </si>
  <si>
    <t>Carl</t>
  </si>
  <si>
    <t>Spielvogel</t>
  </si>
  <si>
    <t>Maurice Sonnenberg</t>
  </si>
  <si>
    <t>Maurice</t>
  </si>
  <si>
    <t>Sonnenberg</t>
  </si>
  <si>
    <t>07/16/2008</t>
  </si>
  <si>
    <t>Raymond Mikulich</t>
  </si>
  <si>
    <t>Raymond</t>
  </si>
  <si>
    <t>Ms. Perry Kobliner</t>
  </si>
  <si>
    <t>William Rayner</t>
  </si>
  <si>
    <t>Rayner</t>
  </si>
  <si>
    <t>Mr. Blair Effron</t>
  </si>
  <si>
    <t>Richard Paul Richman</t>
  </si>
  <si>
    <t>Ellen Richmond</t>
  </si>
  <si>
    <t>Richmond</t>
  </si>
  <si>
    <t>Derek Schrier</t>
  </si>
  <si>
    <t>John McHale</t>
  </si>
  <si>
    <t>McHale</t>
  </si>
  <si>
    <t>Sheila Menazee</t>
  </si>
  <si>
    <t>Menazee</t>
  </si>
  <si>
    <t>Mr Daniel Brodsky</t>
  </si>
  <si>
    <t>Brodsky</t>
  </si>
  <si>
    <t>Mr. Steven Belkin</t>
  </si>
  <si>
    <t>Mr. Peter Joseph</t>
  </si>
  <si>
    <t>Bronx</t>
  </si>
  <si>
    <t>Ms. Elizabeth Scheuer</t>
  </si>
  <si>
    <t>Scheuer</t>
  </si>
  <si>
    <t>Andrew Farkas</t>
  </si>
  <si>
    <t>Farkas</t>
  </si>
  <si>
    <t>Rowan Wilson</t>
  </si>
  <si>
    <t>Rowan</t>
  </si>
  <si>
    <t>07/17/2008</t>
  </si>
  <si>
    <t>Port Washington</t>
  </si>
  <si>
    <t>Louise Walker</t>
  </si>
  <si>
    <t>Walker</t>
  </si>
  <si>
    <t>Terrence Turner</t>
  </si>
  <si>
    <t>Terrence</t>
  </si>
  <si>
    <t>MD044</t>
  </si>
  <si>
    <t>Paul Rudd</t>
  </si>
  <si>
    <t>Rudd</t>
  </si>
  <si>
    <t>Anne Finn</t>
  </si>
  <si>
    <t>Finn</t>
  </si>
  <si>
    <t>Christopher Finn</t>
  </si>
  <si>
    <t>Tara Cunningham</t>
  </si>
  <si>
    <t>Tara</t>
  </si>
  <si>
    <t>Ms. Anne Meyer</t>
  </si>
  <si>
    <t>Gloucester</t>
  </si>
  <si>
    <t>Karen Pritzker</t>
  </si>
  <si>
    <t>Mrs. Kimberly Scott</t>
  </si>
  <si>
    <t>07/19/2008</t>
  </si>
  <si>
    <t>Mrs. Deanna Zednik</t>
  </si>
  <si>
    <t>Deanna</t>
  </si>
  <si>
    <t>Mrs. Shannon Wong</t>
  </si>
  <si>
    <t>Shannon</t>
  </si>
  <si>
    <t>Mrs. Donna Eacho</t>
  </si>
  <si>
    <t>Mr. Douglas G. Smith</t>
  </si>
  <si>
    <t>Douglas</t>
  </si>
  <si>
    <t>Law Office of Jerry Gottesman</t>
  </si>
  <si>
    <t>Jerry</t>
  </si>
  <si>
    <t>Gottesman</t>
  </si>
  <si>
    <t>Mr. Dean Hanley</t>
  </si>
  <si>
    <t>Hanley</t>
  </si>
  <si>
    <t>Marva Smalls</t>
  </si>
  <si>
    <t>Marva</t>
  </si>
  <si>
    <t>Smalls</t>
  </si>
  <si>
    <t>Florence</t>
  </si>
  <si>
    <t>MR. Martin Koldyke</t>
  </si>
  <si>
    <t>Koldyke</t>
  </si>
  <si>
    <t>07/18/2008</t>
  </si>
  <si>
    <t>IL089</t>
  </si>
  <si>
    <t>John Atkinson</t>
  </si>
  <si>
    <t>Atkinson</t>
  </si>
  <si>
    <t>Margot Prtizker</t>
  </si>
  <si>
    <t>Margot</t>
  </si>
  <si>
    <t>Prtizker</t>
  </si>
  <si>
    <t>Constance Robinson</t>
  </si>
  <si>
    <t>Constance</t>
  </si>
  <si>
    <t>Robinson</t>
  </si>
  <si>
    <t>Mr. Bradley Sheares Ph.D</t>
  </si>
  <si>
    <t>Sheares</t>
  </si>
  <si>
    <t>Ambler</t>
  </si>
  <si>
    <t>AANAACP</t>
  </si>
  <si>
    <t>Nina Houghton</t>
  </si>
  <si>
    <t>Houghton</t>
  </si>
  <si>
    <t>07/21/2008</t>
  </si>
  <si>
    <t>Queenstown</t>
  </si>
  <si>
    <t>Linda Neland</t>
  </si>
  <si>
    <t>Linda</t>
  </si>
  <si>
    <t>Neland</t>
  </si>
  <si>
    <t>Glenn Neland</t>
  </si>
  <si>
    <t>Pete Schenkkan</t>
  </si>
  <si>
    <t>Schenkkan</t>
  </si>
  <si>
    <t>Carla Martinez</t>
  </si>
  <si>
    <t>Carla</t>
  </si>
  <si>
    <t>Martinez</t>
  </si>
  <si>
    <t>Brownsville</t>
  </si>
  <si>
    <t>NY182</t>
  </si>
  <si>
    <t>Deborah N. Howard</t>
  </si>
  <si>
    <t>Deborah N.</t>
  </si>
  <si>
    <t>Newport Beach</t>
  </si>
  <si>
    <t>Leigh Steinberg</t>
  </si>
  <si>
    <t>Leigh</t>
  </si>
  <si>
    <t>Milan Panic</t>
  </si>
  <si>
    <t>Milan</t>
  </si>
  <si>
    <t>Panic</t>
  </si>
  <si>
    <t>Santa Ana</t>
  </si>
  <si>
    <t>Charles Schofield</t>
  </si>
  <si>
    <t>Schofield</t>
  </si>
  <si>
    <t>Rowland Heights</t>
  </si>
  <si>
    <t>C Taylor</t>
  </si>
  <si>
    <t>Erica Taylor</t>
  </si>
  <si>
    <t>Erica</t>
  </si>
  <si>
    <t>Eric George Johnson</t>
  </si>
  <si>
    <t>Susan Kiphart</t>
  </si>
  <si>
    <t>Kiphart</t>
  </si>
  <si>
    <t>IL091</t>
  </si>
  <si>
    <t>Mr. Peter Ascoli</t>
  </si>
  <si>
    <t>Ascoli</t>
  </si>
  <si>
    <t>FL148</t>
  </si>
  <si>
    <t>Mrs. Lisa Dwoskin</t>
  </si>
  <si>
    <t>Dwoskin</t>
  </si>
  <si>
    <t>Mr. Antonio Martinez</t>
  </si>
  <si>
    <t>Antonio</t>
  </si>
  <si>
    <t>CA281</t>
  </si>
  <si>
    <t>Ms. Andrea Collins</t>
  </si>
  <si>
    <t>Andrea</t>
  </si>
  <si>
    <t>Mr. Geoffrey Stack</t>
  </si>
  <si>
    <t>Geoffrey</t>
  </si>
  <si>
    <t>Stack</t>
  </si>
  <si>
    <t>George Lucas Jr</t>
  </si>
  <si>
    <t>San Rafael</t>
  </si>
  <si>
    <t>Ms. Abigail Esther Pollak</t>
  </si>
  <si>
    <t>Bruce Behren</t>
  </si>
  <si>
    <t>Behren</t>
  </si>
  <si>
    <t>Aleen Movsesian</t>
  </si>
  <si>
    <t>Aleen</t>
  </si>
  <si>
    <t>Movsesian</t>
  </si>
  <si>
    <t>Newport Coast</t>
  </si>
  <si>
    <t>Mrs. Harle Montgomery</t>
  </si>
  <si>
    <t>Harle</t>
  </si>
  <si>
    <t>Montgomery</t>
  </si>
  <si>
    <t>Jean Rhodes</t>
  </si>
  <si>
    <t>Rhodes</t>
  </si>
  <si>
    <t>Kalpana Rhodes</t>
  </si>
  <si>
    <t>Kalpana</t>
  </si>
  <si>
    <t>Lishan Aklog</t>
  </si>
  <si>
    <t>Scottsdale</t>
  </si>
  <si>
    <t>Ira Lechner</t>
  </si>
  <si>
    <t>Lechner</t>
  </si>
  <si>
    <t>Escondido</t>
  </si>
  <si>
    <t xml:space="preserve"> Steven Cohen</t>
  </si>
  <si>
    <t>Thomas Russo</t>
  </si>
  <si>
    <t>Russo</t>
  </si>
  <si>
    <t>Lancaster</t>
  </si>
  <si>
    <t>Mr. Jon Devaan</t>
  </si>
  <si>
    <t>Devaan</t>
  </si>
  <si>
    <t>07/22/2008</t>
  </si>
  <si>
    <t>Medina</t>
  </si>
  <si>
    <t>WA043</t>
  </si>
  <si>
    <t>Mr. Jeffrey Jacobs</t>
  </si>
  <si>
    <t>Rancho Santa Fe</t>
  </si>
  <si>
    <t>Mary Ebrahimi</t>
  </si>
  <si>
    <t>Ebrahimi</t>
  </si>
  <si>
    <t>CO032</t>
  </si>
  <si>
    <t>Mr. Eric Isaacson</t>
  </si>
  <si>
    <t>Isaacson</t>
  </si>
  <si>
    <t>Michael Donaldson</t>
  </si>
  <si>
    <t>Donaldson</t>
  </si>
  <si>
    <t>Loveland</t>
  </si>
  <si>
    <t>CA261</t>
  </si>
  <si>
    <t>Ms. Jutta B. Hicks</t>
  </si>
  <si>
    <t>Jutta</t>
  </si>
  <si>
    <t>Hicks</t>
  </si>
  <si>
    <t>Ellen McFarland</t>
  </si>
  <si>
    <t>McFarland</t>
  </si>
  <si>
    <t>Westwood</t>
  </si>
  <si>
    <t>Ms. Virginia Jordan</t>
  </si>
  <si>
    <t>Jordan</t>
  </si>
  <si>
    <t>Longmont</t>
  </si>
  <si>
    <t>Mr. Lyle Poncher</t>
  </si>
  <si>
    <t>Lyle</t>
  </si>
  <si>
    <t>Poncher</t>
  </si>
  <si>
    <t>Mr. William Budinger</t>
  </si>
  <si>
    <t>Budinger</t>
  </si>
  <si>
    <t>MR. MATTHEW GARFIELD</t>
  </si>
  <si>
    <t>MATTHEW</t>
  </si>
  <si>
    <t>GARFIELD</t>
  </si>
  <si>
    <t>07/23/2008</t>
  </si>
  <si>
    <t>BALA CYNWYD</t>
  </si>
  <si>
    <t>Marie Gardfield</t>
  </si>
  <si>
    <t>Marie</t>
  </si>
  <si>
    <t>Gardfield</t>
  </si>
  <si>
    <t>Bala Cynwyd</t>
  </si>
  <si>
    <t>Leslie Dach</t>
  </si>
  <si>
    <t>Dach</t>
  </si>
  <si>
    <t>J Rex Fuqua</t>
  </si>
  <si>
    <t>J Rex</t>
  </si>
  <si>
    <t>Fuqua</t>
  </si>
  <si>
    <t>Arthur Blank</t>
  </si>
  <si>
    <t>Blank</t>
  </si>
  <si>
    <t>Stephanie Blank</t>
  </si>
  <si>
    <t>Stephanie</t>
  </si>
  <si>
    <t>Harry Meyerhoff</t>
  </si>
  <si>
    <t>Meyerhoff</t>
  </si>
  <si>
    <t>Easton</t>
  </si>
  <si>
    <t>Linda Schilling</t>
  </si>
  <si>
    <t>Schilling</t>
  </si>
  <si>
    <t>Corona del Mar</t>
  </si>
  <si>
    <t>Wendy Aversano</t>
  </si>
  <si>
    <t>Aversano</t>
  </si>
  <si>
    <t>Cyrus Amir-Mokri</t>
  </si>
  <si>
    <t>Cyrus</t>
  </si>
  <si>
    <t>Amir-Mokri</t>
  </si>
  <si>
    <t>Mr. William Perkins III</t>
  </si>
  <si>
    <t>TX079</t>
  </si>
  <si>
    <t>Marty McVey</t>
  </si>
  <si>
    <t>Mr. Mark Ein</t>
  </si>
  <si>
    <t>Ein</t>
  </si>
  <si>
    <t>Mr. Michael Gelman</t>
  </si>
  <si>
    <t>Gelman</t>
  </si>
  <si>
    <t>Ann George</t>
  </si>
  <si>
    <t>07/24/2008</t>
  </si>
  <si>
    <t>Ms. Julia Dayton</t>
  </si>
  <si>
    <t>Julia</t>
  </si>
  <si>
    <t>Dayton</t>
  </si>
  <si>
    <t>David Small</t>
  </si>
  <si>
    <t>Small</t>
  </si>
  <si>
    <t>IL093</t>
  </si>
  <si>
    <t>A Sacks</t>
  </si>
  <si>
    <t>A</t>
  </si>
  <si>
    <t>Sacks</t>
  </si>
  <si>
    <t>Jill Meister</t>
  </si>
  <si>
    <t>Jill</t>
  </si>
  <si>
    <t>Meister</t>
  </si>
  <si>
    <t>Mr. David Richter</t>
  </si>
  <si>
    <t>Richter</t>
  </si>
  <si>
    <t>Kenneth Sacks</t>
  </si>
  <si>
    <t>Walter Lowenstein</t>
  </si>
  <si>
    <t>Avon</t>
  </si>
  <si>
    <t>SouthWest</t>
  </si>
  <si>
    <t>Karen Lowenstein</t>
  </si>
  <si>
    <t>Phil Ruffin</t>
  </si>
  <si>
    <t>Ruffin</t>
  </si>
  <si>
    <t>Wichita</t>
  </si>
  <si>
    <t>KS</t>
  </si>
  <si>
    <t>KS001</t>
  </si>
  <si>
    <t>Mr. Richard Rosenthal</t>
  </si>
  <si>
    <t>Rosenthal</t>
  </si>
  <si>
    <t>OH044</t>
  </si>
  <si>
    <t>Ms. Lois Rosenthal</t>
  </si>
  <si>
    <t>Lois</t>
  </si>
  <si>
    <t>A Crown</t>
  </si>
  <si>
    <t>Mr. Stephen Malkin</t>
  </si>
  <si>
    <t>Malkin</t>
  </si>
  <si>
    <t>Robert Clark</t>
  </si>
  <si>
    <t>Jean McDonnell</t>
  </si>
  <si>
    <t>McDonnell</t>
  </si>
  <si>
    <t>Alan Tripp</t>
  </si>
  <si>
    <t>Tripp</t>
  </si>
  <si>
    <t>Denise Grassman</t>
  </si>
  <si>
    <t>Grassman</t>
  </si>
  <si>
    <t>DC227</t>
  </si>
  <si>
    <t>Peter Glassman</t>
  </si>
  <si>
    <t>Mr. Sean Holloway</t>
  </si>
  <si>
    <t>Sean</t>
  </si>
  <si>
    <t>Holloway</t>
  </si>
  <si>
    <t>FL144</t>
  </si>
  <si>
    <t>William Brandy Jr</t>
  </si>
  <si>
    <t>Brandy</t>
  </si>
  <si>
    <t>Emily Sussman</t>
  </si>
  <si>
    <t>Emily</t>
  </si>
  <si>
    <t>07/25/2008</t>
  </si>
  <si>
    <t>Michael Messner</t>
  </si>
  <si>
    <t>Messner</t>
  </si>
  <si>
    <t>Summit</t>
  </si>
  <si>
    <t>MS. Eileen Lawal</t>
  </si>
  <si>
    <t>Lawal</t>
  </si>
  <si>
    <t>Bonnie Englebardt</t>
  </si>
  <si>
    <t>Bonnie</t>
  </si>
  <si>
    <t>Englebardt</t>
  </si>
  <si>
    <t>New  York</t>
  </si>
  <si>
    <t>Thomas McDonnell</t>
  </si>
  <si>
    <t>Joseph Smyjunas Jr</t>
  </si>
  <si>
    <t>Smyjunas</t>
  </si>
  <si>
    <t>Mr. John Sasso</t>
  </si>
  <si>
    <t>Sasso</t>
  </si>
  <si>
    <t>07/31/2008</t>
  </si>
  <si>
    <t>Judith Yarmuth</t>
  </si>
  <si>
    <t>Yarmuth</t>
  </si>
  <si>
    <t>Churchill Franklin</t>
  </si>
  <si>
    <t>Churchill</t>
  </si>
  <si>
    <t>Franklin</t>
  </si>
  <si>
    <t>Mr. Charles Brink</t>
  </si>
  <si>
    <t>FL151</t>
  </si>
  <si>
    <t>Brooke Brink</t>
  </si>
  <si>
    <t>Brooke</t>
  </si>
  <si>
    <t>Christopher Brink</t>
  </si>
  <si>
    <t>FL149A</t>
  </si>
  <si>
    <t>Mr. Charles K. Gifford</t>
  </si>
  <si>
    <t>Gifford</t>
  </si>
  <si>
    <t>Manchester</t>
  </si>
  <si>
    <t>Randall Bono</t>
  </si>
  <si>
    <t>Randall</t>
  </si>
  <si>
    <t>Bono</t>
  </si>
  <si>
    <t>edwards ville</t>
  </si>
  <si>
    <t>FL158</t>
  </si>
  <si>
    <t>Anne Gifford</t>
  </si>
  <si>
    <t>Rudolph Moise</t>
  </si>
  <si>
    <t>Rudolph</t>
  </si>
  <si>
    <t>Davie</t>
  </si>
  <si>
    <t>AANMA</t>
  </si>
  <si>
    <t>Dr. Stephen Andrew Dawkins</t>
  </si>
  <si>
    <t>Dawkins</t>
  </si>
  <si>
    <t>Mr. Edward Lewis</t>
  </si>
  <si>
    <t>Jennifer Aubrey</t>
  </si>
  <si>
    <t>Aubrey</t>
  </si>
  <si>
    <t>Charu Narasimhan</t>
  </si>
  <si>
    <t>Charu</t>
  </si>
  <si>
    <t>AAFCDC227</t>
  </si>
  <si>
    <t>Mr. Norman Lear</t>
  </si>
  <si>
    <t>Lear</t>
  </si>
  <si>
    <t>CA266</t>
  </si>
  <si>
    <t>Ms. Stacy Jacobs</t>
  </si>
  <si>
    <t>Mr. Michael Ray</t>
  </si>
  <si>
    <t>Douglas Krupp</t>
  </si>
  <si>
    <t>Krupp</t>
  </si>
  <si>
    <t>Amos Hostetter Jr</t>
  </si>
  <si>
    <t>Amos</t>
  </si>
  <si>
    <t>Hostetter</t>
  </si>
  <si>
    <t xml:space="preserve"> Marc Benioff</t>
  </si>
  <si>
    <t>Marc</t>
  </si>
  <si>
    <t>Benioff</t>
  </si>
  <si>
    <t>Mr Robert Burnett</t>
  </si>
  <si>
    <t>Leonard Gumport</t>
  </si>
  <si>
    <t>Leonard</t>
  </si>
  <si>
    <t>Gumport</t>
  </si>
  <si>
    <t>Judith Krupp</t>
  </si>
  <si>
    <t>Alastair Johnston</t>
  </si>
  <si>
    <t>Alastair</t>
  </si>
  <si>
    <t>Johnston</t>
  </si>
  <si>
    <t>Winchester</t>
  </si>
  <si>
    <t>Lloyd Metz</t>
  </si>
  <si>
    <t>Lloyd</t>
  </si>
  <si>
    <t>Metz</t>
  </si>
  <si>
    <t>Mr. Daniel Meachum Esq.</t>
  </si>
  <si>
    <t>Meachum</t>
  </si>
  <si>
    <t>Mr. Mark David Goodman</t>
  </si>
  <si>
    <t>Robert Monks</t>
  </si>
  <si>
    <t>Cape Elizabeth</t>
  </si>
  <si>
    <t>Heather Thomas</t>
  </si>
  <si>
    <t>Heather</t>
  </si>
  <si>
    <t>Richard Friedman</t>
  </si>
  <si>
    <t>Barbara Timken</t>
  </si>
  <si>
    <t>Timken</t>
  </si>
  <si>
    <t>07/28/2008</t>
  </si>
  <si>
    <t>Peter Brosens</t>
  </si>
  <si>
    <t>Mr. Jeffrey Anderson</t>
  </si>
  <si>
    <t>Stillwater</t>
  </si>
  <si>
    <t>Christopher Kaneb</t>
  </si>
  <si>
    <t>Kaneb</t>
  </si>
  <si>
    <t>Kenneth Levine</t>
  </si>
  <si>
    <t>Amy Domini</t>
  </si>
  <si>
    <t>Domini</t>
  </si>
  <si>
    <t>Sacramento Street Partners</t>
  </si>
  <si>
    <t>McKay</t>
  </si>
  <si>
    <t>Atlanta Restaurant Partners LLC</t>
  </si>
  <si>
    <t>DEX022</t>
  </si>
  <si>
    <t>Jeff Zients</t>
  </si>
  <si>
    <t>Zients</t>
  </si>
  <si>
    <t>07/29/2008</t>
  </si>
  <si>
    <t>Frances Kieschnick</t>
  </si>
  <si>
    <t>Frances</t>
  </si>
  <si>
    <t>Kieschnick</t>
  </si>
  <si>
    <t>Andrew Bass</t>
  </si>
  <si>
    <t>Bass</t>
  </si>
  <si>
    <t>Mr. William D. Marler</t>
  </si>
  <si>
    <t>Marler</t>
  </si>
  <si>
    <t>Bainbridge Island</t>
  </si>
  <si>
    <t>Joann Bono</t>
  </si>
  <si>
    <t>Ms. Adrienne Arsht</t>
  </si>
  <si>
    <t>Adrienne</t>
  </si>
  <si>
    <t>Arsht</t>
  </si>
  <si>
    <t>Mr. Frederick John Pollak</t>
  </si>
  <si>
    <t>Anne Jameson</t>
  </si>
  <si>
    <t>Jameson</t>
  </si>
  <si>
    <t>DC228</t>
  </si>
  <si>
    <t>Rika Yoshida</t>
  </si>
  <si>
    <t>Rika</t>
  </si>
  <si>
    <t>Yoshida</t>
  </si>
  <si>
    <t>Mr. Stephen Durkovich</t>
  </si>
  <si>
    <t>Durkovich</t>
  </si>
  <si>
    <t>Ellen McElhinny</t>
  </si>
  <si>
    <t>McElhinny</t>
  </si>
  <si>
    <t>Mr. Harold McElhinny</t>
  </si>
  <si>
    <t>Ms. Robin Fuller</t>
  </si>
  <si>
    <t>Robin</t>
  </si>
  <si>
    <t>West Windsor</t>
  </si>
  <si>
    <t>David Lewis</t>
  </si>
  <si>
    <t>Mr. Leslie Scott Crockett</t>
  </si>
  <si>
    <t>Fayetteville</t>
  </si>
  <si>
    <t>Rufus Rivers</t>
  </si>
  <si>
    <t>Rufus</t>
  </si>
  <si>
    <t>Rivers</t>
  </si>
  <si>
    <t xml:space="preserve"> LISA PICKRUM</t>
  </si>
  <si>
    <t>LISA</t>
  </si>
  <si>
    <t>PICKRUM</t>
  </si>
  <si>
    <t>Ross Bierkan</t>
  </si>
  <si>
    <t>Ross</t>
  </si>
  <si>
    <t>Bierkan</t>
  </si>
  <si>
    <t>Thomas Baltimore Jr</t>
  </si>
  <si>
    <t>Baltimore</t>
  </si>
  <si>
    <t>John Osterweis</t>
  </si>
  <si>
    <t>Osterweis</t>
  </si>
  <si>
    <t>Hugh Martin</t>
  </si>
  <si>
    <t>Hugh</t>
  </si>
  <si>
    <t>Mr. T. Michael Nevens</t>
  </si>
  <si>
    <t>T. Michael</t>
  </si>
  <si>
    <t>Nevens</t>
  </si>
  <si>
    <t>Los Altos Hills</t>
  </si>
  <si>
    <t>Nicholas Graves</t>
  </si>
  <si>
    <t>Nicholas</t>
  </si>
  <si>
    <t>Blake Franklin</t>
  </si>
  <si>
    <t>Blake</t>
  </si>
  <si>
    <t>Laguna Beach</t>
  </si>
  <si>
    <t>LGBT08</t>
  </si>
  <si>
    <t>Flora Karam</t>
  </si>
  <si>
    <t>Flora</t>
  </si>
  <si>
    <t>DC226</t>
  </si>
  <si>
    <t>Fazal Fazlin</t>
  </si>
  <si>
    <t>St Petersburg</t>
  </si>
  <si>
    <t>Frank Behm</t>
  </si>
  <si>
    <t>Behm</t>
  </si>
  <si>
    <t>Tokyo</t>
  </si>
  <si>
    <t>DEX025</t>
  </si>
  <si>
    <t>Tarrus Richardson</t>
  </si>
  <si>
    <t>Tarrus</t>
  </si>
  <si>
    <t>Richardson</t>
  </si>
  <si>
    <t>Val Halamandaris</t>
  </si>
  <si>
    <t>Val</t>
  </si>
  <si>
    <t>Halamandaris</t>
  </si>
  <si>
    <t>Marco Delgado</t>
  </si>
  <si>
    <t>Marco</t>
  </si>
  <si>
    <t>Delgado</t>
  </si>
  <si>
    <t>El Paso</t>
  </si>
  <si>
    <t>DC234</t>
  </si>
  <si>
    <t>Carmen Brown</t>
  </si>
  <si>
    <t>Carmen</t>
  </si>
  <si>
    <t>Glen Arm</t>
  </si>
  <si>
    <t>John Toufanian</t>
  </si>
  <si>
    <t>Toufanian</t>
  </si>
  <si>
    <t>West Palm Bch</t>
  </si>
  <si>
    <t>NY272</t>
  </si>
  <si>
    <t>Stephanie Spar</t>
  </si>
  <si>
    <t>Willie Woods</t>
  </si>
  <si>
    <t>Woods</t>
  </si>
  <si>
    <t>John Chandler</t>
  </si>
  <si>
    <t>Elrick Williams</t>
  </si>
  <si>
    <t>Elrick</t>
  </si>
  <si>
    <t>AAGEN</t>
  </si>
  <si>
    <t>Gregory Mathis Jr</t>
  </si>
  <si>
    <t>Katheryn Higgins</t>
  </si>
  <si>
    <t>Katheryn</t>
  </si>
  <si>
    <t>Higgins</t>
  </si>
  <si>
    <t>IL094</t>
  </si>
  <si>
    <t>Mr. Stephen Graham</t>
  </si>
  <si>
    <t>Graham</t>
  </si>
  <si>
    <t>Gerald Peters III</t>
  </si>
  <si>
    <t>Peters</t>
  </si>
  <si>
    <t>Mr. W Wendel Jr</t>
  </si>
  <si>
    <t>Wendel</t>
  </si>
  <si>
    <t>Wayzata</t>
  </si>
  <si>
    <t>Garry Kieves</t>
  </si>
  <si>
    <t>Kieves</t>
  </si>
  <si>
    <t>Eden Prairie</t>
  </si>
  <si>
    <t>Ms. Faith Morningstar</t>
  </si>
  <si>
    <t>Faith</t>
  </si>
  <si>
    <t>Morningstar</t>
  </si>
  <si>
    <t>Marion</t>
  </si>
  <si>
    <t>Cathleen Stone</t>
  </si>
  <si>
    <t>Cathleen</t>
  </si>
  <si>
    <t>Stone</t>
  </si>
  <si>
    <t>Ms. Shanti Fry</t>
  </si>
  <si>
    <t>Shanti</t>
  </si>
  <si>
    <t>Fry</t>
  </si>
  <si>
    <t>Jane Pigott</t>
  </si>
  <si>
    <t>Pigott</t>
  </si>
  <si>
    <t>Park City</t>
  </si>
  <si>
    <t>UT</t>
  </si>
  <si>
    <t>Lester Mandell</t>
  </si>
  <si>
    <t>Lester</t>
  </si>
  <si>
    <t>MR. Alan Fein</t>
  </si>
  <si>
    <t>Key Biscayne</t>
  </si>
  <si>
    <t>Mr. Kenneth Pigott</t>
  </si>
  <si>
    <t>Ms. Michelle Collins</t>
  </si>
  <si>
    <t>Michelle</t>
  </si>
  <si>
    <t>Ms. Betty Morningstar</t>
  </si>
  <si>
    <t>Betty</t>
  </si>
  <si>
    <t>Auburndale</t>
  </si>
  <si>
    <t>Daniel Pritzker</t>
  </si>
  <si>
    <t>Max Monks</t>
  </si>
  <si>
    <t>Nina Zilkha</t>
  </si>
  <si>
    <t>Zilkha</t>
  </si>
  <si>
    <t>MR. Lawrence Whalley</t>
  </si>
  <si>
    <t>Whalley</t>
  </si>
  <si>
    <t>Daniel Christovich</t>
  </si>
  <si>
    <t>Christovich</t>
  </si>
  <si>
    <t>David Glassco</t>
  </si>
  <si>
    <t>Glassco</t>
  </si>
  <si>
    <t>John Arnold</t>
  </si>
  <si>
    <t>Arnold</t>
  </si>
  <si>
    <t>Bruce Wallace</t>
  </si>
  <si>
    <t>Ottsville</t>
  </si>
  <si>
    <t>Laird Ozmon</t>
  </si>
  <si>
    <t>Laird</t>
  </si>
  <si>
    <t>Ozmon</t>
  </si>
  <si>
    <t>Plainfield</t>
  </si>
  <si>
    <t>FL152</t>
  </si>
  <si>
    <t>Dale Swope</t>
  </si>
  <si>
    <t>Swope</t>
  </si>
  <si>
    <t>Stepen Marino Jr</t>
  </si>
  <si>
    <t>Stepen</t>
  </si>
  <si>
    <t>Marino</t>
  </si>
  <si>
    <t>Miami Shores</t>
  </si>
  <si>
    <t>Mr. Neal Roth</t>
  </si>
  <si>
    <t>Neal</t>
  </si>
  <si>
    <t>Roth</t>
  </si>
  <si>
    <t>Mr. Paul Pandian</t>
  </si>
  <si>
    <t>Pandian</t>
  </si>
  <si>
    <t>Geetha Pandian</t>
  </si>
  <si>
    <t>Geetha</t>
  </si>
  <si>
    <t>Dr. Kamil Hasan</t>
  </si>
  <si>
    <t>Kamil</t>
  </si>
  <si>
    <t>Jenine Carnell-Puri</t>
  </si>
  <si>
    <t>Jenine</t>
  </si>
  <si>
    <t>Carnell-Puri</t>
  </si>
  <si>
    <t>Rockford</t>
  </si>
  <si>
    <t>Edward Bazinet</t>
  </si>
  <si>
    <t>Bazinet</t>
  </si>
  <si>
    <t>Christina Sviver</t>
  </si>
  <si>
    <t>Christina</t>
  </si>
  <si>
    <t>Sviver</t>
  </si>
  <si>
    <t>Tom Heneke</t>
  </si>
  <si>
    <t>Heneke</t>
  </si>
  <si>
    <t>Spirit Lake</t>
  </si>
  <si>
    <t>Qasim Sharif</t>
  </si>
  <si>
    <t>Qasim</t>
  </si>
  <si>
    <t>Sharif</t>
  </si>
  <si>
    <t>Becca Thrash</t>
  </si>
  <si>
    <t>Becca</t>
  </si>
  <si>
    <t>Thrash</t>
  </si>
  <si>
    <t>Elizabeth Waters</t>
  </si>
  <si>
    <t>Waters</t>
  </si>
  <si>
    <t>Ambassador Stan McLelland</t>
  </si>
  <si>
    <t>Stan</t>
  </si>
  <si>
    <t>McLelland</t>
  </si>
  <si>
    <t>Michael Maggi</t>
  </si>
  <si>
    <t>Maggi</t>
  </si>
  <si>
    <t>Eric Pulaski</t>
  </si>
  <si>
    <t>Pulaski</t>
  </si>
  <si>
    <t>Craig McCaw</t>
  </si>
  <si>
    <t>McCaw</t>
  </si>
  <si>
    <t>Ms. Sylvia J Rolinski</t>
  </si>
  <si>
    <t>Sylvia</t>
  </si>
  <si>
    <t>Rolinski</t>
  </si>
  <si>
    <t>Daniel Caruso</t>
  </si>
  <si>
    <t>Caruso</t>
  </si>
  <si>
    <t>Mrs. Martha Gabbert</t>
  </si>
  <si>
    <t>Martha</t>
  </si>
  <si>
    <t>Gabbert</t>
  </si>
  <si>
    <t>John Gabbert</t>
  </si>
  <si>
    <t>Margaret Wurtele</t>
  </si>
  <si>
    <t>Wurtele</t>
  </si>
  <si>
    <t>Mr. C Wurtele</t>
  </si>
  <si>
    <t>Laura Gastis</t>
  </si>
  <si>
    <t>Laura</t>
  </si>
  <si>
    <t>Gastis</t>
  </si>
  <si>
    <t>Mr. Robert Yarmuth</t>
  </si>
  <si>
    <t>MR. David Schwedel</t>
  </si>
  <si>
    <t>Schwedel</t>
  </si>
  <si>
    <t>Maria Schwedel</t>
  </si>
  <si>
    <t>Maria</t>
  </si>
  <si>
    <t>Ralph Patino</t>
  </si>
  <si>
    <t>Ralph</t>
  </si>
  <si>
    <t>Patino</t>
  </si>
  <si>
    <t>Wolfe Rudman</t>
  </si>
  <si>
    <t>Rudman</t>
  </si>
  <si>
    <t>Maurice Duca</t>
  </si>
  <si>
    <t>Duca</t>
  </si>
  <si>
    <t>Richard Sapkin</t>
  </si>
  <si>
    <t>Sapkin</t>
  </si>
  <si>
    <t>Lewis Edison Jr</t>
  </si>
  <si>
    <t>Edison</t>
  </si>
  <si>
    <t>08/07/2008</t>
  </si>
  <si>
    <t>Ms. Am Chavez</t>
  </si>
  <si>
    <t>Am</t>
  </si>
  <si>
    <t>Chavez</t>
  </si>
  <si>
    <t>John Connors III</t>
  </si>
  <si>
    <t>Angel Munoz-Noya</t>
  </si>
  <si>
    <t>Angel</t>
  </si>
  <si>
    <t>Munoz-Noya</t>
  </si>
  <si>
    <t>PR008</t>
  </si>
  <si>
    <t>Tanya Scales</t>
  </si>
  <si>
    <t>Tanya</t>
  </si>
  <si>
    <t>Scales</t>
  </si>
  <si>
    <t>Ft Washington</t>
  </si>
  <si>
    <t>Andre Gudger</t>
  </si>
  <si>
    <t>Andre</t>
  </si>
  <si>
    <t>Gudger</t>
  </si>
  <si>
    <t>Odenton</t>
  </si>
  <si>
    <t>Gale Monk</t>
  </si>
  <si>
    <t>Gale</t>
  </si>
  <si>
    <t>Monk</t>
  </si>
  <si>
    <t>South Orange</t>
  </si>
  <si>
    <t>William Teel</t>
  </si>
  <si>
    <t>Teel</t>
  </si>
  <si>
    <t>Upper Marlboro</t>
  </si>
  <si>
    <t>H Sinclair</t>
  </si>
  <si>
    <t>H</t>
  </si>
  <si>
    <t>Sinclair</t>
  </si>
  <si>
    <t>Anna Rasmussen</t>
  </si>
  <si>
    <t>Rasmussen</t>
  </si>
  <si>
    <t>Ms. John Freidenrich</t>
  </si>
  <si>
    <t>Freidenrich</t>
  </si>
  <si>
    <t xml:space="preserve"> Annette Smith</t>
  </si>
  <si>
    <t>Omaha</t>
  </si>
  <si>
    <t>NE</t>
  </si>
  <si>
    <t>Stephen Mugford</t>
  </si>
  <si>
    <t>Mugford</t>
  </si>
  <si>
    <t>Wellesley</t>
  </si>
  <si>
    <t>Sonya Tuteria</t>
  </si>
  <si>
    <t>Sonya</t>
  </si>
  <si>
    <t>Tuteria</t>
  </si>
  <si>
    <t>Ms. Rhonda Hilll Wilson, Esq.</t>
  </si>
  <si>
    <t>Fred Cunningham</t>
  </si>
  <si>
    <t>Robert Kelley</t>
  </si>
  <si>
    <t>Kelley</t>
  </si>
  <si>
    <t>Mr. Clarence Otis Jr.</t>
  </si>
  <si>
    <t>Otis</t>
  </si>
  <si>
    <t>Windermere</t>
  </si>
  <si>
    <t>George Coelho</t>
  </si>
  <si>
    <t>Coelho</t>
  </si>
  <si>
    <t>AASwitz01</t>
  </si>
  <si>
    <t>Christine Mohan</t>
  </si>
  <si>
    <t>Mohan</t>
  </si>
  <si>
    <t>08/08/2008</t>
  </si>
  <si>
    <t>Yazan Khatib</t>
  </si>
  <si>
    <t>Yazan</t>
  </si>
  <si>
    <t>Khatib</t>
  </si>
  <si>
    <t>Charlene Bainum</t>
  </si>
  <si>
    <t>Charlene</t>
  </si>
  <si>
    <t>Angwin</t>
  </si>
  <si>
    <t xml:space="preserve"> Nancy Blachman</t>
  </si>
  <si>
    <t>Blachman</t>
  </si>
  <si>
    <t>Burlingame</t>
  </si>
  <si>
    <t>Fred Khosrowi</t>
  </si>
  <si>
    <t>Khosrowi</t>
  </si>
  <si>
    <t>Lauren Goodman</t>
  </si>
  <si>
    <t>Lauren</t>
  </si>
  <si>
    <t>Longwood</t>
  </si>
  <si>
    <t>Daniel Pennie</t>
  </si>
  <si>
    <t>Pennie</t>
  </si>
  <si>
    <t>08/11/2008</t>
  </si>
  <si>
    <t>Saint Paul</t>
  </si>
  <si>
    <t>Mr. Thomas O'Rourke Pohlad</t>
  </si>
  <si>
    <t>Satish Gupta</t>
  </si>
  <si>
    <t>Satish</t>
  </si>
  <si>
    <t>Gupta</t>
  </si>
  <si>
    <t>CA267</t>
  </si>
  <si>
    <t>Linda Stordalen-Kiram</t>
  </si>
  <si>
    <t>Stordalen-Kiram</t>
  </si>
  <si>
    <t>Osceola</t>
  </si>
  <si>
    <t>Michelle Pohlad</t>
  </si>
  <si>
    <t>Mr. William Michael Pohlad</t>
  </si>
  <si>
    <t>MN024</t>
  </si>
  <si>
    <t>Mr. Horst Rechelbacher</t>
  </si>
  <si>
    <t>Horst</t>
  </si>
  <si>
    <t>Rechelbacher</t>
  </si>
  <si>
    <t>Kit Capital Llc</t>
  </si>
  <si>
    <t>Kit</t>
  </si>
  <si>
    <t>Capital Llc</t>
  </si>
  <si>
    <t>08/12/2008</t>
  </si>
  <si>
    <t>Fay Chandler</t>
  </si>
  <si>
    <t>Leigh Merinoff</t>
  </si>
  <si>
    <t>Merinoff</t>
  </si>
  <si>
    <t>Haworth</t>
  </si>
  <si>
    <t>NY276</t>
  </si>
  <si>
    <t>Mr. Douglas C. Walker</t>
  </si>
  <si>
    <t>Newton Square</t>
  </si>
  <si>
    <t>Joanne Fallon</t>
  </si>
  <si>
    <t>Joanne</t>
  </si>
  <si>
    <t>Fallon</t>
  </si>
  <si>
    <t>Judi Zuker</t>
  </si>
  <si>
    <t>Judi</t>
  </si>
  <si>
    <t>Zuker</t>
  </si>
  <si>
    <t>Wayne Budd</t>
  </si>
  <si>
    <t>Lorna Brett-Howard</t>
  </si>
  <si>
    <t>Lorna</t>
  </si>
  <si>
    <t>Brett-Howard</t>
  </si>
  <si>
    <t>Barbara Georgescu</t>
  </si>
  <si>
    <t>Georgescu</t>
  </si>
  <si>
    <t>NJ037</t>
  </si>
  <si>
    <t>Peter Georgescu</t>
  </si>
  <si>
    <t>Ms. Cynthia Thompson</t>
  </si>
  <si>
    <t>David Desjardins</t>
  </si>
  <si>
    <t>Desjardins</t>
  </si>
  <si>
    <t>Mr. Robert Fallon</t>
  </si>
  <si>
    <t>Atsuko Fish</t>
  </si>
  <si>
    <t>Atsuko</t>
  </si>
  <si>
    <t>Fish</t>
  </si>
  <si>
    <t>Mr. John Howard</t>
  </si>
  <si>
    <t>Angelica Berrie</t>
  </si>
  <si>
    <t>Angelica</t>
  </si>
  <si>
    <t>Berrie</t>
  </si>
  <si>
    <t>Ms. Barbara Lee</t>
  </si>
  <si>
    <t>Mr. Robert Solomon</t>
  </si>
  <si>
    <t>08/13/2008</t>
  </si>
  <si>
    <t>IL096</t>
  </si>
  <si>
    <t>James Streicker</t>
  </si>
  <si>
    <t>Streicker</t>
  </si>
  <si>
    <t>Tom Sourlis</t>
  </si>
  <si>
    <t>Sourlis</t>
  </si>
  <si>
    <t>Highland</t>
  </si>
  <si>
    <t>C Gasby</t>
  </si>
  <si>
    <t>Gasby</t>
  </si>
  <si>
    <t>AAHamptons</t>
  </si>
  <si>
    <t>Monica Gelbaum</t>
  </si>
  <si>
    <t>Monica</t>
  </si>
  <si>
    <t>Estrellita Brodsky</t>
  </si>
  <si>
    <t>Estrellita</t>
  </si>
  <si>
    <t>Diana Torres</t>
  </si>
  <si>
    <t>Torres</t>
  </si>
  <si>
    <t>07/02/2008</t>
  </si>
  <si>
    <t>Irvington</t>
  </si>
  <si>
    <t>Frank Petrilli</t>
  </si>
  <si>
    <t>Petrilli</t>
  </si>
  <si>
    <t>Mr. John Francis Thrash</t>
  </si>
  <si>
    <t>Kenneth Goldman</t>
  </si>
  <si>
    <t>Mrs. Judith Bernstein</t>
  </si>
  <si>
    <t>Gary Rose</t>
  </si>
  <si>
    <t>Rose</t>
  </si>
  <si>
    <t>07/05/2008</t>
  </si>
  <si>
    <t xml:space="preserve"> DAN WEISSMAN</t>
  </si>
  <si>
    <t>DAN</t>
  </si>
  <si>
    <t>WEISSMAN</t>
  </si>
  <si>
    <t xml:space="preserve"> MARGARET CARTER</t>
  </si>
  <si>
    <t>MARGARET</t>
  </si>
  <si>
    <t>CARTER</t>
  </si>
  <si>
    <t>MR. Fred Hochberg</t>
  </si>
  <si>
    <t>Shahid Ullah</t>
  </si>
  <si>
    <t>Shahid</t>
  </si>
  <si>
    <t>Ullah</t>
  </si>
  <si>
    <t>The Woodlands</t>
  </si>
  <si>
    <t>Scott Mills</t>
  </si>
  <si>
    <t>Mills</t>
  </si>
  <si>
    <t>Amed Khan</t>
  </si>
  <si>
    <t>Amed</t>
  </si>
  <si>
    <t>Khan</t>
  </si>
  <si>
    <t>Rebecca Gold Milikowsky</t>
  </si>
  <si>
    <t>Rebecca Gold</t>
  </si>
  <si>
    <t>Milikowsky</t>
  </si>
  <si>
    <t>Pierre Hauser</t>
  </si>
  <si>
    <t>Pierre</t>
  </si>
  <si>
    <t>Hauser</t>
  </si>
  <si>
    <t>Mr. Michael Neal Altman</t>
  </si>
  <si>
    <t>Altman</t>
  </si>
  <si>
    <t>David Rose</t>
  </si>
  <si>
    <t>Gregory Lyss</t>
  </si>
  <si>
    <t>Lyss</t>
  </si>
  <si>
    <t>Chislaine Chavez De Arnavat</t>
  </si>
  <si>
    <t>Gustavo</t>
  </si>
  <si>
    <t>Arnavat</t>
  </si>
  <si>
    <t>Larchmont</t>
  </si>
  <si>
    <t>John Giannandrea</t>
  </si>
  <si>
    <t>Giannandrea</t>
  </si>
  <si>
    <t>Janet Harman</t>
  </si>
  <si>
    <t>Janet</t>
  </si>
  <si>
    <t>Harman</t>
  </si>
  <si>
    <t>Ahmed Fattouh</t>
  </si>
  <si>
    <t>Ahmed</t>
  </si>
  <si>
    <t>Fattouh</t>
  </si>
  <si>
    <t>Mr. John Holloway</t>
  </si>
  <si>
    <t>Ms. Silvia Gosnell</t>
  </si>
  <si>
    <t>Silvia</t>
  </si>
  <si>
    <t>Gosnell</t>
  </si>
  <si>
    <t>Francine Brosens</t>
  </si>
  <si>
    <t>Francine</t>
  </si>
  <si>
    <t>Pierre Brosens</t>
  </si>
  <si>
    <t>Mr. Neil Meyerhoff</t>
  </si>
  <si>
    <t>John Meyerhoff</t>
  </si>
  <si>
    <t>Ann Sagan</t>
  </si>
  <si>
    <t>Sagan</t>
  </si>
  <si>
    <t>07/20/2008</t>
  </si>
  <si>
    <t>Elizabeth Cuthrell</t>
  </si>
  <si>
    <t>Cuthrell</t>
  </si>
  <si>
    <t>Paul Sagan</t>
  </si>
  <si>
    <t>Joanie Bronfman</t>
  </si>
  <si>
    <t>Joanie</t>
  </si>
  <si>
    <t>Bronfman</t>
  </si>
  <si>
    <t>Erin Becker</t>
  </si>
  <si>
    <t>Erin</t>
  </si>
  <si>
    <t>Becker</t>
  </si>
  <si>
    <t>Joan Jacobs</t>
  </si>
  <si>
    <t>Portsmouth</t>
  </si>
  <si>
    <t>John Johnson</t>
  </si>
  <si>
    <t xml:space="preserve"> GEORGE BURRILL</t>
  </si>
  <si>
    <t>GEORGE</t>
  </si>
  <si>
    <t>BURRILL</t>
  </si>
  <si>
    <t>Bob Stiller</t>
  </si>
  <si>
    <t>Stiller</t>
  </si>
  <si>
    <t>Mary Lambert</t>
  </si>
  <si>
    <t>Lambert</t>
  </si>
  <si>
    <t>Michael Marks</t>
  </si>
  <si>
    <t>Marks</t>
  </si>
  <si>
    <t>Judith Estrin</t>
  </si>
  <si>
    <t>Estrin</t>
  </si>
  <si>
    <t>Freda Bass</t>
  </si>
  <si>
    <t>Freda</t>
  </si>
  <si>
    <t>Teri Trotter</t>
  </si>
  <si>
    <t>Teri</t>
  </si>
  <si>
    <t>Trotter</t>
  </si>
  <si>
    <t>Farmington</t>
  </si>
  <si>
    <t>Irwin Heller</t>
  </si>
  <si>
    <t>Irwin</t>
  </si>
  <si>
    <t>Robert Cooper Richey</t>
  </si>
  <si>
    <t>Richey</t>
  </si>
  <si>
    <t>James Rogers</t>
  </si>
  <si>
    <t>SouthMisc0</t>
  </si>
  <si>
    <t>Mr. John Alam</t>
  </si>
  <si>
    <t>Alam</t>
  </si>
  <si>
    <t>Andres  B.  Fanjul</t>
  </si>
  <si>
    <t>Fanjul</t>
  </si>
  <si>
    <t>Donald Carson</t>
  </si>
  <si>
    <t>Luis Fernandez</t>
  </si>
  <si>
    <t>Luis</t>
  </si>
  <si>
    <t>Ms. Amy Abrams</t>
  </si>
  <si>
    <t>Sid Topol</t>
  </si>
  <si>
    <t>Topol</t>
  </si>
  <si>
    <t>Mr. Charles Ferguson</t>
  </si>
  <si>
    <t>Ferguson</t>
  </si>
  <si>
    <t>Colleen Taylor</t>
  </si>
  <si>
    <t>Colleen</t>
  </si>
  <si>
    <t>07/26/2008</t>
  </si>
  <si>
    <t>Kayla Bruzzese</t>
  </si>
  <si>
    <t>Kayla</t>
  </si>
  <si>
    <t>Bruzzese</t>
  </si>
  <si>
    <t>Daniel Skaff</t>
  </si>
  <si>
    <t>Skaff</t>
  </si>
  <si>
    <t>07/27/2008</t>
  </si>
  <si>
    <t>Sonoma</t>
  </si>
  <si>
    <t>Karen Mills</t>
  </si>
  <si>
    <t>Brunswick</t>
  </si>
  <si>
    <t>Jeanine Saperstein</t>
  </si>
  <si>
    <t>Jeanine</t>
  </si>
  <si>
    <t>Saperstein</t>
  </si>
  <si>
    <t>John Boochever</t>
  </si>
  <si>
    <t>Boochever</t>
  </si>
  <si>
    <t>MidAtlMisc</t>
  </si>
  <si>
    <t>Suzanne Miller</t>
  </si>
  <si>
    <t>George Ticknor</t>
  </si>
  <si>
    <t>Ticknor</t>
  </si>
  <si>
    <t>Ronald Hayes</t>
  </si>
  <si>
    <t>Hayes</t>
  </si>
  <si>
    <t>Frankfort</t>
  </si>
  <si>
    <t>Susan Pravda</t>
  </si>
  <si>
    <t>Pravda</t>
  </si>
  <si>
    <t>West Newton</t>
  </si>
  <si>
    <t>Ms. Rochelle Jacobson</t>
  </si>
  <si>
    <t>Rochelle</t>
  </si>
  <si>
    <t>Housatonic</t>
  </si>
  <si>
    <t>MR. Joseph Chung</t>
  </si>
  <si>
    <t>Chung</t>
  </si>
  <si>
    <t>Andrew Stanton</t>
  </si>
  <si>
    <t>Stanton</t>
  </si>
  <si>
    <t>Ms. Marci Rosenberg</t>
  </si>
  <si>
    <t>Marci</t>
  </si>
  <si>
    <t>Bellaire</t>
  </si>
  <si>
    <t>Kyriakos Tsakopoulos</t>
  </si>
  <si>
    <t>Kyriakos</t>
  </si>
  <si>
    <t>Timothy Blackburn</t>
  </si>
  <si>
    <t>Blackburn</t>
  </si>
  <si>
    <t>Mr. Lawrence D. Greenberg</t>
  </si>
  <si>
    <t>Greenberg</t>
  </si>
  <si>
    <t xml:space="preserve"> Valerie Graham</t>
  </si>
  <si>
    <t>VT008</t>
  </si>
  <si>
    <t>Conor Oberst</t>
  </si>
  <si>
    <t>Conor</t>
  </si>
  <si>
    <t>Oberst</t>
  </si>
  <si>
    <t>Ms. Marva Warnock</t>
  </si>
  <si>
    <t>Warnock</t>
  </si>
  <si>
    <t>Los Altos</t>
  </si>
  <si>
    <t>Craig Newmark</t>
  </si>
  <si>
    <t>Newmark</t>
  </si>
  <si>
    <t>Harry Connick</t>
  </si>
  <si>
    <t>Connick</t>
  </si>
  <si>
    <t>Julianne Joyce</t>
  </si>
  <si>
    <t>Julianne</t>
  </si>
  <si>
    <t>Reading</t>
  </si>
  <si>
    <t>Ms. Diane Greene</t>
  </si>
  <si>
    <t>Greene</t>
  </si>
  <si>
    <t>Stanford</t>
  </si>
  <si>
    <t>Mr. Frederick Kobrick</t>
  </si>
  <si>
    <t>Kobrick</t>
  </si>
  <si>
    <t>07/30/2008</t>
  </si>
  <si>
    <t>Sudbury</t>
  </si>
  <si>
    <t>Robert Small</t>
  </si>
  <si>
    <t>Jonathan Mellin</t>
  </si>
  <si>
    <t>Mellin</t>
  </si>
  <si>
    <t>New London</t>
  </si>
  <si>
    <t>Aniko Gaal Schott</t>
  </si>
  <si>
    <t>Aniko Gaal</t>
  </si>
  <si>
    <t>Schott</t>
  </si>
  <si>
    <t>J Edward Bell III</t>
  </si>
  <si>
    <t>J Edward</t>
  </si>
  <si>
    <t>Bell</t>
  </si>
  <si>
    <t>Georgetown</t>
  </si>
  <si>
    <t>Hon. Mark White</t>
  </si>
  <si>
    <t>David Goel</t>
  </si>
  <si>
    <t>Goel</t>
  </si>
  <si>
    <t>Garen Staglin</t>
  </si>
  <si>
    <t>Rutherford</t>
  </si>
  <si>
    <t>Lutfe Hassan</t>
  </si>
  <si>
    <t>Lutfe</t>
  </si>
  <si>
    <t>Sugar Land</t>
  </si>
  <si>
    <t>Rose Ellen Greene</t>
  </si>
  <si>
    <t>Rose Ellen</t>
  </si>
  <si>
    <t>Michael Goldberg</t>
  </si>
  <si>
    <t>Goldberg</t>
  </si>
  <si>
    <t>Carlos Saladrigas</t>
  </si>
  <si>
    <t>Carlos</t>
  </si>
  <si>
    <t>Saladrigas</t>
  </si>
  <si>
    <t>08/14/2008</t>
  </si>
  <si>
    <t>FL150</t>
  </si>
  <si>
    <t>Linda Pritzker</t>
  </si>
  <si>
    <t>Forest County Potawatomi Community</t>
  </si>
  <si>
    <t>Forest County</t>
  </si>
  <si>
    <t>Potawatomi Community</t>
  </si>
  <si>
    <t>Crandon</t>
  </si>
  <si>
    <t>Mr. Philip Shannon Jr.</t>
  </si>
  <si>
    <t>GA036</t>
  </si>
  <si>
    <t>Mr. Lawrence Linden</t>
  </si>
  <si>
    <t>NY196</t>
  </si>
  <si>
    <t>Dana Linden</t>
  </si>
  <si>
    <t>Dana</t>
  </si>
  <si>
    <t>Ms. Carol Winograd</t>
  </si>
  <si>
    <t>Winograd</t>
  </si>
  <si>
    <t>NETBLUE</t>
  </si>
  <si>
    <t>Freada Klein</t>
  </si>
  <si>
    <t>Freada</t>
  </si>
  <si>
    <t>Klein</t>
  </si>
  <si>
    <t>08/15/2008</t>
  </si>
  <si>
    <t xml:space="preserve"> Mitchell Kapor</t>
  </si>
  <si>
    <t>Kapor</t>
  </si>
  <si>
    <t>Samantha Swig</t>
  </si>
  <si>
    <t>Samantha</t>
  </si>
  <si>
    <t>Swig</t>
  </si>
  <si>
    <t>Harriet Heyman</t>
  </si>
  <si>
    <t>Harriet</t>
  </si>
  <si>
    <t>Gina Tega</t>
  </si>
  <si>
    <t>Gina</t>
  </si>
  <si>
    <t>Tega</t>
  </si>
  <si>
    <t>Mr. Michael L. Parker</t>
  </si>
  <si>
    <t>Alison Pincus</t>
  </si>
  <si>
    <t>Alison</t>
  </si>
  <si>
    <t>Pincus</t>
  </si>
  <si>
    <t>William Mulligan</t>
  </si>
  <si>
    <t>Mulligan</t>
  </si>
  <si>
    <t>Elizabeth Mulligan</t>
  </si>
  <si>
    <t>Stephen Luczo</t>
  </si>
  <si>
    <t>Luczo</t>
  </si>
  <si>
    <t>Scotts Valley</t>
  </si>
  <si>
    <t>Ms. Rebecca S. Draper</t>
  </si>
  <si>
    <t>Robert Washington Jr</t>
  </si>
  <si>
    <t>08/18/2008</t>
  </si>
  <si>
    <t>Andrew Gergescu</t>
  </si>
  <si>
    <t>Gergescu</t>
  </si>
  <si>
    <t>Bloomfield Hills</t>
  </si>
  <si>
    <t>NY281</t>
  </si>
  <si>
    <t>Ruth Levine</t>
  </si>
  <si>
    <t>Ruth</t>
  </si>
  <si>
    <t>NY280</t>
  </si>
  <si>
    <t>David Levine</t>
  </si>
  <si>
    <t>Kevin Johnson</t>
  </si>
  <si>
    <t>Ms Genine Fidler</t>
  </si>
  <si>
    <t>Genine</t>
  </si>
  <si>
    <t>Fidler</t>
  </si>
  <si>
    <t>Owings Mills</t>
  </si>
  <si>
    <t>Mr Josh Fidler</t>
  </si>
  <si>
    <t>Mrs. Lynn Meredith</t>
  </si>
  <si>
    <t>Maria Cole</t>
  </si>
  <si>
    <t>NY185</t>
  </si>
  <si>
    <t>08/19/2008</t>
  </si>
  <si>
    <t>Mrs Talat Hasan</t>
  </si>
  <si>
    <t>Talat</t>
  </si>
  <si>
    <t>08/20/2008</t>
  </si>
  <si>
    <t>Millicent Monks</t>
  </si>
  <si>
    <t>Millicent</t>
  </si>
  <si>
    <t>Erin Maggi</t>
  </si>
  <si>
    <t>Laura Arnold</t>
  </si>
  <si>
    <t>Karen Pulaski</t>
  </si>
  <si>
    <t>MS. Susan Wallace</t>
  </si>
  <si>
    <t>Julie Anderson</t>
  </si>
  <si>
    <t>Mrs. Karen Schaufeld</t>
  </si>
  <si>
    <t>Abigail Goodman</t>
  </si>
  <si>
    <t>OVFMS08</t>
  </si>
  <si>
    <t>Adrienne Simmons</t>
  </si>
  <si>
    <t>Simmons</t>
  </si>
  <si>
    <t>Jacalyn Seeber</t>
  </si>
  <si>
    <t>Jacalyn</t>
  </si>
  <si>
    <t>Seeber</t>
  </si>
  <si>
    <t>Paso Robles</t>
  </si>
  <si>
    <t>Ms. Barbaralee Diamonstein</t>
  </si>
  <si>
    <t>Diamonstein</t>
  </si>
  <si>
    <t>Mrs. Mary Register</t>
  </si>
  <si>
    <t>John Reed</t>
  </si>
  <si>
    <t>Christine Mattsson</t>
  </si>
  <si>
    <t>Mattsson</t>
  </si>
  <si>
    <t>Tracey Edmonds</t>
  </si>
  <si>
    <t>Tracey</t>
  </si>
  <si>
    <t>Edmonds</t>
  </si>
  <si>
    <t xml:space="preserve"> CLAUDIA OSBORN</t>
  </si>
  <si>
    <t>CLAUDIA</t>
  </si>
  <si>
    <t>OSBORN</t>
  </si>
  <si>
    <t>WY005</t>
  </si>
  <si>
    <t>Anna Hawken</t>
  </si>
  <si>
    <t>Hawken</t>
  </si>
  <si>
    <t>HI004</t>
  </si>
  <si>
    <t>James Robinson</t>
  </si>
  <si>
    <t>Metamora</t>
  </si>
  <si>
    <t>DC236</t>
  </si>
  <si>
    <t>Ms. Marietta Robinson</t>
  </si>
  <si>
    <t>Marietta</t>
  </si>
  <si>
    <t>Yukio Takahashi</t>
  </si>
  <si>
    <t>Yukio</t>
  </si>
  <si>
    <t>Takahashi</t>
  </si>
  <si>
    <t>Honolulu</t>
  </si>
  <si>
    <t>HI</t>
  </si>
  <si>
    <t>Ms. Patricia Johnson</t>
  </si>
  <si>
    <t>Seneca Nation Of Indians</t>
  </si>
  <si>
    <t>Seneca Nation</t>
  </si>
  <si>
    <t>Of Indians</t>
  </si>
  <si>
    <t>Salamanca</t>
  </si>
  <si>
    <t>Laurence Grafstein</t>
  </si>
  <si>
    <t>Grafstein</t>
  </si>
  <si>
    <t>08/21/2008</t>
  </si>
  <si>
    <t>Holly Lev</t>
  </si>
  <si>
    <t>Lev</t>
  </si>
  <si>
    <t>CO033</t>
  </si>
  <si>
    <t>Adam Weissman</t>
  </si>
  <si>
    <t>Adam</t>
  </si>
  <si>
    <t>Portola Vally</t>
  </si>
  <si>
    <t>Barbara Bainum</t>
  </si>
  <si>
    <t>Ms. Tina Thomas Jr.</t>
  </si>
  <si>
    <t>08/22/2008</t>
  </si>
  <si>
    <t>Charles Steyer</t>
  </si>
  <si>
    <t>Elizabeth Spokes</t>
  </si>
  <si>
    <t>Spokes</t>
  </si>
  <si>
    <t>Roger McNamee</t>
  </si>
  <si>
    <t>McNamee</t>
  </si>
  <si>
    <t>Jason Fish</t>
  </si>
  <si>
    <t>Tara Dhillon</t>
  </si>
  <si>
    <t>Dhillon</t>
  </si>
  <si>
    <t>Mr. David Cohen</t>
  </si>
  <si>
    <t>Mr. Clinton Thomas Reilly</t>
  </si>
  <si>
    <t>Clinton</t>
  </si>
  <si>
    <t>Reilly</t>
  </si>
  <si>
    <t>Marian Rossi</t>
  </si>
  <si>
    <t>Rossi</t>
  </si>
  <si>
    <t>Pebble Beach</t>
  </si>
  <si>
    <t>JOEL HYATT</t>
  </si>
  <si>
    <t>JOEL</t>
  </si>
  <si>
    <t>HYATT</t>
  </si>
  <si>
    <t>John Coghlan</t>
  </si>
  <si>
    <t>Coghlan</t>
  </si>
  <si>
    <t>Mitchell Kertzman</t>
  </si>
  <si>
    <t>Kertzman</t>
  </si>
  <si>
    <t>John Rogers</t>
  </si>
  <si>
    <t>Gilman Louie</t>
  </si>
  <si>
    <t>Gilman</t>
  </si>
  <si>
    <t>Louie</t>
  </si>
  <si>
    <t>Mr. Reed Hastings</t>
  </si>
  <si>
    <t>Hastings</t>
  </si>
  <si>
    <t>Santa Cruz</t>
  </si>
  <si>
    <t>Ms. Patty Quillin</t>
  </si>
  <si>
    <t>Quillin</t>
  </si>
  <si>
    <t>Lydia Shorenstein</t>
  </si>
  <si>
    <t>Lydia</t>
  </si>
  <si>
    <t>Shorenstein</t>
  </si>
  <si>
    <t>David C. Drummond</t>
  </si>
  <si>
    <t>Drummond</t>
  </si>
  <si>
    <t>Mountain View</t>
  </si>
  <si>
    <t>Jane Dunaway</t>
  </si>
  <si>
    <t>Dunaway</t>
  </si>
  <si>
    <t>John Nestor</t>
  </si>
  <si>
    <t>Nestor</t>
  </si>
  <si>
    <t>08/25/2008</t>
  </si>
  <si>
    <t>IL098</t>
  </si>
  <si>
    <t>Mr. David Bochnowski</t>
  </si>
  <si>
    <t>Bochnowski</t>
  </si>
  <si>
    <t>Munster</t>
  </si>
  <si>
    <t>Joanne Corzine</t>
  </si>
  <si>
    <t>Corzine</t>
  </si>
  <si>
    <t>Mr. Fredrick Yeatts</t>
  </si>
  <si>
    <t>Fredrick</t>
  </si>
  <si>
    <t>Yeatts</t>
  </si>
  <si>
    <t>MA087</t>
  </si>
  <si>
    <t>Mrs. Ines Yeatts</t>
  </si>
  <si>
    <t>Ines</t>
  </si>
  <si>
    <t>Marc Bell</t>
  </si>
  <si>
    <t>FL154</t>
  </si>
  <si>
    <t>Mr. Michael Cioffi</t>
  </si>
  <si>
    <t>Cioffi</t>
  </si>
  <si>
    <t>Ms. Rosemarie Johnson</t>
  </si>
  <si>
    <t>Rosemarie</t>
  </si>
  <si>
    <t>Ms. Shelly Sapkin</t>
  </si>
  <si>
    <t>Shelly</t>
  </si>
  <si>
    <t>Cherry Hills Village</t>
  </si>
  <si>
    <t>John Bakalar</t>
  </si>
  <si>
    <t>Bakalar</t>
  </si>
  <si>
    <t>Hong Sim</t>
  </si>
  <si>
    <t>Hong</t>
  </si>
  <si>
    <t>Sim</t>
  </si>
  <si>
    <t>08/26/2008</t>
  </si>
  <si>
    <t>NY277</t>
  </si>
  <si>
    <t>Jason Grosfeld</t>
  </si>
  <si>
    <t>Grosfeld</t>
  </si>
  <si>
    <t>NJ043</t>
  </si>
  <si>
    <t>Mohamad Moukaddem</t>
  </si>
  <si>
    <t>Mohamad</t>
  </si>
  <si>
    <t>Moukaddem</t>
  </si>
  <si>
    <t>08/27/2008</t>
  </si>
  <si>
    <t>Plymouth</t>
  </si>
  <si>
    <t>Mrs. Amarilis Moran Osorio</t>
  </si>
  <si>
    <t>Amarilis</t>
  </si>
  <si>
    <t>Moran Osorio</t>
  </si>
  <si>
    <t>Rena Shulsky</t>
  </si>
  <si>
    <t>Rena</t>
  </si>
  <si>
    <t>Shulsky</t>
  </si>
  <si>
    <t>Mr. William Apfelbaum</t>
  </si>
  <si>
    <t>Apfelbaum</t>
  </si>
  <si>
    <t>08/28/2008</t>
  </si>
  <si>
    <t>NYLGBT</t>
  </si>
  <si>
    <t>08/29/2008</t>
  </si>
  <si>
    <t>Helen Henderson</t>
  </si>
  <si>
    <t>Henderson</t>
  </si>
  <si>
    <t>DC239</t>
  </si>
  <si>
    <t>Wilma Colom</t>
  </si>
  <si>
    <t>Wilma</t>
  </si>
  <si>
    <t>Tiplersville</t>
  </si>
  <si>
    <t>OVFSouth</t>
  </si>
  <si>
    <t>Shawn Stremple Byers</t>
  </si>
  <si>
    <t>Shawn</t>
  </si>
  <si>
    <t>Byers</t>
  </si>
  <si>
    <t>Cecily Cameron</t>
  </si>
  <si>
    <t>Cecily</t>
  </si>
  <si>
    <t>Cameron</t>
  </si>
  <si>
    <t>Betsy Krieger</t>
  </si>
  <si>
    <t>Krieger</t>
  </si>
  <si>
    <t>MD046</t>
  </si>
  <si>
    <t>Ms. Andrea Haney</t>
  </si>
  <si>
    <t>NJ039</t>
  </si>
  <si>
    <t>Mr. Stephen M. Tillery, Esq.</t>
  </si>
  <si>
    <t>Tillery</t>
  </si>
  <si>
    <t>Saint Louis</t>
  </si>
  <si>
    <t>BidenFL</t>
  </si>
  <si>
    <t>John Simmons</t>
  </si>
  <si>
    <t>Godfrey</t>
  </si>
  <si>
    <t>Sierra Burnett</t>
  </si>
  <si>
    <t>Sierra</t>
  </si>
  <si>
    <t>Mr. Peter Wilson</t>
  </si>
  <si>
    <t>Mr. Howard B. Green</t>
  </si>
  <si>
    <t>Green</t>
  </si>
  <si>
    <t>IL100</t>
  </si>
  <si>
    <t>Mr John Ellis</t>
  </si>
  <si>
    <t>Ellis</t>
  </si>
  <si>
    <t>John Noel</t>
  </si>
  <si>
    <t>Noel</t>
  </si>
  <si>
    <t>08/31/2008</t>
  </si>
  <si>
    <t>Stevens Point</t>
  </si>
  <si>
    <t>Rachel Kohler</t>
  </si>
  <si>
    <t>Rachel</t>
  </si>
  <si>
    <t>Kohler</t>
  </si>
  <si>
    <t>William Silverstein</t>
  </si>
  <si>
    <t>Silverstein</t>
  </si>
  <si>
    <t>Mr. Mikal C. Watts</t>
  </si>
  <si>
    <t>TX082</t>
  </si>
  <si>
    <t>Gregory Serrurier</t>
  </si>
  <si>
    <t>Serrurier</t>
  </si>
  <si>
    <t>CAMisc08</t>
  </si>
  <si>
    <t>Mr. Raj Rajaratnam</t>
  </si>
  <si>
    <t>Raj</t>
  </si>
  <si>
    <t>Rajaratnam</t>
  </si>
  <si>
    <t>Mr. George Clooney</t>
  </si>
  <si>
    <t>Clooney</t>
  </si>
  <si>
    <t>Jose Gonzalez Jr</t>
  </si>
  <si>
    <t>Jose</t>
  </si>
  <si>
    <t>Gonzalez</t>
  </si>
  <si>
    <t>McAllen</t>
  </si>
  <si>
    <t>Loretta Kaufman</t>
  </si>
  <si>
    <t>Loretta</t>
  </si>
  <si>
    <t>Kaufman</t>
  </si>
  <si>
    <t>Sands Point</t>
  </si>
  <si>
    <t>Mr Theodore Wells Jr</t>
  </si>
  <si>
    <t>Theodore</t>
  </si>
  <si>
    <t>Livingston</t>
  </si>
  <si>
    <t>Mr. Arthur Reimers</t>
  </si>
  <si>
    <t>Reimers</t>
  </si>
  <si>
    <t>Steve Johnson</t>
  </si>
  <si>
    <t>09/08/2008</t>
  </si>
  <si>
    <t>09/05/2008</t>
  </si>
  <si>
    <t>Mr. Arn Tellem</t>
  </si>
  <si>
    <t>Arn</t>
  </si>
  <si>
    <t>Tellem</t>
  </si>
  <si>
    <t>CA271</t>
  </si>
  <si>
    <t>Thomas Gordon</t>
  </si>
  <si>
    <t>Kenneth Tuchman</t>
  </si>
  <si>
    <t>Tuchman</t>
  </si>
  <si>
    <t>Greenwood Village</t>
  </si>
  <si>
    <t>Sandra Rose</t>
  </si>
  <si>
    <t>Sandra</t>
  </si>
  <si>
    <t>Mr. Howard Marks</t>
  </si>
  <si>
    <t>Linda Berger</t>
  </si>
  <si>
    <t>09/09/2008</t>
  </si>
  <si>
    <t>David Billings</t>
  </si>
  <si>
    <t>AAEng01</t>
  </si>
  <si>
    <t>Alison Ferring</t>
  </si>
  <si>
    <t>Ferring</t>
  </si>
  <si>
    <t>Saint Clair</t>
  </si>
  <si>
    <t>MO021</t>
  </si>
  <si>
    <t>Rick Parasol</t>
  </si>
  <si>
    <t>Parasol</t>
  </si>
  <si>
    <t>MA080</t>
  </si>
  <si>
    <t>Mr. Leo Zickler</t>
  </si>
  <si>
    <t>Zickler</t>
  </si>
  <si>
    <t>Larry Fields</t>
  </si>
  <si>
    <t>Fields</t>
  </si>
  <si>
    <t>Marilyn Fields</t>
  </si>
  <si>
    <t>James Kellogg</t>
  </si>
  <si>
    <t>Bay Head</t>
  </si>
  <si>
    <t>Mrs. Ann Unterberg</t>
  </si>
  <si>
    <t>Unterberg</t>
  </si>
  <si>
    <t>Thomas Unterberg</t>
  </si>
  <si>
    <t xml:space="preserve"> Caroline Morong</t>
  </si>
  <si>
    <t>Caroline</t>
  </si>
  <si>
    <t>Morong</t>
  </si>
  <si>
    <t>08/01/2008</t>
  </si>
  <si>
    <t>Camden</t>
  </si>
  <si>
    <t>Ms. Lauren King</t>
  </si>
  <si>
    <t>King</t>
  </si>
  <si>
    <t>Barbara Freeman</t>
  </si>
  <si>
    <t>Garry Kief</t>
  </si>
  <si>
    <t>Kief</t>
  </si>
  <si>
    <t>Inglewood</t>
  </si>
  <si>
    <t>Ms. Bernyce Adler</t>
  </si>
  <si>
    <t>Bernyce</t>
  </si>
  <si>
    <t>Bal Harbour</t>
  </si>
  <si>
    <t>Mr. Matthew Adler</t>
  </si>
  <si>
    <t>Myrtle Potter</t>
  </si>
  <si>
    <t>Myrtle</t>
  </si>
  <si>
    <t>Potter</t>
  </si>
  <si>
    <t>David Ross</t>
  </si>
  <si>
    <t>08/02/2008</t>
  </si>
  <si>
    <t>Anita Bekenstein</t>
  </si>
  <si>
    <t>Anita</t>
  </si>
  <si>
    <t>Bekenstein</t>
  </si>
  <si>
    <t>Wayland</t>
  </si>
  <si>
    <t>Mr. Gary Hirshberg</t>
  </si>
  <si>
    <t>08/03/2008</t>
  </si>
  <si>
    <t>Diane Exter</t>
  </si>
  <si>
    <t>Exter</t>
  </si>
  <si>
    <t>08/04/2008</t>
  </si>
  <si>
    <t>Anne Andrew</t>
  </si>
  <si>
    <t>John Drew</t>
  </si>
  <si>
    <t>08/05/2008</t>
  </si>
  <si>
    <t>Margot Milliken</t>
  </si>
  <si>
    <t>Ellen Drew</t>
  </si>
  <si>
    <t>Mr. Nomaan Husain Esq.</t>
  </si>
  <si>
    <t>Nomaan</t>
  </si>
  <si>
    <t>Husain</t>
  </si>
  <si>
    <t>Ms. Laura Perloff</t>
  </si>
  <si>
    <t>Perloff</t>
  </si>
  <si>
    <t>08/06/2008</t>
  </si>
  <si>
    <t>Lafayette</t>
  </si>
  <si>
    <t>Ms. Amanda Burden</t>
  </si>
  <si>
    <t>Amanda</t>
  </si>
  <si>
    <t>Burden</t>
  </si>
  <si>
    <t>TriState08</t>
  </si>
  <si>
    <t>MR. David Mills</t>
  </si>
  <si>
    <t>Ms. Michele Gerstel Costello</t>
  </si>
  <si>
    <t>Michele</t>
  </si>
  <si>
    <t>Gerstel Costello</t>
  </si>
  <si>
    <t>Mark Pincus</t>
  </si>
  <si>
    <t>Mr. Rick Aversano</t>
  </si>
  <si>
    <t>08/09/2008</t>
  </si>
  <si>
    <t>Horton Friedkin</t>
  </si>
  <si>
    <t>Horton</t>
  </si>
  <si>
    <t>Friedkin</t>
  </si>
  <si>
    <t>Don Morris</t>
  </si>
  <si>
    <t>Morris</t>
  </si>
  <si>
    <t>Viola Lucero</t>
  </si>
  <si>
    <t>Viola</t>
  </si>
  <si>
    <t>Lucero</t>
  </si>
  <si>
    <t>Jillian Salzman</t>
  </si>
  <si>
    <t>Jillian</t>
  </si>
  <si>
    <t>Salzman</t>
  </si>
  <si>
    <t>San Bruno</t>
  </si>
  <si>
    <t>Daniel Carroll</t>
  </si>
  <si>
    <t>Carroll</t>
  </si>
  <si>
    <t>Joseph Lacob</t>
  </si>
  <si>
    <t>Lacob</t>
  </si>
  <si>
    <t>Art Berliner</t>
  </si>
  <si>
    <t>Berliner</t>
  </si>
  <si>
    <t>Elaine Bayus</t>
  </si>
  <si>
    <t>Bayus</t>
  </si>
  <si>
    <t>Mr. Amnon Rodan</t>
  </si>
  <si>
    <t>Amnon</t>
  </si>
  <si>
    <t>Rodan</t>
  </si>
  <si>
    <t>Chris Misner</t>
  </si>
  <si>
    <t>Misner</t>
  </si>
  <si>
    <t>San Mateo</t>
  </si>
  <si>
    <t>Zia Yusuf</t>
  </si>
  <si>
    <t>Zia</t>
  </si>
  <si>
    <t>Yusuf</t>
  </si>
  <si>
    <t>Ms. Dawn R. Ross</t>
  </si>
  <si>
    <t>Dawn</t>
  </si>
  <si>
    <t>Doug Hickey</t>
  </si>
  <si>
    <t>Kristin Replogle</t>
  </si>
  <si>
    <t>Kristin</t>
  </si>
  <si>
    <t>Replogle</t>
  </si>
  <si>
    <t>Raleigh</t>
  </si>
  <si>
    <t>Mr. Eric Becker</t>
  </si>
  <si>
    <t>Richard Fried</t>
  </si>
  <si>
    <t>Fried</t>
  </si>
  <si>
    <t>William Price</t>
  </si>
  <si>
    <t>Price</t>
  </si>
  <si>
    <t>Douglas Ahlers</t>
  </si>
  <si>
    <t>Ahlers</t>
  </si>
  <si>
    <t>Ridgefield</t>
  </si>
  <si>
    <t>Tim Ryan</t>
  </si>
  <si>
    <t>William Joy</t>
  </si>
  <si>
    <t>Joy</t>
  </si>
  <si>
    <t>Ed Bazinet</t>
  </si>
  <si>
    <t>Dana Guefen</t>
  </si>
  <si>
    <t>Guefen</t>
  </si>
  <si>
    <t>Nadja Fidelia</t>
  </si>
  <si>
    <t>Nadja</t>
  </si>
  <si>
    <t>Fidelia</t>
  </si>
  <si>
    <t>Joan Rechnitz</t>
  </si>
  <si>
    <t>Rechnitz</t>
  </si>
  <si>
    <t>Red Bank</t>
  </si>
  <si>
    <t>Sheryl Kaye</t>
  </si>
  <si>
    <t>Sheryl</t>
  </si>
  <si>
    <t>Kaye</t>
  </si>
  <si>
    <t>Charles Kaye</t>
  </si>
  <si>
    <t>Robert M. Rechnitz</t>
  </si>
  <si>
    <t>NJ042</t>
  </si>
  <si>
    <t>Paula O'Toole</t>
  </si>
  <si>
    <t>O'Toole</t>
  </si>
  <si>
    <t>Erik Ragatz</t>
  </si>
  <si>
    <t>Erik</t>
  </si>
  <si>
    <t>Ragatz</t>
  </si>
  <si>
    <t>Terence O'Toole</t>
  </si>
  <si>
    <t>Terence</t>
  </si>
  <si>
    <t>Paula Powers</t>
  </si>
  <si>
    <t>Powers</t>
  </si>
  <si>
    <t>Rcho Santa Fe</t>
  </si>
  <si>
    <t>Michael Spies</t>
  </si>
  <si>
    <t>Spies</t>
  </si>
  <si>
    <t>E. Bonnie Schaefer</t>
  </si>
  <si>
    <t>E. Bonnie</t>
  </si>
  <si>
    <t>Schaefer</t>
  </si>
  <si>
    <t>Ms. Jamie Doctoroff Schaefer</t>
  </si>
  <si>
    <t>Jamie</t>
  </si>
  <si>
    <t>Georgiana Kaempfer</t>
  </si>
  <si>
    <t>Georgiana</t>
  </si>
  <si>
    <t>Kaempfer</t>
  </si>
  <si>
    <t>09/10/2008</t>
  </si>
  <si>
    <t>DC243</t>
  </si>
  <si>
    <t>Mr. John Irwin</t>
  </si>
  <si>
    <t>Mr. Barry Cohen</t>
  </si>
  <si>
    <t>Samuel Simon</t>
  </si>
  <si>
    <t>CA282</t>
  </si>
  <si>
    <t>Mrs. Lisa Kaneb</t>
  </si>
  <si>
    <t>09/11/2008</t>
  </si>
  <si>
    <t>MA091</t>
  </si>
  <si>
    <t>Lisa Wallace</t>
  </si>
  <si>
    <t>MR. Miles Forman</t>
  </si>
  <si>
    <t>Forman</t>
  </si>
  <si>
    <t>West Associates Llp</t>
  </si>
  <si>
    <t>Associates Llp</t>
  </si>
  <si>
    <t>Kanwal Rekhi</t>
  </si>
  <si>
    <t>Kanwal</t>
  </si>
  <si>
    <t>Rekhi</t>
  </si>
  <si>
    <t>Monte Sereno</t>
  </si>
  <si>
    <t>Richard Morrissey</t>
  </si>
  <si>
    <t>Morrissey</t>
  </si>
  <si>
    <t>Bettina Kurowski</t>
  </si>
  <si>
    <t>Bettina</t>
  </si>
  <si>
    <t>Kurowski</t>
  </si>
  <si>
    <t>Ms. Kathleen Washienko</t>
  </si>
  <si>
    <t>Washienko</t>
  </si>
  <si>
    <t>09/12/2008</t>
  </si>
  <si>
    <t>WA050</t>
  </si>
  <si>
    <t>Mr. Michael Mathieu</t>
  </si>
  <si>
    <t>Mathieu</t>
  </si>
  <si>
    <t>Steven Van Roekel</t>
  </si>
  <si>
    <t>Van Roekel</t>
  </si>
  <si>
    <t>NY199</t>
  </si>
  <si>
    <t>Ann Blume</t>
  </si>
  <si>
    <t>Blume</t>
  </si>
  <si>
    <t>Ms. Susan Eleuterio</t>
  </si>
  <si>
    <t>Eleuterio</t>
  </si>
  <si>
    <t>09/15/2008</t>
  </si>
  <si>
    <t>Hamida Amanat</t>
  </si>
  <si>
    <t>Hamida</t>
  </si>
  <si>
    <t>Amanat</t>
  </si>
  <si>
    <t>Pine Brook</t>
  </si>
  <si>
    <t>Linda Brink</t>
  </si>
  <si>
    <t>Howard Keyes</t>
  </si>
  <si>
    <t>Keyes</t>
  </si>
  <si>
    <t>Van Nuys</t>
  </si>
  <si>
    <t>CA284</t>
  </si>
  <si>
    <t>Laurie Kelley</t>
  </si>
  <si>
    <t>Victoria, BC V8W 1Z5</t>
  </si>
  <si>
    <t>Joshua Hoffman</t>
  </si>
  <si>
    <t>09/16/2008</t>
  </si>
  <si>
    <t>San Juan Bautista</t>
  </si>
  <si>
    <t>Ms. Laura Ftizsimmons</t>
  </si>
  <si>
    <t>Ftizsimmons</t>
  </si>
  <si>
    <t>NV023</t>
  </si>
  <si>
    <t>Vera Becker</t>
  </si>
  <si>
    <t>Vera</t>
  </si>
  <si>
    <t>NY183</t>
  </si>
  <si>
    <t>Arthur Becker</t>
  </si>
  <si>
    <t>Howard Kagan</t>
  </si>
  <si>
    <t>Kagan</t>
  </si>
  <si>
    <t>Janet Kagan</t>
  </si>
  <si>
    <t>Laura Saker</t>
  </si>
  <si>
    <t>Saker</t>
  </si>
  <si>
    <t>Jonathan Neidich</t>
  </si>
  <si>
    <t>Neidich</t>
  </si>
  <si>
    <t>Stephen Neidich</t>
  </si>
  <si>
    <t>Mr. Lewis Manilow</t>
  </si>
  <si>
    <t>IL105</t>
  </si>
  <si>
    <t>Sophie Craighead</t>
  </si>
  <si>
    <t>Sophie</t>
  </si>
  <si>
    <t>Craighead</t>
  </si>
  <si>
    <t>Kelly</t>
  </si>
  <si>
    <t>Kerin McCarthy</t>
  </si>
  <si>
    <t>Kerin</t>
  </si>
  <si>
    <t>Andrew Friedman</t>
  </si>
  <si>
    <t>Spencer Hayden</t>
  </si>
  <si>
    <t>Hayden</t>
  </si>
  <si>
    <t>Edward Fishman</t>
  </si>
  <si>
    <t>Fishman</t>
  </si>
  <si>
    <t>Jesse Janowitz</t>
  </si>
  <si>
    <t>Janowitz</t>
  </si>
  <si>
    <t>Neil Leifer</t>
  </si>
  <si>
    <t>Leifer</t>
  </si>
  <si>
    <t>MA089</t>
  </si>
  <si>
    <t>John Barrett</t>
  </si>
  <si>
    <t>Barrett</t>
  </si>
  <si>
    <t>Mr. David McMorris</t>
  </si>
  <si>
    <t>McMorris</t>
  </si>
  <si>
    <t>Heather Keane</t>
  </si>
  <si>
    <t>Keane</t>
  </si>
  <si>
    <t>David Berg</t>
  </si>
  <si>
    <t>Berg</t>
  </si>
  <si>
    <t>TX081</t>
  </si>
  <si>
    <t>Kathryn Berg</t>
  </si>
  <si>
    <t>Mr. George Norcross III</t>
  </si>
  <si>
    <t>Norcross</t>
  </si>
  <si>
    <t>Cherry Hill</t>
  </si>
  <si>
    <t>Mr. James Julian Coleman, Jr.</t>
  </si>
  <si>
    <t>Coleman</t>
  </si>
  <si>
    <t xml:space="preserve"> STEVE HYMAN</t>
  </si>
  <si>
    <t>STEVE</t>
  </si>
  <si>
    <t>HYMAN</t>
  </si>
  <si>
    <t>new York</t>
  </si>
  <si>
    <t>Stacie Arpey</t>
  </si>
  <si>
    <t>Stacie</t>
  </si>
  <si>
    <t>Arpey</t>
  </si>
  <si>
    <t>Saratoga Springs</t>
  </si>
  <si>
    <t>Joseph Panepinto</t>
  </si>
  <si>
    <t>Panepinto</t>
  </si>
  <si>
    <t>Anne Gilchrist</t>
  </si>
  <si>
    <t>Gilchrist</t>
  </si>
  <si>
    <t>Nav Sooch</t>
  </si>
  <si>
    <t>Nav</t>
  </si>
  <si>
    <t>Sooch</t>
  </si>
  <si>
    <t>Tracy Brown</t>
  </si>
  <si>
    <t>Rumson</t>
  </si>
  <si>
    <t>Andrea Jung</t>
  </si>
  <si>
    <t>Jung</t>
  </si>
  <si>
    <t>Laurance Rockefeller</t>
  </si>
  <si>
    <t>Laurance</t>
  </si>
  <si>
    <t>Lawton Fitt</t>
  </si>
  <si>
    <t>Lawton</t>
  </si>
  <si>
    <t>Fitt</t>
  </si>
  <si>
    <t>Mr. George Litwin</t>
  </si>
  <si>
    <t>Litwin</t>
  </si>
  <si>
    <t>Anthony Diaco</t>
  </si>
  <si>
    <t>Diaco</t>
  </si>
  <si>
    <t>Mr. Robert Hormats</t>
  </si>
  <si>
    <t>Hormats</t>
  </si>
  <si>
    <t>Mr. Nathan M. Milikowsky</t>
  </si>
  <si>
    <t>West Stockbridge</t>
  </si>
  <si>
    <t>Richard Gray</t>
  </si>
  <si>
    <t>Richard Saker</t>
  </si>
  <si>
    <t>Charlene Engelhard</t>
  </si>
  <si>
    <t>Engelhard</t>
  </si>
  <si>
    <t>Mitchell Lieberman</t>
  </si>
  <si>
    <t>Lieberman</t>
  </si>
  <si>
    <t>James McClairen</t>
  </si>
  <si>
    <t>McClairen</t>
  </si>
  <si>
    <t>Kim Rachmeler</t>
  </si>
  <si>
    <t>Rachmeler</t>
  </si>
  <si>
    <t>09/17/2008</t>
  </si>
  <si>
    <t>Jeremy Crandell</t>
  </si>
  <si>
    <t>Crandell</t>
  </si>
  <si>
    <t>CA288</t>
  </si>
  <si>
    <t>Gary Lieberman</t>
  </si>
  <si>
    <t>Mr. Nelson T. Ferreira</t>
  </si>
  <si>
    <t>Ferreira</t>
  </si>
  <si>
    <t>Far Hills</t>
  </si>
  <si>
    <t>Mr. Michael Leeds</t>
  </si>
  <si>
    <t>Syosset</t>
  </si>
  <si>
    <t>Victor Kaufman</t>
  </si>
  <si>
    <t>Jun Makihara</t>
  </si>
  <si>
    <t>Jun</t>
  </si>
  <si>
    <t>Makihara</t>
  </si>
  <si>
    <t>Robert Kissane</t>
  </si>
  <si>
    <t>Kissane</t>
  </si>
  <si>
    <t>David Hamamoto</t>
  </si>
  <si>
    <t>Martha Hamamoto</t>
  </si>
  <si>
    <t>Lester Brown</t>
  </si>
  <si>
    <t>09/18/2008</t>
  </si>
  <si>
    <t>DC246</t>
  </si>
  <si>
    <t>Todd Park</t>
  </si>
  <si>
    <t>Canton</t>
  </si>
  <si>
    <t>Mr. Michael Longacre</t>
  </si>
  <si>
    <t>Longacre</t>
  </si>
  <si>
    <t>Mr. Robert Weissbourd</t>
  </si>
  <si>
    <t>Weissbourd</t>
  </si>
  <si>
    <t>Michael Wolf</t>
  </si>
  <si>
    <t>Anne Dinning</t>
  </si>
  <si>
    <t>Dinning</t>
  </si>
  <si>
    <t>David Cornfield</t>
  </si>
  <si>
    <t>Cornfield</t>
  </si>
  <si>
    <t>MR. Kase Lawal</t>
  </si>
  <si>
    <t>Kase</t>
  </si>
  <si>
    <t>Ms. Cheri Morgan</t>
  </si>
  <si>
    <t>Cheri</t>
  </si>
  <si>
    <t>Morgan</t>
  </si>
  <si>
    <t>CA306</t>
  </si>
  <si>
    <t>09/19/2008</t>
  </si>
  <si>
    <t>Mr. Jeffrey Zinsmeyer</t>
  </si>
  <si>
    <t>Zinsmeyer</t>
  </si>
  <si>
    <t>MA093</t>
  </si>
  <si>
    <t>Mr. Russell Budd</t>
  </si>
  <si>
    <t>DC245</t>
  </si>
  <si>
    <t>Theodore Leopold</t>
  </si>
  <si>
    <t>Leopold</t>
  </si>
  <si>
    <t>FL157</t>
  </si>
  <si>
    <t>Ms. Lyn Lear</t>
  </si>
  <si>
    <t>Lyn</t>
  </si>
  <si>
    <t>Burton Sperber</t>
  </si>
  <si>
    <t>Burton</t>
  </si>
  <si>
    <t>Sperber</t>
  </si>
  <si>
    <t>Malibu</t>
  </si>
  <si>
    <t>CA283</t>
  </si>
  <si>
    <t>Jonathan Palevsky</t>
  </si>
  <si>
    <t>Palevsky</t>
  </si>
  <si>
    <t>Samuel Amegan</t>
  </si>
  <si>
    <t>Amegan</t>
  </si>
  <si>
    <t>Longmeadow</t>
  </si>
  <si>
    <t>Elizabeth Banks</t>
  </si>
  <si>
    <t>Banks</t>
  </si>
  <si>
    <t>Marina del Rey</t>
  </si>
  <si>
    <t>James Gianopulos</t>
  </si>
  <si>
    <t>Gianopulos</t>
  </si>
  <si>
    <t>Thomas Rothman</t>
  </si>
  <si>
    <t>Rothman</t>
  </si>
  <si>
    <t>Mr. David Koepp</t>
  </si>
  <si>
    <t>Koepp</t>
  </si>
  <si>
    <t>Ina Coleman</t>
  </si>
  <si>
    <t>Ina</t>
  </si>
  <si>
    <t>Brian Henson</t>
  </si>
  <si>
    <t>Henson</t>
  </si>
  <si>
    <t>Mia Sarapochiello</t>
  </si>
  <si>
    <t>Mia</t>
  </si>
  <si>
    <t>Sarapochiello</t>
  </si>
  <si>
    <t>Alan Wilson</t>
  </si>
  <si>
    <t>Mrs. Kathleen Poncher</t>
  </si>
  <si>
    <t>Mr. Edward Tabash</t>
  </si>
  <si>
    <t>Tabash</t>
  </si>
  <si>
    <t>Beverly HIlls</t>
  </si>
  <si>
    <t>MR. William Ray</t>
  </si>
  <si>
    <t>Eva Chun</t>
  </si>
  <si>
    <t>Eva</t>
  </si>
  <si>
    <t>Michael Chow</t>
  </si>
  <si>
    <t>Chow</t>
  </si>
  <si>
    <t>Henry Kang</t>
  </si>
  <si>
    <t>Kang</t>
  </si>
  <si>
    <t>Philip Rosenthal</t>
  </si>
  <si>
    <t>Mr. Edward Linde</t>
  </si>
  <si>
    <t>Linde</t>
  </si>
  <si>
    <t>Mrs. Eileen Norton</t>
  </si>
  <si>
    <t>James Miller</t>
  </si>
  <si>
    <t>MR. Herb Alpert</t>
  </si>
  <si>
    <t>Herb</t>
  </si>
  <si>
    <t>Alpert</t>
  </si>
  <si>
    <t>Tobey Maguire</t>
  </si>
  <si>
    <t>Tobey</t>
  </si>
  <si>
    <t>Maguire</t>
  </si>
  <si>
    <t>Courtney Ross</t>
  </si>
  <si>
    <t>Janusz Kaminski</t>
  </si>
  <si>
    <t>Janusz</t>
  </si>
  <si>
    <t>Kaminski</t>
  </si>
  <si>
    <t>Tom Kartsotis</t>
  </si>
  <si>
    <t>Kartsotis</t>
  </si>
  <si>
    <t>Nicole Ross</t>
  </si>
  <si>
    <t>Charlene Sperber</t>
  </si>
  <si>
    <t>Jennifer Maguire</t>
  </si>
  <si>
    <t>Jane Bovingdon Semel</t>
  </si>
  <si>
    <t>Bovingdon Semel</t>
  </si>
  <si>
    <t>Lewis Coleman</t>
  </si>
  <si>
    <t>Mr. Darren Star</t>
  </si>
  <si>
    <t>Darren</t>
  </si>
  <si>
    <t>Gary Tobey</t>
  </si>
  <si>
    <t>Montecito</t>
  </si>
  <si>
    <t>Richard Rosen</t>
  </si>
  <si>
    <t>Frank Marshall</t>
  </si>
  <si>
    <t>Marshall</t>
  </si>
  <si>
    <t>Chris Columbus</t>
  </si>
  <si>
    <t>Robert Zemeckis</t>
  </si>
  <si>
    <t>Zemeckis</t>
  </si>
  <si>
    <t>Leslie Zemeckis</t>
  </si>
  <si>
    <t>Mrs. Susanne Tobey</t>
  </si>
  <si>
    <t>Susanne</t>
  </si>
  <si>
    <t>Stacey Snider</t>
  </si>
  <si>
    <t>Stacey</t>
  </si>
  <si>
    <t>Snider</t>
  </si>
  <si>
    <t>Madonna Ciccone</t>
  </si>
  <si>
    <t>Madonna</t>
  </si>
  <si>
    <t>Ciccone</t>
  </si>
  <si>
    <t>Jamie Curtis</t>
  </si>
  <si>
    <t>Curtis</t>
  </si>
  <si>
    <t>Christopher Guest</t>
  </si>
  <si>
    <t>Guest</t>
  </si>
  <si>
    <t>Richard Foos</t>
  </si>
  <si>
    <t>Foos</t>
  </si>
  <si>
    <t>Ms. Kathleen Kennedy</t>
  </si>
  <si>
    <t>Thomas Murphy</t>
  </si>
  <si>
    <t>Murphy</t>
  </si>
  <si>
    <t>Mr. Bram Goldsmith</t>
  </si>
  <si>
    <t>Bram</t>
  </si>
  <si>
    <t>Goldsmith</t>
  </si>
  <si>
    <t>Mr. Christopher P. Albrecht</t>
  </si>
  <si>
    <t>Albrecht</t>
  </si>
  <si>
    <t>Gary Goldberg</t>
  </si>
  <si>
    <t>Somis</t>
  </si>
  <si>
    <t>Diana Meehan</t>
  </si>
  <si>
    <t>Meehan</t>
  </si>
  <si>
    <t>John William</t>
  </si>
  <si>
    <t>Rita Wilson</t>
  </si>
  <si>
    <t>Mr. David Rubin</t>
  </si>
  <si>
    <t>Richard Riordan</t>
  </si>
  <si>
    <t>Riordan</t>
  </si>
  <si>
    <t>Sarah H. Addington</t>
  </si>
  <si>
    <t>Addington</t>
  </si>
  <si>
    <t>Lisa Henson</t>
  </si>
  <si>
    <t>Mr. Steven Baron</t>
  </si>
  <si>
    <t>Baron</t>
  </si>
  <si>
    <t>Ms. Gilian Baron</t>
  </si>
  <si>
    <t>Gilian</t>
  </si>
  <si>
    <t>Ms. Judith Krantz</t>
  </si>
  <si>
    <t>Krantz</t>
  </si>
  <si>
    <t>Dave Pressler</t>
  </si>
  <si>
    <t>Dave</t>
  </si>
  <si>
    <t>Pressler</t>
  </si>
  <si>
    <t>Richard Kring</t>
  </si>
  <si>
    <t>Kring</t>
  </si>
  <si>
    <t>Jennifer Aniston</t>
  </si>
  <si>
    <t>Aniston</t>
  </si>
  <si>
    <t>Mr. Paul Witt</t>
  </si>
  <si>
    <t>Witt</t>
  </si>
  <si>
    <t>Ms. Susan Harris</t>
  </si>
  <si>
    <t>Peter Berg</t>
  </si>
  <si>
    <t>Renee Zellweger</t>
  </si>
  <si>
    <t>Renee</t>
  </si>
  <si>
    <t>Zellweger</t>
  </si>
  <si>
    <t>Alicia Foster</t>
  </si>
  <si>
    <t>Alicia</t>
  </si>
  <si>
    <t>El Segundo</t>
  </si>
  <si>
    <t>Cheryl Howard</t>
  </si>
  <si>
    <t>Jenny Lorant</t>
  </si>
  <si>
    <t>Jenny</t>
  </si>
  <si>
    <t>Lorant</t>
  </si>
  <si>
    <t>Garry Marshall</t>
  </si>
  <si>
    <t>Toluca Lake</t>
  </si>
  <si>
    <t>Ernie Banks</t>
  </si>
  <si>
    <t>Ernie</t>
  </si>
  <si>
    <t>Mr. Alan Hergott</t>
  </si>
  <si>
    <t>Hergott</t>
  </si>
  <si>
    <t>Eddie Murphy</t>
  </si>
  <si>
    <t>Nathan Sandler</t>
  </si>
  <si>
    <t>Nicolas Berggruen</t>
  </si>
  <si>
    <t>Nicolas</t>
  </si>
  <si>
    <t>Berggruen</t>
  </si>
  <si>
    <t>Jon Lovelace</t>
  </si>
  <si>
    <t>Lovelace</t>
  </si>
  <si>
    <t>Ms Lillian Lovelace</t>
  </si>
  <si>
    <t>Richel Khoury</t>
  </si>
  <si>
    <t>Richel</t>
  </si>
  <si>
    <t>Khoury</t>
  </si>
  <si>
    <t xml:space="preserve"> tawfiq khoury</t>
  </si>
  <si>
    <t>tawfiq</t>
  </si>
  <si>
    <t>khoury</t>
  </si>
  <si>
    <t>san diego</t>
  </si>
  <si>
    <t>Andrew Sasson</t>
  </si>
  <si>
    <t>Sasson</t>
  </si>
  <si>
    <t>Charles Benney</t>
  </si>
  <si>
    <t>Benney</t>
  </si>
  <si>
    <t>Mr. Frank M. Agrama</t>
  </si>
  <si>
    <t>Agrama</t>
  </si>
  <si>
    <t>Christina Zilber</t>
  </si>
  <si>
    <t>Zilber</t>
  </si>
  <si>
    <t>David Kelley</t>
  </si>
  <si>
    <t>Roger Birnbaum</t>
  </si>
  <si>
    <t>Birnbaum</t>
  </si>
  <si>
    <t>Elizabeth Naftali</t>
  </si>
  <si>
    <t>Naftali</t>
  </si>
  <si>
    <t>Dr. Festus Dada</t>
  </si>
  <si>
    <t>Festus</t>
  </si>
  <si>
    <t>Dada</t>
  </si>
  <si>
    <t>Corona</t>
  </si>
  <si>
    <t>Julian Schnabel</t>
  </si>
  <si>
    <t>Julian</t>
  </si>
  <si>
    <t>Schnabel</t>
  </si>
  <si>
    <t>Paul Kiesel</t>
  </si>
  <si>
    <t>Kiesel</t>
  </si>
  <si>
    <t>Brindell Gottlieb</t>
  </si>
  <si>
    <t>Brindell</t>
  </si>
  <si>
    <t>Vance Owen</t>
  </si>
  <si>
    <t>Vance</t>
  </si>
  <si>
    <t>Fernando Aguerre</t>
  </si>
  <si>
    <t>Fernando</t>
  </si>
  <si>
    <t>Aguerre</t>
  </si>
  <si>
    <t>Mark Attanasio</t>
  </si>
  <si>
    <t>Attanasio</t>
  </si>
  <si>
    <t>Debbie Attanasio</t>
  </si>
  <si>
    <t>Lois Guntada</t>
  </si>
  <si>
    <t>Guntada</t>
  </si>
  <si>
    <t>Mai Lassiter</t>
  </si>
  <si>
    <t>Mai</t>
  </si>
  <si>
    <t>Lassiter</t>
  </si>
  <si>
    <t>James Lassiter Jr.</t>
  </si>
  <si>
    <t>Dennis Hausbert</t>
  </si>
  <si>
    <t>Hausbert</t>
  </si>
  <si>
    <t>Michael King</t>
  </si>
  <si>
    <t>Laurie Parkes</t>
  </si>
  <si>
    <t>Parkes</t>
  </si>
  <si>
    <t>Mr. Robert Reiner</t>
  </si>
  <si>
    <t>Reiner</t>
  </si>
  <si>
    <t>Victoria Jackson</t>
  </si>
  <si>
    <t>PEG YORKIN</t>
  </si>
  <si>
    <t>PEG</t>
  </si>
  <si>
    <t>YORKIN</t>
  </si>
  <si>
    <t xml:space="preserve"> Daniel Abrams</t>
  </si>
  <si>
    <t>Bruce Corwin</t>
  </si>
  <si>
    <t>Corwin</t>
  </si>
  <si>
    <t>Catharine Soros</t>
  </si>
  <si>
    <t>Catharine</t>
  </si>
  <si>
    <t>Soros</t>
  </si>
  <si>
    <t>Joseph Kellman</t>
  </si>
  <si>
    <t>Kellman</t>
  </si>
  <si>
    <t>Margaret Hecht</t>
  </si>
  <si>
    <t>Hecht</t>
  </si>
  <si>
    <t>Kula</t>
  </si>
  <si>
    <t>Mr. Brian Grazer</t>
  </si>
  <si>
    <t>Grazer</t>
  </si>
  <si>
    <t>Ms. Barbara Marshall</t>
  </si>
  <si>
    <t>Kenneth Grouf</t>
  </si>
  <si>
    <t>Grouf</t>
  </si>
  <si>
    <t>Quincy Jones Jr.</t>
  </si>
  <si>
    <t>Quincy</t>
  </si>
  <si>
    <t>Richard Roberts</t>
  </si>
  <si>
    <t>Altadena</t>
  </si>
  <si>
    <t>Mr. Larry David</t>
  </si>
  <si>
    <t>Mr. Peter Nichols</t>
  </si>
  <si>
    <t>Susan Smidt</t>
  </si>
  <si>
    <t>Smidt</t>
  </si>
  <si>
    <t>Camarillo</t>
  </si>
  <si>
    <t>Eric Smidt</t>
  </si>
  <si>
    <t>CAMARILLO</t>
  </si>
  <si>
    <t>Robert Nargous</t>
  </si>
  <si>
    <t>Nargous</t>
  </si>
  <si>
    <t>Virginia Mussio</t>
  </si>
  <si>
    <t>Mussio</t>
  </si>
  <si>
    <t>Mr. Barry Lang</t>
  </si>
  <si>
    <t>Lang</t>
  </si>
  <si>
    <t>Tucson</t>
  </si>
  <si>
    <t>Janet Lang</t>
  </si>
  <si>
    <t>Barbara Mandel</t>
  </si>
  <si>
    <t>Pacific Plsds</t>
  </si>
  <si>
    <t>David Hoberman</t>
  </si>
  <si>
    <t>Hoberman</t>
  </si>
  <si>
    <t>Jeffrey Nathanson</t>
  </si>
  <si>
    <t>Audra Nathanson</t>
  </si>
  <si>
    <t>Audra</t>
  </si>
  <si>
    <t>Richard Sherman</t>
  </si>
  <si>
    <t>Austin Beutner</t>
  </si>
  <si>
    <t>Beutner</t>
  </si>
  <si>
    <t>Ellis Jones</t>
  </si>
  <si>
    <t>Suzanne Zimmer</t>
  </si>
  <si>
    <t>Zimmer</t>
  </si>
  <si>
    <t>Mr. Hans Zimmer</t>
  </si>
  <si>
    <t>Hans</t>
  </si>
  <si>
    <t>John Langley</t>
  </si>
  <si>
    <t>Langley</t>
  </si>
  <si>
    <t>Craig Lambert</t>
  </si>
  <si>
    <t>Virginia Beutner</t>
  </si>
  <si>
    <t>Martha Karsh</t>
  </si>
  <si>
    <t>Karsh</t>
  </si>
  <si>
    <t>Mr. Bruce Karsh</t>
  </si>
  <si>
    <t>Suzanne Saperstein</t>
  </si>
  <si>
    <t>Christopher Boselli</t>
  </si>
  <si>
    <t>Boselli</t>
  </si>
  <si>
    <t>Joseph Roth</t>
  </si>
  <si>
    <t>Irene Roth</t>
  </si>
  <si>
    <t>Thomas McGrath</t>
  </si>
  <si>
    <t>McGrath</t>
  </si>
  <si>
    <t>Mr. Samuel Fischer</t>
  </si>
  <si>
    <t>Fischer</t>
  </si>
  <si>
    <t>Leah Fischer</t>
  </si>
  <si>
    <t>Leah</t>
  </si>
  <si>
    <t>Melanie Griffith</t>
  </si>
  <si>
    <t>Melanie</t>
  </si>
  <si>
    <t>Griffith</t>
  </si>
  <si>
    <t>Joss Whedon</t>
  </si>
  <si>
    <t>Joss</t>
  </si>
  <si>
    <t>Whedon</t>
  </si>
  <si>
    <t>Kai Cole</t>
  </si>
  <si>
    <t>Kai</t>
  </si>
  <si>
    <t>Mr. Robert Daly</t>
  </si>
  <si>
    <t>Daly</t>
  </si>
  <si>
    <t>Carole Sager</t>
  </si>
  <si>
    <t>Carole</t>
  </si>
  <si>
    <t>Sager</t>
  </si>
  <si>
    <t>Will Ferrell</t>
  </si>
  <si>
    <t>Ferrell</t>
  </si>
  <si>
    <t>Viveca Paulin</t>
  </si>
  <si>
    <t>Viveca</t>
  </si>
  <si>
    <t>Paulin</t>
  </si>
  <si>
    <t>Thomas Freston</t>
  </si>
  <si>
    <t>Freston</t>
  </si>
  <si>
    <t>Anthony Krantz</t>
  </si>
  <si>
    <t>Kristin Dornig</t>
  </si>
  <si>
    <t>Dornig</t>
  </si>
  <si>
    <t>Mr Chris Rock</t>
  </si>
  <si>
    <t>Rock</t>
  </si>
  <si>
    <t>Lynne Williams</t>
  </si>
  <si>
    <t>09/22/2008</t>
  </si>
  <si>
    <t>VA031</t>
  </si>
  <si>
    <t>James Ottaway</t>
  </si>
  <si>
    <t>Ottaway</t>
  </si>
  <si>
    <t>VT007</t>
  </si>
  <si>
    <t>Dr. Jonathan Chang</t>
  </si>
  <si>
    <t>Chang</t>
  </si>
  <si>
    <t>Ms. Sonya L. Campion</t>
  </si>
  <si>
    <t>Campion</t>
  </si>
  <si>
    <t>WA051</t>
  </si>
  <si>
    <t>Harrison Ford</t>
  </si>
  <si>
    <t>Harrison</t>
  </si>
  <si>
    <t>Ford</t>
  </si>
  <si>
    <t>Kristin Worthe</t>
  </si>
  <si>
    <t>Worthe</t>
  </si>
  <si>
    <t>CA272</t>
  </si>
  <si>
    <t>Mr. Robert Rubin</t>
  </si>
  <si>
    <t>AANY01</t>
  </si>
  <si>
    <t>Clare White</t>
  </si>
  <si>
    <t>Clare</t>
  </si>
  <si>
    <t>Martin White</t>
  </si>
  <si>
    <t>Alexander Pingree</t>
  </si>
  <si>
    <t>Alexander</t>
  </si>
  <si>
    <t>Pingree</t>
  </si>
  <si>
    <t>M Paul</t>
  </si>
  <si>
    <t>M</t>
  </si>
  <si>
    <t>Diane Paul</t>
  </si>
  <si>
    <t>Mr. Ranvir Trehan</t>
  </si>
  <si>
    <t>Ranvir</t>
  </si>
  <si>
    <t>Trehan</t>
  </si>
  <si>
    <t>MD051</t>
  </si>
  <si>
    <t>Margaret Keyes</t>
  </si>
  <si>
    <t>Indian Wells</t>
  </si>
  <si>
    <t>Dr. Suzan Boyd</t>
  </si>
  <si>
    <t>Suzan</t>
  </si>
  <si>
    <t>Boyd</t>
  </si>
  <si>
    <t>09/23/2008</t>
  </si>
  <si>
    <t>Columbia</t>
  </si>
  <si>
    <t>NC013</t>
  </si>
  <si>
    <t>Mrs. Beth C. Greenberg</t>
  </si>
  <si>
    <t>Beth</t>
  </si>
  <si>
    <t>Carolyn Murray</t>
  </si>
  <si>
    <t>Scott Herrin</t>
  </si>
  <si>
    <t>Herrin</t>
  </si>
  <si>
    <t>Rydal</t>
  </si>
  <si>
    <t>Mari Kooi</t>
  </si>
  <si>
    <t>Mari</t>
  </si>
  <si>
    <t>Kooi</t>
  </si>
  <si>
    <t>09/24/2008</t>
  </si>
  <si>
    <t>NM024</t>
  </si>
  <si>
    <t>Donald Hecht</t>
  </si>
  <si>
    <t>Prescott</t>
  </si>
  <si>
    <t>Hanif Mussani</t>
  </si>
  <si>
    <t>Hanif</t>
  </si>
  <si>
    <t>Mussani</t>
  </si>
  <si>
    <t>Eunice</t>
  </si>
  <si>
    <t>Tammy Jones</t>
  </si>
  <si>
    <t>Tammy</t>
  </si>
  <si>
    <t>Martin Cabrera Jr</t>
  </si>
  <si>
    <t>Cabrera</t>
  </si>
  <si>
    <t>S Ellison</t>
  </si>
  <si>
    <t>S</t>
  </si>
  <si>
    <t>Ellison</t>
  </si>
  <si>
    <t>Tempe</t>
  </si>
  <si>
    <t>George Corey</t>
  </si>
  <si>
    <t>Corey</t>
  </si>
  <si>
    <t>Westport</t>
  </si>
  <si>
    <t>Staci Gruber</t>
  </si>
  <si>
    <t>Staci</t>
  </si>
  <si>
    <t>Gruber</t>
  </si>
  <si>
    <t>MA083</t>
  </si>
  <si>
    <t>Patricia Cornwell</t>
  </si>
  <si>
    <t>Cornwell</t>
  </si>
  <si>
    <t>Pueblo Sandia</t>
  </si>
  <si>
    <t>Pueblo</t>
  </si>
  <si>
    <t>Sandia</t>
  </si>
  <si>
    <t>Bernalillo</t>
  </si>
  <si>
    <t>Mr. Johnny Cope</t>
  </si>
  <si>
    <t>Johnny</t>
  </si>
  <si>
    <t>Cope</t>
  </si>
  <si>
    <t>Hobbs</t>
  </si>
  <si>
    <t>Dr. R Dozoretz M.D.</t>
  </si>
  <si>
    <t>R</t>
  </si>
  <si>
    <t>Dozoretz</t>
  </si>
  <si>
    <t>Norfolk</t>
  </si>
  <si>
    <t>Michael Klein</t>
  </si>
  <si>
    <t>Kentfield</t>
  </si>
  <si>
    <t>PA081</t>
  </si>
  <si>
    <t>Marc Correra</t>
  </si>
  <si>
    <t>Anthony Correra</t>
  </si>
  <si>
    <t>Level Business Management Llc</t>
  </si>
  <si>
    <t>Level</t>
  </si>
  <si>
    <t>Business Management Llc</t>
  </si>
  <si>
    <t>09/25/2008</t>
  </si>
  <si>
    <t>Elizabeth Hayward</t>
  </si>
  <si>
    <t>Steiner Hayward</t>
  </si>
  <si>
    <t>Mrs. Harriet Berger</t>
  </si>
  <si>
    <t>Ms. Sandy Cozen</t>
  </si>
  <si>
    <t>Sandy</t>
  </si>
  <si>
    <t>Cozen</t>
  </si>
  <si>
    <t>Villanova</t>
  </si>
  <si>
    <t>John Cawley</t>
  </si>
  <si>
    <t>Cawley</t>
  </si>
  <si>
    <t>CPOVF</t>
  </si>
  <si>
    <t>Molly Y. Munger</t>
  </si>
  <si>
    <t>Normandy Northridge, LLC</t>
  </si>
  <si>
    <t>Normandy</t>
  </si>
  <si>
    <t>Fw Llc</t>
  </si>
  <si>
    <t>Morristown</t>
  </si>
  <si>
    <t>Leon Tenenbaum</t>
  </si>
  <si>
    <t>Leon</t>
  </si>
  <si>
    <t>Tenenbaum</t>
  </si>
  <si>
    <t>09/01/2008</t>
  </si>
  <si>
    <t>Evan Brody</t>
  </si>
  <si>
    <t>Evan</t>
  </si>
  <si>
    <t>Brody</t>
  </si>
  <si>
    <t>Aventura</t>
  </si>
  <si>
    <t>Evan Breibart</t>
  </si>
  <si>
    <t>Breibart</t>
  </si>
  <si>
    <t>Mr. Michael Sonnenfeldt</t>
  </si>
  <si>
    <t>Sonnenfeldt</t>
  </si>
  <si>
    <t>Eric Dobkin</t>
  </si>
  <si>
    <t>Dobkin</t>
  </si>
  <si>
    <t>09/02/2008</t>
  </si>
  <si>
    <t>Pound Ridge</t>
  </si>
  <si>
    <t>Mr. Stephen L. Riemer</t>
  </si>
  <si>
    <t>Riemer</t>
  </si>
  <si>
    <t>Hallandale</t>
  </si>
  <si>
    <t>Charles Bronfman</t>
  </si>
  <si>
    <t>Philip Levine</t>
  </si>
  <si>
    <t>Barbara Schmidt</t>
  </si>
  <si>
    <t>Mr. Rick Matros</t>
  </si>
  <si>
    <t>Matros</t>
  </si>
  <si>
    <t>09/03/2008</t>
  </si>
  <si>
    <t>Ms. Susie Gelman</t>
  </si>
  <si>
    <t>Susie</t>
  </si>
  <si>
    <t>09/04/2008</t>
  </si>
  <si>
    <t>Leni S. Eccles</t>
  </si>
  <si>
    <t>WA045</t>
  </si>
  <si>
    <t>Alexandra Simpson</t>
  </si>
  <si>
    <t>Alexandra</t>
  </si>
  <si>
    <t>Simpson</t>
  </si>
  <si>
    <t>09/06/2008</t>
  </si>
  <si>
    <t>Charles Skip Paul</t>
  </si>
  <si>
    <t>MS. Pamela Joseph</t>
  </si>
  <si>
    <t>09/07/2008</t>
  </si>
  <si>
    <t>Mr. J Ottino</t>
  </si>
  <si>
    <t>Ottino</t>
  </si>
  <si>
    <t>Ms. Catherine M. Park</t>
  </si>
  <si>
    <t>Catherine</t>
  </si>
  <si>
    <t>Ann Bresnahan</t>
  </si>
  <si>
    <t>Bresnahan</t>
  </si>
  <si>
    <t>Andrew Andy Gordon</t>
  </si>
  <si>
    <t>Andrew Andy</t>
  </si>
  <si>
    <t>Hidden Hills</t>
  </si>
  <si>
    <t>Ms. Eileen Donahoe</t>
  </si>
  <si>
    <t>Donahoe</t>
  </si>
  <si>
    <t>Toby Brody</t>
  </si>
  <si>
    <t>Toby</t>
  </si>
  <si>
    <t>Mr. William Plapinger</t>
  </si>
  <si>
    <t>Plapinger</t>
  </si>
  <si>
    <t>Marc Mamolen</t>
  </si>
  <si>
    <t>Mamolen</t>
  </si>
  <si>
    <t>Mr. Michael Klein</t>
  </si>
  <si>
    <t>Midland</t>
  </si>
  <si>
    <t>Jeffrey Binder</t>
  </si>
  <si>
    <t>Binder</t>
  </si>
  <si>
    <t>Mr. Ronald Meyer</t>
  </si>
  <si>
    <t>Mr. Maury Herman</t>
  </si>
  <si>
    <t>Maury</t>
  </si>
  <si>
    <t>Herman</t>
  </si>
  <si>
    <t>Greensboro</t>
  </si>
  <si>
    <t>Beth Swofford</t>
  </si>
  <si>
    <t>Swofford</t>
  </si>
  <si>
    <t>linda yates</t>
  </si>
  <si>
    <t>Holland Yates</t>
  </si>
  <si>
    <t>Ms Eve Jaffe</t>
  </si>
  <si>
    <t>Eve</t>
  </si>
  <si>
    <t>Jaffe</t>
  </si>
  <si>
    <t>Walter Parkes</t>
  </si>
  <si>
    <t>Lawrence Tu</t>
  </si>
  <si>
    <t>Tu</t>
  </si>
  <si>
    <t>Robert K. Garriott</t>
  </si>
  <si>
    <t>Garriott</t>
  </si>
  <si>
    <t>Marcy Garriott</t>
  </si>
  <si>
    <t>Marcy</t>
  </si>
  <si>
    <t>Michael Skloff</t>
  </si>
  <si>
    <t>Skloff</t>
  </si>
  <si>
    <t>Mr. John Russell</t>
  </si>
  <si>
    <t>OR007</t>
  </si>
  <si>
    <t>Marta Kauffman</t>
  </si>
  <si>
    <t>Marta</t>
  </si>
  <si>
    <t>Kauffman</t>
  </si>
  <si>
    <t>Mary Urquhart</t>
  </si>
  <si>
    <t>Urquhart</t>
  </si>
  <si>
    <t>Abby Sher</t>
  </si>
  <si>
    <t>Abby</t>
  </si>
  <si>
    <t>Sher</t>
  </si>
  <si>
    <t>Karey Kirkpatrick</t>
  </si>
  <si>
    <t>Karey</t>
  </si>
  <si>
    <t>Kirkpatrick</t>
  </si>
  <si>
    <t>Adam Shankman</t>
  </si>
  <si>
    <t>Shankman</t>
  </si>
  <si>
    <t>Marvin Israelow</t>
  </si>
  <si>
    <t>Israelow</t>
  </si>
  <si>
    <t>Chappaqua</t>
  </si>
  <si>
    <t>John Duff</t>
  </si>
  <si>
    <t>Duff</t>
  </si>
  <si>
    <t>Mrs. Leslie Gilbert-Lurie</t>
  </si>
  <si>
    <t>Gilbert-Lurie</t>
  </si>
  <si>
    <t xml:space="preserve"> Deborah Wais</t>
  </si>
  <si>
    <t>Neuilly-sur-Seine</t>
  </si>
  <si>
    <t>na</t>
  </si>
  <si>
    <t>AAFrance01</t>
  </si>
  <si>
    <t>Jeff Skoll</t>
  </si>
  <si>
    <t>Skoll</t>
  </si>
  <si>
    <t>John Replogle</t>
  </si>
  <si>
    <t>09/13/2008</t>
  </si>
  <si>
    <t>Kevin Eubanks</t>
  </si>
  <si>
    <t>Eubanks</t>
  </si>
  <si>
    <t>Bell Canyon</t>
  </si>
  <si>
    <t>Reagan Silber</t>
  </si>
  <si>
    <t>Reagan</t>
  </si>
  <si>
    <t>Silber</t>
  </si>
  <si>
    <t>Mr. Debbie Fleischaker</t>
  </si>
  <si>
    <t>Fleischaker</t>
  </si>
  <si>
    <t>09/14/2008</t>
  </si>
  <si>
    <t>Oklahoma</t>
  </si>
  <si>
    <t>NM016</t>
  </si>
  <si>
    <t>Nikki Zollar</t>
  </si>
  <si>
    <t>Nikki</t>
  </si>
  <si>
    <t>Zollar</t>
  </si>
  <si>
    <t>Adrienne Matros</t>
  </si>
  <si>
    <t>Ms Deborah Harmon</t>
  </si>
  <si>
    <t>MD049</t>
  </si>
  <si>
    <t>Mr. Guy Oseary</t>
  </si>
  <si>
    <t>Guy</t>
  </si>
  <si>
    <t>Oseary</t>
  </si>
  <si>
    <t>Janet Boyle</t>
  </si>
  <si>
    <t>Boyle</t>
  </si>
  <si>
    <t>Charles Gomez</t>
  </si>
  <si>
    <t>Gomez</t>
  </si>
  <si>
    <t>Ms. Jane Harmon</t>
  </si>
  <si>
    <t>Andrew Welters</t>
  </si>
  <si>
    <t>Mr. Robert Seder</t>
  </si>
  <si>
    <t>Seder</t>
  </si>
  <si>
    <t>Ms. Samia Farouki</t>
  </si>
  <si>
    <t>Samia</t>
  </si>
  <si>
    <t>Farouki</t>
  </si>
  <si>
    <t>Reston</t>
  </si>
  <si>
    <t>Michael Huyghue</t>
  </si>
  <si>
    <t>Huyghue</t>
  </si>
  <si>
    <t>Priscilla Kersten</t>
  </si>
  <si>
    <t>Priscilla</t>
  </si>
  <si>
    <t>Kersten</t>
  </si>
  <si>
    <t>Richard Paine</t>
  </si>
  <si>
    <t>Paine</t>
  </si>
  <si>
    <t>Freeland</t>
  </si>
  <si>
    <t>Ms. Genevieve Lynch</t>
  </si>
  <si>
    <t>Genevieve</t>
  </si>
  <si>
    <t>Lynch</t>
  </si>
  <si>
    <t>NY193</t>
  </si>
  <si>
    <t>Mr. A Huda Farouki</t>
  </si>
  <si>
    <t>A Huda</t>
  </si>
  <si>
    <t>Alfred Robert Pietrzak</t>
  </si>
  <si>
    <t>Alfred</t>
  </si>
  <si>
    <t>Pietrzak</t>
  </si>
  <si>
    <t>IL110</t>
  </si>
  <si>
    <t>Ross Barna</t>
  </si>
  <si>
    <t>Barna</t>
  </si>
  <si>
    <t>Tina Manatos</t>
  </si>
  <si>
    <t>Manatos</t>
  </si>
  <si>
    <t>Bob Ellis</t>
  </si>
  <si>
    <t>Nancy Peretsman</t>
  </si>
  <si>
    <t>Peretsman</t>
  </si>
  <si>
    <t>Jennifer Walker</t>
  </si>
  <si>
    <t>Mr. &amp; Mrs. Steven Kersten</t>
  </si>
  <si>
    <t>09/21/2008</t>
  </si>
  <si>
    <t>Alexa Wesner</t>
  </si>
  <si>
    <t>Jeanne Klein</t>
  </si>
  <si>
    <t>Ms. Trudy Cejas</t>
  </si>
  <si>
    <t>Trudy</t>
  </si>
  <si>
    <t>Cejas</t>
  </si>
  <si>
    <t>Indian Creek Villa</t>
  </si>
  <si>
    <t xml:space="preserve"> Paul Cejas</t>
  </si>
  <si>
    <t>Marla Schaefer</t>
  </si>
  <si>
    <t>Marla</t>
  </si>
  <si>
    <t>Evelyn Greer</t>
  </si>
  <si>
    <t>Evelyn</t>
  </si>
  <si>
    <t>Greer</t>
  </si>
  <si>
    <t>Mr. Arlene Kaufman</t>
  </si>
  <si>
    <t>Arlene</t>
  </si>
  <si>
    <t>Maria Alvarez De Moran</t>
  </si>
  <si>
    <t>Alvarez De Moran</t>
  </si>
  <si>
    <t>Mr. Sanford Baklor</t>
  </si>
  <si>
    <t>Sanford</t>
  </si>
  <si>
    <t>Baklor</t>
  </si>
  <si>
    <t>Michael Goldstein</t>
  </si>
  <si>
    <t>Goldstein</t>
  </si>
  <si>
    <t>Rachel Alters</t>
  </si>
  <si>
    <t>Hallandale Beach</t>
  </si>
  <si>
    <t>Mrs. Jessica T. Goldman Srebnick</t>
  </si>
  <si>
    <t>Jessica</t>
  </si>
  <si>
    <t>Goldman Srebnick</t>
  </si>
  <si>
    <t>Mr. Alfred Jackson</t>
  </si>
  <si>
    <t>Jeffrey Sangalis</t>
  </si>
  <si>
    <t>Sangalis</t>
  </si>
  <si>
    <t>Thomas Culmo</t>
  </si>
  <si>
    <t>Culmo</t>
  </si>
  <si>
    <t>Lori Behren</t>
  </si>
  <si>
    <t>Lori</t>
  </si>
  <si>
    <t>Christiana Foglio</t>
  </si>
  <si>
    <t>Christiana</t>
  </si>
  <si>
    <t>Foglio</t>
  </si>
  <si>
    <t>Stockton</t>
  </si>
  <si>
    <t>Jeffrey Scruggs</t>
  </si>
  <si>
    <t>Scruggs</t>
  </si>
  <si>
    <t>Patricia Chambers</t>
  </si>
  <si>
    <t>Chambers</t>
  </si>
  <si>
    <t>Alisa Doctoroff</t>
  </si>
  <si>
    <t>Alisa</t>
  </si>
  <si>
    <t>Doctoroff</t>
  </si>
  <si>
    <t>NY282</t>
  </si>
  <si>
    <t>James Peterson</t>
  </si>
  <si>
    <t>Peterson</t>
  </si>
  <si>
    <t>Mr. James D. Zirin, Esq.</t>
  </si>
  <si>
    <t>Zirin</t>
  </si>
  <si>
    <t>Ms. Marlene Hess</t>
  </si>
  <si>
    <t>Marlene</t>
  </si>
  <si>
    <t>Hess</t>
  </si>
  <si>
    <t>Donna Wick</t>
  </si>
  <si>
    <t>Wick</t>
  </si>
  <si>
    <t>Richard Schwartz</t>
  </si>
  <si>
    <t>Schwartz</t>
  </si>
  <si>
    <t>Ms. Kate Whitney</t>
  </si>
  <si>
    <t>Whitney</t>
  </si>
  <si>
    <t>Eugene Stearns</t>
  </si>
  <si>
    <t>Stearns</t>
  </si>
  <si>
    <t>Steven Green</t>
  </si>
  <si>
    <t>Mr. C Yerrid</t>
  </si>
  <si>
    <t>Yerrid</t>
  </si>
  <si>
    <t>William Knapp</t>
  </si>
  <si>
    <t>Knapp</t>
  </si>
  <si>
    <t>West Des Moines</t>
  </si>
  <si>
    <t>IA001</t>
  </si>
  <si>
    <t>Charles Flood</t>
  </si>
  <si>
    <t>Flood</t>
  </si>
  <si>
    <t>Mallory Walker</t>
  </si>
  <si>
    <t>Mallory</t>
  </si>
  <si>
    <t>09/26/2008</t>
  </si>
  <si>
    <t>Ellen Rosenberg</t>
  </si>
  <si>
    <t>Emeryville</t>
  </si>
  <si>
    <t>Ms Polly Bredt</t>
  </si>
  <si>
    <t>Bredt</t>
  </si>
  <si>
    <t>CA092</t>
  </si>
  <si>
    <t>Mr. Thomas Bredt</t>
  </si>
  <si>
    <t>Annette Bianchi</t>
  </si>
  <si>
    <t>Bianchi</t>
  </si>
  <si>
    <t>Sara Furrer</t>
  </si>
  <si>
    <t>Furrer</t>
  </si>
  <si>
    <t>Suzanne Duca</t>
  </si>
  <si>
    <t>Summerland</t>
  </si>
  <si>
    <t>George Hume</t>
  </si>
  <si>
    <t>Hume</t>
  </si>
  <si>
    <t xml:space="preserve"> Evan Goldberg</t>
  </si>
  <si>
    <t>Querube Arias</t>
  </si>
  <si>
    <t>Querube</t>
  </si>
  <si>
    <t>Arias</t>
  </si>
  <si>
    <t>Mr. Jay Jacobs</t>
  </si>
  <si>
    <t>GLEN COVE</t>
  </si>
  <si>
    <t>NY189</t>
  </si>
  <si>
    <t>Edwin Goodman</t>
  </si>
  <si>
    <t>Edwin</t>
  </si>
  <si>
    <t>Ms. Lori Hall</t>
  </si>
  <si>
    <t>Hall</t>
  </si>
  <si>
    <t>Ms. Felisa Vanoff</t>
  </si>
  <si>
    <t>Felisa</t>
  </si>
  <si>
    <t>Vanoff</t>
  </si>
  <si>
    <t>ID004</t>
  </si>
  <si>
    <t>Tamim Mourad</t>
  </si>
  <si>
    <t>Tamim</t>
  </si>
  <si>
    <t>Mourad</t>
  </si>
  <si>
    <t>PA077</t>
  </si>
  <si>
    <t>Amy Geng</t>
  </si>
  <si>
    <t>Geng</t>
  </si>
  <si>
    <t>MD048</t>
  </si>
  <si>
    <t>Jean Strunsky</t>
  </si>
  <si>
    <t>Strunsky</t>
  </si>
  <si>
    <t>Lisa Biscaichipy</t>
  </si>
  <si>
    <t>Biscaichipy</t>
  </si>
  <si>
    <t>Ms. Kate Meredith</t>
  </si>
  <si>
    <t>San Jose</t>
  </si>
  <si>
    <t>Mr. William Meredith</t>
  </si>
  <si>
    <t>Mr. Marcus Gottlieb</t>
  </si>
  <si>
    <t>Marcus</t>
  </si>
  <si>
    <t>09/30/2008</t>
  </si>
  <si>
    <t>Mrs. Rita Sloan</t>
  </si>
  <si>
    <t>Sloan</t>
  </si>
  <si>
    <t>Hyattsville</t>
  </si>
  <si>
    <t>Robert King</t>
  </si>
  <si>
    <t>New Haven</t>
  </si>
  <si>
    <t>Ruth King</t>
  </si>
  <si>
    <t>David Gottlieb</t>
  </si>
  <si>
    <t>Ms. Andrea Gottlieb</t>
  </si>
  <si>
    <t>Karen Kennedy</t>
  </si>
  <si>
    <t>Clifford Ross</t>
  </si>
  <si>
    <t xml:space="preserve"> Teddi Litman </t>
  </si>
  <si>
    <t>Teddi</t>
  </si>
  <si>
    <t>Litman</t>
  </si>
  <si>
    <t>John Silberman</t>
  </si>
  <si>
    <t>Silberman</t>
  </si>
  <si>
    <t>Michael Soloff</t>
  </si>
  <si>
    <t>Soloff</t>
  </si>
  <si>
    <t>Walter Wick</t>
  </si>
  <si>
    <t>Mr. Terence McAuliffe</t>
  </si>
  <si>
    <t>McAuliffe</t>
  </si>
  <si>
    <t>Elizabeth Meyer</t>
  </si>
  <si>
    <t>Newport</t>
  </si>
  <si>
    <t>Mr. Joseph Power Jr.</t>
  </si>
  <si>
    <t>Power</t>
  </si>
  <si>
    <t>Susan Power</t>
  </si>
  <si>
    <t>Thomas Siracusa</t>
  </si>
  <si>
    <t>Siracusa</t>
  </si>
  <si>
    <t>Mr. Larry Rogers Jr.</t>
  </si>
  <si>
    <t>Ms. Marcia Friedl</t>
  </si>
  <si>
    <t>Friedl</t>
  </si>
  <si>
    <t>Jennifer Burgy</t>
  </si>
  <si>
    <t>Burgy</t>
  </si>
  <si>
    <t>William Burgy</t>
  </si>
  <si>
    <t>Peter Nicholl</t>
  </si>
  <si>
    <t>Nicholl</t>
  </si>
  <si>
    <t>Sykesville</t>
  </si>
  <si>
    <t>Ms. Teresa Nicholl</t>
  </si>
  <si>
    <t>Teresa</t>
  </si>
  <si>
    <t>Timothy Tomasik</t>
  </si>
  <si>
    <t>Tomasik</t>
  </si>
  <si>
    <t>Mr. Keith Hebeisen</t>
  </si>
  <si>
    <t>Hebeisen</t>
  </si>
  <si>
    <t>Northbrook</t>
  </si>
  <si>
    <t>Mr. Thomas Prindable</t>
  </si>
  <si>
    <t>Prindable</t>
  </si>
  <si>
    <t>Mr. Kevin Durkin Esq.</t>
  </si>
  <si>
    <t>Durkin</t>
  </si>
  <si>
    <t>Ms. Kathy Durkin</t>
  </si>
  <si>
    <t>Ms. Joan Clifford</t>
  </si>
  <si>
    <t>Inverness</t>
  </si>
  <si>
    <t>Mary Early</t>
  </si>
  <si>
    <t>Early</t>
  </si>
  <si>
    <t>Woodbridge</t>
  </si>
  <si>
    <t>Mr. Todd Smith</t>
  </si>
  <si>
    <t>Mr. Robert Clifford</t>
  </si>
  <si>
    <t>Scott Segal</t>
  </si>
  <si>
    <t>Segal</t>
  </si>
  <si>
    <t>Charleston</t>
  </si>
  <si>
    <t>WV</t>
  </si>
  <si>
    <t>George Hall</t>
  </si>
  <si>
    <t>Locust</t>
  </si>
  <si>
    <t>Nicolas Hanauer</t>
  </si>
  <si>
    <t>Hanauer</t>
  </si>
  <si>
    <t>09/29/2008</t>
  </si>
  <si>
    <t>Maureen Curran</t>
  </si>
  <si>
    <t>Maureen</t>
  </si>
  <si>
    <t>Curran</t>
  </si>
  <si>
    <t>MR. James Adler</t>
  </si>
  <si>
    <t>MD050</t>
  </si>
  <si>
    <t>Ms. Esthy Adler</t>
  </si>
  <si>
    <t>Esthy</t>
  </si>
  <si>
    <t>Scott Rudmann</t>
  </si>
  <si>
    <t>Rudmann</t>
  </si>
  <si>
    <t>DEXEng01</t>
  </si>
  <si>
    <t>Marc Turtletaub</t>
  </si>
  <si>
    <t>Turtletaub</t>
  </si>
  <si>
    <t>Mark Robinson</t>
  </si>
  <si>
    <t xml:space="preserve">Robinson </t>
  </si>
  <si>
    <t>Lenna Summy</t>
  </si>
  <si>
    <t>Lenna</t>
  </si>
  <si>
    <t>Summy</t>
  </si>
  <si>
    <t>Southlake</t>
  </si>
  <si>
    <t>Mr. Paul Summy</t>
  </si>
  <si>
    <t>Ms. Arlene Tenenbaum</t>
  </si>
  <si>
    <t>Arnold Whitman</t>
  </si>
  <si>
    <t>Whitman</t>
  </si>
  <si>
    <t>Alpharetta</t>
  </si>
  <si>
    <t>W Fountain Jr</t>
  </si>
  <si>
    <t>Fountain</t>
  </si>
  <si>
    <t>Charles Bidwell</t>
  </si>
  <si>
    <t>Bidwell</t>
  </si>
  <si>
    <t>Northfield</t>
  </si>
  <si>
    <t>Jane Cowles Smith</t>
  </si>
  <si>
    <t>Cowles Smith</t>
  </si>
  <si>
    <t>Palm Springs</t>
  </si>
  <si>
    <t>Kimberly Olson</t>
  </si>
  <si>
    <t>Olson</t>
  </si>
  <si>
    <t>Viki Diaz</t>
  </si>
  <si>
    <t>Viki</t>
  </si>
  <si>
    <t>IN002</t>
  </si>
  <si>
    <t>David Craver</t>
  </si>
  <si>
    <t>Craver</t>
  </si>
  <si>
    <t>Ms. Patricia Crown</t>
  </si>
  <si>
    <t>Matthew Thornton</t>
  </si>
  <si>
    <t>Glenview</t>
  </si>
  <si>
    <t>Lee Thomas Jr</t>
  </si>
  <si>
    <t>KY011</t>
  </si>
  <si>
    <t>John Dwyer</t>
  </si>
  <si>
    <t>Farhad Ebrahimi</t>
  </si>
  <si>
    <t>Farhad</t>
  </si>
  <si>
    <t>CO036</t>
  </si>
  <si>
    <t>Pauletta Washington</t>
  </si>
  <si>
    <t>Pauletta</t>
  </si>
  <si>
    <t>Denzel Washington</t>
  </si>
  <si>
    <t>Denzel</t>
  </si>
  <si>
    <t>Billie Diaz</t>
  </si>
  <si>
    <t>Billie</t>
  </si>
  <si>
    <t>Seal Beach</t>
  </si>
  <si>
    <t>Justine Musk</t>
  </si>
  <si>
    <t>Justine</t>
  </si>
  <si>
    <t>Musk</t>
  </si>
  <si>
    <t>Janet Crown</t>
  </si>
  <si>
    <t>Ulrich Meyer</t>
  </si>
  <si>
    <t>Ulrich</t>
  </si>
  <si>
    <t>Steven Skikos</t>
  </si>
  <si>
    <t>Skikos</t>
  </si>
  <si>
    <t>Jeffrey Ubben</t>
  </si>
  <si>
    <t>Ubben</t>
  </si>
  <si>
    <t>Charles Janeway</t>
  </si>
  <si>
    <t>Janeway</t>
  </si>
  <si>
    <t>Ms. Marcia Radosevich</t>
  </si>
  <si>
    <t>Radosevich</t>
  </si>
  <si>
    <t>Wellington</t>
  </si>
  <si>
    <t>Mark Kleiman</t>
  </si>
  <si>
    <t>Kleiman</t>
  </si>
  <si>
    <t>Brien O'Brien</t>
  </si>
  <si>
    <t>Brien</t>
  </si>
  <si>
    <t>Doris Ashkin</t>
  </si>
  <si>
    <t>Doris</t>
  </si>
  <si>
    <t>Ashkin</t>
  </si>
  <si>
    <t>Elizabeth Feinerman</t>
  </si>
  <si>
    <t>Feinerman</t>
  </si>
  <si>
    <t>Mr Gregory Brown</t>
  </si>
  <si>
    <t>Eric Griffith</t>
  </si>
  <si>
    <t>Tom Hanks</t>
  </si>
  <si>
    <t>Hanks</t>
  </si>
  <si>
    <t>Megan Chernin</t>
  </si>
  <si>
    <t>Megan</t>
  </si>
  <si>
    <t>Chernin</t>
  </si>
  <si>
    <t>Peter Chernin</t>
  </si>
  <si>
    <t>Conor Oneil</t>
  </si>
  <si>
    <t>Oneil</t>
  </si>
  <si>
    <t>Arjun Gupta</t>
  </si>
  <si>
    <t>Arjun</t>
  </si>
  <si>
    <t>Foster City</t>
  </si>
  <si>
    <t>Ms. Renee Crown</t>
  </si>
  <si>
    <t>Nancy Crown</t>
  </si>
  <si>
    <t>Mr. Lester Crown</t>
  </si>
  <si>
    <t>Jay Tenenbaum</t>
  </si>
  <si>
    <t>Mr. Charles Gwathmey</t>
  </si>
  <si>
    <t>Gwathmey</t>
  </si>
  <si>
    <t>Leonardo Dicaprio</t>
  </si>
  <si>
    <t>Leonardo</t>
  </si>
  <si>
    <t>Dicaprio</t>
  </si>
  <si>
    <t>West Hollywood</t>
  </si>
  <si>
    <t>Alisa Weise</t>
  </si>
  <si>
    <t>Weise</t>
  </si>
  <si>
    <t xml:space="preserve"> HOPE ALDRICH</t>
  </si>
  <si>
    <t>HOPE</t>
  </si>
  <si>
    <t>ALDRICH</t>
  </si>
  <si>
    <t>NM019</t>
  </si>
  <si>
    <t>F Penn</t>
  </si>
  <si>
    <t>Penn</t>
  </si>
  <si>
    <t>Max Tribble Jr.</t>
  </si>
  <si>
    <t>Tribble</t>
  </si>
  <si>
    <t>Nancy Shaich</t>
  </si>
  <si>
    <t>Shaich</t>
  </si>
  <si>
    <t>Nicole Rowe</t>
  </si>
  <si>
    <t>Rowe</t>
  </si>
  <si>
    <t>Little Rock</t>
  </si>
  <si>
    <t>AR</t>
  </si>
  <si>
    <t>Dwight Howard II</t>
  </si>
  <si>
    <t>Chris Larsen</t>
  </si>
  <si>
    <t>Larsen</t>
  </si>
  <si>
    <t>Mr. Harry Frampton</t>
  </si>
  <si>
    <t>Frampton</t>
  </si>
  <si>
    <t>Vail</t>
  </si>
  <si>
    <t>Charles Phillips</t>
  </si>
  <si>
    <t>NY291</t>
  </si>
  <si>
    <t>Michael Gordon</t>
  </si>
  <si>
    <t>R Adams</t>
  </si>
  <si>
    <t>Mark Mueller</t>
  </si>
  <si>
    <t>Mueller</t>
  </si>
  <si>
    <t>Carol Folse</t>
  </si>
  <si>
    <t>Folse</t>
  </si>
  <si>
    <t>Sheron Gudger</t>
  </si>
  <si>
    <t>Sheron</t>
  </si>
  <si>
    <t>Mr. David Brillembourg</t>
  </si>
  <si>
    <t>Brillembourg</t>
  </si>
  <si>
    <t>Tamara Chitayat Kumin</t>
  </si>
  <si>
    <t>Tamara</t>
  </si>
  <si>
    <t>Chitayat Kumin</t>
  </si>
  <si>
    <t>Jane Stein</t>
  </si>
  <si>
    <t>NC014</t>
  </si>
  <si>
    <t>Mr. P. Folse III</t>
  </si>
  <si>
    <t>P.</t>
  </si>
  <si>
    <t>Roy Richards Jr</t>
  </si>
  <si>
    <t>Roy</t>
  </si>
  <si>
    <t>Richards</t>
  </si>
  <si>
    <t>Carrollton</t>
  </si>
  <si>
    <t>AR012</t>
  </si>
  <si>
    <t>Virginia Richards</t>
  </si>
  <si>
    <t>Martin Margulies</t>
  </si>
  <si>
    <t>Margulies</t>
  </si>
  <si>
    <t>James McLaren</t>
  </si>
  <si>
    <t>McLaren</t>
  </si>
  <si>
    <t>10/01/2008</t>
  </si>
  <si>
    <t>Jerome Lhote</t>
  </si>
  <si>
    <t>Jerome</t>
  </si>
  <si>
    <t>Lhote</t>
  </si>
  <si>
    <t>Gillian Dubin</t>
  </si>
  <si>
    <t>Gillian</t>
  </si>
  <si>
    <t>Dubin</t>
  </si>
  <si>
    <t>Dana Kiesel</t>
  </si>
  <si>
    <t>Ms. Kathy Bosworth</t>
  </si>
  <si>
    <t>Bosworth</t>
  </si>
  <si>
    <t>Brereton Jones</t>
  </si>
  <si>
    <t>Brereton</t>
  </si>
  <si>
    <t>Midway</t>
  </si>
  <si>
    <t>Beverly Grossman</t>
  </si>
  <si>
    <t>Beverly</t>
  </si>
  <si>
    <t>Gary Davis</t>
  </si>
  <si>
    <t>Elissa Davis</t>
  </si>
  <si>
    <t>Elissa</t>
  </si>
  <si>
    <t>IL115</t>
  </si>
  <si>
    <t>Mr. Andrew Alper</t>
  </si>
  <si>
    <t>Alper</t>
  </si>
  <si>
    <t>Mr. Mandell Berman</t>
  </si>
  <si>
    <t>Berman</t>
  </si>
  <si>
    <t>MI033</t>
  </si>
  <si>
    <t>Robert Emmett III</t>
  </si>
  <si>
    <t>Emmett</t>
  </si>
  <si>
    <t>Williamsburg</t>
  </si>
  <si>
    <t>Mr. William George</t>
  </si>
  <si>
    <t xml:space="preserve"> ARTHUR ZYGIELBAUM</t>
  </si>
  <si>
    <t>ARTHUR</t>
  </si>
  <si>
    <t>ZYGIELBAUM</t>
  </si>
  <si>
    <t>Lincoln</t>
  </si>
  <si>
    <t>MO022</t>
  </si>
  <si>
    <t>RICHARD PHELPS</t>
  </si>
  <si>
    <t>RICHARD</t>
  </si>
  <si>
    <t>PHELPS</t>
  </si>
  <si>
    <t>WATERTOWN</t>
  </si>
  <si>
    <t>Alan Dworsky</t>
  </si>
  <si>
    <t>Dworsky</t>
  </si>
  <si>
    <t>Michelle Locher</t>
  </si>
  <si>
    <t>Locher</t>
  </si>
  <si>
    <t>Lauren Clark</t>
  </si>
  <si>
    <t>Robert Osgood</t>
  </si>
  <si>
    <t>Osgood</t>
  </si>
  <si>
    <t>Elena Lawlor</t>
  </si>
  <si>
    <t>Elena</t>
  </si>
  <si>
    <t>Lawlor</t>
  </si>
  <si>
    <t>Ms. Susan Benson</t>
  </si>
  <si>
    <t>Benson</t>
  </si>
  <si>
    <t>NY287</t>
  </si>
  <si>
    <t>Mr. Eric Benson</t>
  </si>
  <si>
    <t>Frank Myers</t>
  </si>
  <si>
    <t>Myers</t>
  </si>
  <si>
    <t>Carol Tannehauser</t>
  </si>
  <si>
    <t>Tannehauser</t>
  </si>
  <si>
    <t>Robert Tannenhauser</t>
  </si>
  <si>
    <t>Tannenhauser</t>
  </si>
  <si>
    <t>Mr. Leonard Blavatnik</t>
  </si>
  <si>
    <t>Blavatnik</t>
  </si>
  <si>
    <t>Mr. Thomas Knox</t>
  </si>
  <si>
    <t>Knox</t>
  </si>
  <si>
    <t>Susan Blaustein</t>
  </si>
  <si>
    <t>Blaustein</t>
  </si>
  <si>
    <t>09/28/2008</t>
  </si>
  <si>
    <t>Richard Krupp</t>
  </si>
  <si>
    <t>NY288</t>
  </si>
  <si>
    <t>Barbara Liberman</t>
  </si>
  <si>
    <t>Liberman</t>
  </si>
  <si>
    <t>Richard Bresnahan</t>
  </si>
  <si>
    <t>Robert Liberman</t>
  </si>
  <si>
    <t>Dr. Shonni Silverberg</t>
  </si>
  <si>
    <t>Shonni</t>
  </si>
  <si>
    <t>Silverberg</t>
  </si>
  <si>
    <t>Ms. Jennifer Cast</t>
  </si>
  <si>
    <t>Cast</t>
  </si>
  <si>
    <t>C Paul Johnson</t>
  </si>
  <si>
    <t>C Paul</t>
  </si>
  <si>
    <t>Andrew David Fredman</t>
  </si>
  <si>
    <t>Andrew David</t>
  </si>
  <si>
    <t>Kathleen Patton</t>
  </si>
  <si>
    <t>Patton</t>
  </si>
  <si>
    <t>10/02/2008</t>
  </si>
  <si>
    <t>Wilmington</t>
  </si>
  <si>
    <t>DE</t>
  </si>
  <si>
    <t>Richard Vague</t>
  </si>
  <si>
    <t>Vague</t>
  </si>
  <si>
    <t>Marcia Rubin</t>
  </si>
  <si>
    <t>Penn Valley</t>
  </si>
  <si>
    <t>Mr. Jack B. Rosen</t>
  </si>
  <si>
    <t>John Angelos</t>
  </si>
  <si>
    <t>Angelos</t>
  </si>
  <si>
    <t>Carol Sacks</t>
  </si>
  <si>
    <t>Huntingdon Valley</t>
  </si>
  <si>
    <t>Andrew Sacks</t>
  </si>
  <si>
    <t>Edward Farrell</t>
  </si>
  <si>
    <t>Farrell</t>
  </si>
  <si>
    <t>Linda Knox</t>
  </si>
  <si>
    <t>Michael Krupp</t>
  </si>
  <si>
    <t>Cathy Barancik</t>
  </si>
  <si>
    <t>Barancik</t>
  </si>
  <si>
    <t>Michael Wood</t>
  </si>
  <si>
    <t>Wood</t>
  </si>
  <si>
    <t>CA290</t>
  </si>
  <si>
    <t>Mary Jane Marcus</t>
  </si>
  <si>
    <t>Mary Jane</t>
  </si>
  <si>
    <t>IL106</t>
  </si>
  <si>
    <t>Katie Fong</t>
  </si>
  <si>
    <t>Katie</t>
  </si>
  <si>
    <t>Fong</t>
  </si>
  <si>
    <t>Union City</t>
  </si>
  <si>
    <t>Michel Baumeister</t>
  </si>
  <si>
    <t>Michel</t>
  </si>
  <si>
    <t>Baumeister</t>
  </si>
  <si>
    <t>Nancy Kukkloa</t>
  </si>
  <si>
    <t>Kukkloa</t>
  </si>
  <si>
    <t>Ms. Anna Giannoulias</t>
  </si>
  <si>
    <t>Thomas Murphy Jr</t>
  </si>
  <si>
    <t>James Stowers</t>
  </si>
  <si>
    <t>Stowers</t>
  </si>
  <si>
    <t>Virginia Stowers</t>
  </si>
  <si>
    <t>Michael Embler</t>
  </si>
  <si>
    <t>Embler</t>
  </si>
  <si>
    <t>Samuel Steyer</t>
  </si>
  <si>
    <t>Susan Foote</t>
  </si>
  <si>
    <t>Foote</t>
  </si>
  <si>
    <t>Michael Bell</t>
  </si>
  <si>
    <t>RI007</t>
  </si>
  <si>
    <t>Lisa Brown</t>
  </si>
  <si>
    <t>Philip Leboit</t>
  </si>
  <si>
    <t>Leboit</t>
  </si>
  <si>
    <t>ORINDA</t>
  </si>
  <si>
    <t>D Thomson Sargent</t>
  </si>
  <si>
    <t>D Thomson</t>
  </si>
  <si>
    <t>Sargent</t>
  </si>
  <si>
    <t>San Anselmo</t>
  </si>
  <si>
    <t>Mr. Charles Kireker III</t>
  </si>
  <si>
    <t>Middlebury</t>
  </si>
  <si>
    <t>Joyce Linde</t>
  </si>
  <si>
    <t>Roy Van Vleck</t>
  </si>
  <si>
    <t>Van Vleck</t>
  </si>
  <si>
    <t>Lyme</t>
  </si>
  <si>
    <t>ME001</t>
  </si>
  <si>
    <t>Philippos Phillipou</t>
  </si>
  <si>
    <t>Philippos</t>
  </si>
  <si>
    <t>Phillipou</t>
  </si>
  <si>
    <t>Las Cruces</t>
  </si>
  <si>
    <t>NM021</t>
  </si>
  <si>
    <t>Mr. Andriyous Youkhana</t>
  </si>
  <si>
    <t>Andriyous</t>
  </si>
  <si>
    <t>Youkhana</t>
  </si>
  <si>
    <t>Ms. Alexandra Tsakopoulos</t>
  </si>
  <si>
    <t>Steven Fischman</t>
  </si>
  <si>
    <t>Fischman</t>
  </si>
  <si>
    <t>Stuart Miller</t>
  </si>
  <si>
    <t>FL160</t>
  </si>
  <si>
    <t>Laura Katzenberg</t>
  </si>
  <si>
    <t>Mr. Steven Spielberg</t>
  </si>
  <si>
    <t>Spielberg</t>
  </si>
  <si>
    <t>Mr. Jeffrey Katzenberg</t>
  </si>
  <si>
    <t>Ms. Marilyn Katzenberg</t>
  </si>
  <si>
    <t>William Pitt</t>
  </si>
  <si>
    <t>Pitt</t>
  </si>
  <si>
    <t>Kate Spielberg</t>
  </si>
  <si>
    <t>David Katzenberg</t>
  </si>
  <si>
    <t>Andrew Athens</t>
  </si>
  <si>
    <t>Athens</t>
  </si>
  <si>
    <t>Joseph Miller</t>
  </si>
  <si>
    <t>Cecilia Boone</t>
  </si>
  <si>
    <t>Cecilia</t>
  </si>
  <si>
    <t>Boone</t>
  </si>
  <si>
    <t>Patricia Noel</t>
  </si>
  <si>
    <t>Ms Martha Rubin</t>
  </si>
  <si>
    <t>Tracy Shyser</t>
  </si>
  <si>
    <t>Shyser</t>
  </si>
  <si>
    <t>Wayne Kimmel</t>
  </si>
  <si>
    <t>Kimmel</t>
  </si>
  <si>
    <t>Gladwyne</t>
  </si>
  <si>
    <t>Marsha Glazer</t>
  </si>
  <si>
    <t>Marsha</t>
  </si>
  <si>
    <t>Glazer</t>
  </si>
  <si>
    <t>Mercer Island</t>
  </si>
  <si>
    <t>CA095</t>
  </si>
  <si>
    <t>R Hubbard</t>
  </si>
  <si>
    <t>Hubbard</t>
  </si>
  <si>
    <t>Ruidoso</t>
  </si>
  <si>
    <t>Carolyn Liebling</t>
  </si>
  <si>
    <t>Liebling</t>
  </si>
  <si>
    <t>10/03/2008</t>
  </si>
  <si>
    <t>Bellmore</t>
  </si>
  <si>
    <t>Jeremy Mindich</t>
  </si>
  <si>
    <t>Mr. James Lipscomb</t>
  </si>
  <si>
    <t>Lipscomb</t>
  </si>
  <si>
    <t xml:space="preserve"> SEAN WILSEY</t>
  </si>
  <si>
    <t>SEAN</t>
  </si>
  <si>
    <t>WILSEY</t>
  </si>
  <si>
    <t>Jon Lindsey</t>
  </si>
  <si>
    <t>Lindsey</t>
  </si>
  <si>
    <t>Alexandria Trowler</t>
  </si>
  <si>
    <t>Trowler</t>
  </si>
  <si>
    <t>John Lambrose</t>
  </si>
  <si>
    <t>Lambrose</t>
  </si>
  <si>
    <t>Mahnaz Ispahani</t>
  </si>
  <si>
    <t>Mahnaz</t>
  </si>
  <si>
    <t>Ispahani</t>
  </si>
  <si>
    <t>Mrs. Prudence Steiner</t>
  </si>
  <si>
    <t>Prudence</t>
  </si>
  <si>
    <t>David Boies</t>
  </si>
  <si>
    <t>Boies</t>
  </si>
  <si>
    <t>Armonk</t>
  </si>
  <si>
    <t>John Griffin</t>
  </si>
  <si>
    <t>Griffin</t>
  </si>
  <si>
    <t>Mr. Henry Silverman</t>
  </si>
  <si>
    <t>Silverman</t>
  </si>
  <si>
    <t>Mary Morgan</t>
  </si>
  <si>
    <t>Wynnewood Advisors Lp</t>
  </si>
  <si>
    <t>Advisors Lp</t>
  </si>
  <si>
    <t>John Hynansky</t>
  </si>
  <si>
    <t>Hynansky</t>
  </si>
  <si>
    <t>Mr Bruce Gordon</t>
  </si>
  <si>
    <t>Mr. Laurence Belter</t>
  </si>
  <si>
    <t>Belter</t>
  </si>
  <si>
    <t>Showena Warner</t>
  </si>
  <si>
    <t>Showena</t>
  </si>
  <si>
    <t>Warner</t>
  </si>
  <si>
    <t>Clarksdale</t>
  </si>
  <si>
    <t>Linda McKean</t>
  </si>
  <si>
    <t>McKean</t>
  </si>
  <si>
    <t>Mr. Stuart Freedman</t>
  </si>
  <si>
    <t>Freedman</t>
  </si>
  <si>
    <t>NY195</t>
  </si>
  <si>
    <t>Mr. Michael Haggard</t>
  </si>
  <si>
    <t>Haggard</t>
  </si>
  <si>
    <t>10/06/2008</t>
  </si>
  <si>
    <t>Mr. Stephen R. Weiner</t>
  </si>
  <si>
    <t>Weiner</t>
  </si>
  <si>
    <t>James Sokolove</t>
  </si>
  <si>
    <t>Sokolove</t>
  </si>
  <si>
    <t>MA098</t>
  </si>
  <si>
    <t>Friend, Friend, and Friend LP</t>
  </si>
  <si>
    <t>Friend</t>
  </si>
  <si>
    <t>Ms. Suzanne Early</t>
  </si>
  <si>
    <t>Ms. Joanne Conway</t>
  </si>
  <si>
    <t>Conway</t>
  </si>
  <si>
    <t>Robert Stanford</t>
  </si>
  <si>
    <t>St Croix</t>
  </si>
  <si>
    <t>VI</t>
  </si>
  <si>
    <t>HLCGEN08</t>
  </si>
  <si>
    <t>Wynnette Labrosse</t>
  </si>
  <si>
    <t>Wynnette</t>
  </si>
  <si>
    <t>Labrosse</t>
  </si>
  <si>
    <t>Ms. Bonnie Cohen</t>
  </si>
  <si>
    <t>DC250</t>
  </si>
  <si>
    <t>Levin Fishbein Sedman and Berman</t>
  </si>
  <si>
    <t>Levin Fishbein</t>
  </si>
  <si>
    <t>Sedman And Berman</t>
  </si>
  <si>
    <t>Carol Collins</t>
  </si>
  <si>
    <t>10/07/2008</t>
  </si>
  <si>
    <t>Lake Wales</t>
  </si>
  <si>
    <t>FL163</t>
  </si>
  <si>
    <t>Timothy O'Reilly</t>
  </si>
  <si>
    <t>O'Reilly</t>
  </si>
  <si>
    <t>10/08/2008</t>
  </si>
  <si>
    <t>Sebastopol</t>
  </si>
  <si>
    <t>Ms. Gloria Gary</t>
  </si>
  <si>
    <t>Gloria</t>
  </si>
  <si>
    <t>Andrew Hauptman</t>
  </si>
  <si>
    <t>Hauptman</t>
  </si>
  <si>
    <t>Mr. Anthony Chase</t>
  </si>
  <si>
    <t>TX086</t>
  </si>
  <si>
    <t>10/09/2008</t>
  </si>
  <si>
    <t>Kristen Nix</t>
  </si>
  <si>
    <t>Kristen</t>
  </si>
  <si>
    <t>Nix</t>
  </si>
  <si>
    <t>Aneesa Kazi</t>
  </si>
  <si>
    <t>Aneesa</t>
  </si>
  <si>
    <t>Kazi</t>
  </si>
  <si>
    <t>Mr. Jerry Yang</t>
  </si>
  <si>
    <t>Yang</t>
  </si>
  <si>
    <t>Sunnyvale</t>
  </si>
  <si>
    <t>10/10/2010</t>
  </si>
  <si>
    <t>Mr. Poel Levy</t>
  </si>
  <si>
    <t>Poel</t>
  </si>
  <si>
    <t>Christy Eugenis</t>
  </si>
  <si>
    <t>Eugenis</t>
  </si>
  <si>
    <t>Arjun Divecha</t>
  </si>
  <si>
    <t>Divecha</t>
  </si>
  <si>
    <t>Jane Arries Solomon</t>
  </si>
  <si>
    <t>Diana Divecha</t>
  </si>
  <si>
    <t>10/10/2008</t>
  </si>
  <si>
    <t>Larry Field</t>
  </si>
  <si>
    <t>10/13/2008</t>
  </si>
  <si>
    <t>Ms. Hong Chang Pang</t>
  </si>
  <si>
    <t>Pang</t>
  </si>
  <si>
    <t>Mr. James Wolfensohn</t>
  </si>
  <si>
    <t>Wolfensohn</t>
  </si>
  <si>
    <t>Ms. Catherine Marron</t>
  </si>
  <si>
    <t>Marron</t>
  </si>
  <si>
    <t>Robert Shaye</t>
  </si>
  <si>
    <t>Shaye</t>
  </si>
  <si>
    <t>Robyn Hudgens</t>
  </si>
  <si>
    <t>Robyn</t>
  </si>
  <si>
    <t>Hudgens</t>
  </si>
  <si>
    <t>Woody Creek</t>
  </si>
  <si>
    <t>Marjorie Coleman</t>
  </si>
  <si>
    <t>Mr. William Coleman</t>
  </si>
  <si>
    <t>Carol Reich</t>
  </si>
  <si>
    <t>Reich</t>
  </si>
  <si>
    <t>Joseph Reich</t>
  </si>
  <si>
    <t>Mr. Jay Bernstein</t>
  </si>
  <si>
    <t>Old Westbury</t>
  </si>
  <si>
    <t>John Rowe</t>
  </si>
  <si>
    <t>Maggie Lear</t>
  </si>
  <si>
    <t>Maggie</t>
  </si>
  <si>
    <t>Kathryn Jaharis</t>
  </si>
  <si>
    <t>Jaharis</t>
  </si>
  <si>
    <t>NY194</t>
  </si>
  <si>
    <t>Mr. Joseph Flom Esq.</t>
  </si>
  <si>
    <t>Flom</t>
  </si>
  <si>
    <t>Scarborough</t>
  </si>
  <si>
    <t>Dan Lufkin</t>
  </si>
  <si>
    <t>Lufkin</t>
  </si>
  <si>
    <t>Mr. Stanley Druckenmiller</t>
  </si>
  <si>
    <t>Paul Blanchard</t>
  </si>
  <si>
    <t>ALBUQUERQUE</t>
  </si>
  <si>
    <t>Paul Orfalea</t>
  </si>
  <si>
    <t>Orfalea</t>
  </si>
  <si>
    <t>CA295</t>
  </si>
  <si>
    <t>Natalie Orfalea</t>
  </si>
  <si>
    <t>Natalie</t>
  </si>
  <si>
    <t>Ventura</t>
  </si>
  <si>
    <t>Keenan Orfalea</t>
  </si>
  <si>
    <t>Keenan</t>
  </si>
  <si>
    <t>Ken Church</t>
  </si>
  <si>
    <t>Church</t>
  </si>
  <si>
    <t>NV024</t>
  </si>
  <si>
    <t>Jeanne Levychurch</t>
  </si>
  <si>
    <t>Levychurch</t>
  </si>
  <si>
    <t>Terry Semel</t>
  </si>
  <si>
    <t>Semel</t>
  </si>
  <si>
    <t>Mr. Glenn Krevlin</t>
  </si>
  <si>
    <t>Krevlin</t>
  </si>
  <si>
    <t>Will Smith</t>
  </si>
  <si>
    <t>Jada Pinkett-Smith</t>
  </si>
  <si>
    <t>Jada</t>
  </si>
  <si>
    <t>Pinkett-Smith</t>
  </si>
  <si>
    <t>Scott Asen</t>
  </si>
  <si>
    <t>Asen</t>
  </si>
  <si>
    <t>Gary Lipman</t>
  </si>
  <si>
    <t>Jim Jacobs</t>
  </si>
  <si>
    <t>Ms. Kathleen Jacobs</t>
  </si>
  <si>
    <t>Robert Tucher</t>
  </si>
  <si>
    <t>Tucher</t>
  </si>
  <si>
    <t>Sheldon Pang</t>
  </si>
  <si>
    <t>Sheldon</t>
  </si>
  <si>
    <t>James Mahoney</t>
  </si>
  <si>
    <t>James Swartz</t>
  </si>
  <si>
    <t>Swartz</t>
  </si>
  <si>
    <t>10/14/2008</t>
  </si>
  <si>
    <t>Susan Swartz</t>
  </si>
  <si>
    <t>Muslim Lakhani</t>
  </si>
  <si>
    <t>Muslim</t>
  </si>
  <si>
    <t>Lakhani</t>
  </si>
  <si>
    <t>Caleb Kramer</t>
  </si>
  <si>
    <t>Caleb</t>
  </si>
  <si>
    <t>ir</t>
  </si>
  <si>
    <t>Tillie Walton</t>
  </si>
  <si>
    <t>Tillie</t>
  </si>
  <si>
    <t>Walton</t>
  </si>
  <si>
    <t>Bentonville</t>
  </si>
  <si>
    <t>William Webster IV</t>
  </si>
  <si>
    <t>Webster</t>
  </si>
  <si>
    <t>Spartanburg</t>
  </si>
  <si>
    <t>Virginia Trammell</t>
  </si>
  <si>
    <t>Trammell</t>
  </si>
  <si>
    <t>Texarkana</t>
  </si>
  <si>
    <t>TX084</t>
  </si>
  <si>
    <t>David Smith</t>
  </si>
  <si>
    <t>Daingerfield</t>
  </si>
  <si>
    <t>Christy Paddock</t>
  </si>
  <si>
    <t>Paddock</t>
  </si>
  <si>
    <t>TX089</t>
  </si>
  <si>
    <t>Matt Keil</t>
  </si>
  <si>
    <t>Matt</t>
  </si>
  <si>
    <t>Keil</t>
  </si>
  <si>
    <t>Samuel Walton</t>
  </si>
  <si>
    <t>Christine Zygielbaum</t>
  </si>
  <si>
    <t>Zygielbaum</t>
  </si>
  <si>
    <t>Joy Covey</t>
  </si>
  <si>
    <t>Covey</t>
  </si>
  <si>
    <t>Mr. Girish V. Reddy</t>
  </si>
  <si>
    <t>Girish</t>
  </si>
  <si>
    <t>Reddy</t>
  </si>
  <si>
    <t>Lee Thomas</t>
  </si>
  <si>
    <t>10/04/2008</t>
  </si>
  <si>
    <t>Paul Holland</t>
  </si>
  <si>
    <t>Bokara Legendre</t>
  </si>
  <si>
    <t>Bokara</t>
  </si>
  <si>
    <t>Legendre</t>
  </si>
  <si>
    <t>Samuel Byrne</t>
  </si>
  <si>
    <t>Byrne</t>
  </si>
  <si>
    <t>MA100</t>
  </si>
  <si>
    <t>Ravi Reddy</t>
  </si>
  <si>
    <t>Ravi</t>
  </si>
  <si>
    <t>New Vernon</t>
  </si>
  <si>
    <t>Elana Amsterdam</t>
  </si>
  <si>
    <t>Elana</t>
  </si>
  <si>
    <t>Amsterdam</t>
  </si>
  <si>
    <t>Mr. Alan Belzer</t>
  </si>
  <si>
    <t>Belzer</t>
  </si>
  <si>
    <t>10/16/2008</t>
  </si>
  <si>
    <t>Maria Eitel</t>
  </si>
  <si>
    <t>Eitel</t>
  </si>
  <si>
    <t>Robert Patton</t>
  </si>
  <si>
    <t>Fort Worth</t>
  </si>
  <si>
    <t>Suzanne Peck</t>
  </si>
  <si>
    <t>Peck</t>
  </si>
  <si>
    <t>MR. David Warnock</t>
  </si>
  <si>
    <t>Cockeysville</t>
  </si>
  <si>
    <t>IL118</t>
  </si>
  <si>
    <t>Nikos Mouyiaris</t>
  </si>
  <si>
    <t>Nikos</t>
  </si>
  <si>
    <t>Mouyiaris</t>
  </si>
  <si>
    <t>Elaine Musselman</t>
  </si>
  <si>
    <t>Musselman</t>
  </si>
  <si>
    <t>Beth Nash</t>
  </si>
  <si>
    <t>Nash</t>
  </si>
  <si>
    <t>Rose Daniel</t>
  </si>
  <si>
    <t xml:space="preserve"> GUIDO GOLDMAN</t>
  </si>
  <si>
    <t>GUIDO</t>
  </si>
  <si>
    <t>GOLDMAN</t>
  </si>
  <si>
    <t>Mr. Bruce Katz</t>
  </si>
  <si>
    <t>Lauren Leichtmon</t>
  </si>
  <si>
    <t>Leichtmon</t>
  </si>
  <si>
    <t>Mr. Arthur Levine</t>
  </si>
  <si>
    <t>David Saltzman</t>
  </si>
  <si>
    <t>Saltzman</t>
  </si>
  <si>
    <t xml:space="preserve"> CURRY GLASSELL</t>
  </si>
  <si>
    <t>CURRY</t>
  </si>
  <si>
    <t>GLASSELL</t>
  </si>
  <si>
    <t>10/17/2008</t>
  </si>
  <si>
    <t>Hon. Constance H. Williams</t>
  </si>
  <si>
    <t>Haverford</t>
  </si>
  <si>
    <t>PA083</t>
  </si>
  <si>
    <t>Abe Pollin</t>
  </si>
  <si>
    <t>Abe</t>
  </si>
  <si>
    <t>Megan McManemin</t>
  </si>
  <si>
    <t>McManemin</t>
  </si>
  <si>
    <t>Mr. Robert Wilhelm</t>
  </si>
  <si>
    <t>Wilhelm</t>
  </si>
  <si>
    <t>William Brewer III</t>
  </si>
  <si>
    <t>Brewer</t>
  </si>
  <si>
    <t>Barbarina Heyerdahl</t>
  </si>
  <si>
    <t>Barbarina</t>
  </si>
  <si>
    <t>Heyerdahl</t>
  </si>
  <si>
    <t>Shelburne</t>
  </si>
  <si>
    <t>MA099</t>
  </si>
  <si>
    <t>Cal Turner III</t>
  </si>
  <si>
    <t>Cal</t>
  </si>
  <si>
    <t>IL108</t>
  </si>
  <si>
    <t>Mrs. Jeanne Fisher</t>
  </si>
  <si>
    <t>Fisher</t>
  </si>
  <si>
    <t>IL119</t>
  </si>
  <si>
    <t>Jim Manzi</t>
  </si>
  <si>
    <t>Manzi</t>
  </si>
  <si>
    <t>Michael Calvey</t>
  </si>
  <si>
    <t>Calvey</t>
  </si>
  <si>
    <t>Providence</t>
  </si>
  <si>
    <t>James Millstein</t>
  </si>
  <si>
    <t>Joanne Whiteside</t>
  </si>
  <si>
    <t>Whiteside</t>
  </si>
  <si>
    <t>Naperville</t>
  </si>
  <si>
    <t>Ramzi Rihani</t>
  </si>
  <si>
    <t>Ramzi</t>
  </si>
  <si>
    <t>Rihani</t>
  </si>
  <si>
    <t>DC252</t>
  </si>
  <si>
    <t>Peter Novello</t>
  </si>
  <si>
    <t>Novello</t>
  </si>
  <si>
    <t>Lawrence Miao</t>
  </si>
  <si>
    <t>Miao</t>
  </si>
  <si>
    <t>Sheryl Sandberg</t>
  </si>
  <si>
    <t>Sandberg</t>
  </si>
  <si>
    <t>10/15/2008</t>
  </si>
  <si>
    <t>DBLC08</t>
  </si>
  <si>
    <t>Katrin Velder</t>
  </si>
  <si>
    <t>Katrine</t>
  </si>
  <si>
    <t>Velder</t>
  </si>
  <si>
    <t>10/20/2008</t>
  </si>
  <si>
    <t>Ms. Brian Ratner</t>
  </si>
  <si>
    <t>OH057</t>
  </si>
  <si>
    <t>Ms. Debbie Branson</t>
  </si>
  <si>
    <t>Branson</t>
  </si>
  <si>
    <t>Jane Wolf</t>
  </si>
  <si>
    <t>CA292</t>
  </si>
  <si>
    <t>John Danner</t>
  </si>
  <si>
    <t>Danner</t>
  </si>
  <si>
    <t>CA300</t>
  </si>
  <si>
    <t>Allison Danner</t>
  </si>
  <si>
    <t>Allison</t>
  </si>
  <si>
    <t>Hope Wintner</t>
  </si>
  <si>
    <t>Wintner</t>
  </si>
  <si>
    <t>Chrysanthy Investments</t>
  </si>
  <si>
    <t>Chrysanthy</t>
  </si>
  <si>
    <t>Investments</t>
  </si>
  <si>
    <t>CA299</t>
  </si>
  <si>
    <t>James Taylor</t>
  </si>
  <si>
    <t>Lenox</t>
  </si>
  <si>
    <t>Caroline Taylor</t>
  </si>
  <si>
    <t>Douglas Wolf</t>
  </si>
  <si>
    <t>Ms Carol Hertzberg</t>
  </si>
  <si>
    <t>Hertzberg</t>
  </si>
  <si>
    <t>del Mar</t>
  </si>
  <si>
    <t>John Frank</t>
  </si>
  <si>
    <t>MS. LANI ALPERT</t>
  </si>
  <si>
    <t>LANI</t>
  </si>
  <si>
    <t>ALPERT</t>
  </si>
  <si>
    <t>10/21/2008</t>
  </si>
  <si>
    <t>SANTA MONICA</t>
  </si>
  <si>
    <t>Linda Cornfield</t>
  </si>
  <si>
    <t>Archer Cornfield</t>
  </si>
  <si>
    <t>Robert Keane</t>
  </si>
  <si>
    <t>Ms. Nancy Marks</t>
  </si>
  <si>
    <t>LGBT MO</t>
  </si>
  <si>
    <t>Adam Max</t>
  </si>
  <si>
    <t>Diane Max</t>
  </si>
  <si>
    <t>Phyllis Seidenberg</t>
  </si>
  <si>
    <t>Seidenberg</t>
  </si>
  <si>
    <t>West Nyack</t>
  </si>
  <si>
    <t>Daniel Handler</t>
  </si>
  <si>
    <t>Handler</t>
  </si>
  <si>
    <t>10/22/2008</t>
  </si>
  <si>
    <t>Ms. Eva Shaye</t>
  </si>
  <si>
    <t>Karen Axelsson</t>
  </si>
  <si>
    <t>Axelsson</t>
  </si>
  <si>
    <t>Orinda</t>
  </si>
  <si>
    <t>Terri Gardner</t>
  </si>
  <si>
    <t>Terri</t>
  </si>
  <si>
    <t>Gardner</t>
  </si>
  <si>
    <t>IL111</t>
  </si>
  <si>
    <t>Mrs Francis Levy</t>
  </si>
  <si>
    <t>Francis</t>
  </si>
  <si>
    <t>NY200</t>
  </si>
  <si>
    <t>Robert Higgins</t>
  </si>
  <si>
    <t>Paul Maeder</t>
  </si>
  <si>
    <t>Maeder</t>
  </si>
  <si>
    <t>Carol Wall</t>
  </si>
  <si>
    <t>Wall</t>
  </si>
  <si>
    <t>Stephen Swid</t>
  </si>
  <si>
    <t>Swid</t>
  </si>
  <si>
    <t>Susan Soloman</t>
  </si>
  <si>
    <t>Soloman</t>
  </si>
  <si>
    <t>Peter Soloman</t>
  </si>
  <si>
    <t>Athena Tsakopoulos</t>
  </si>
  <si>
    <t>Athena</t>
  </si>
  <si>
    <t>Paul English</t>
  </si>
  <si>
    <t>English</t>
  </si>
  <si>
    <t>Ms. Ella De Leon</t>
  </si>
  <si>
    <t>Ella</t>
  </si>
  <si>
    <t>De Leon</t>
  </si>
  <si>
    <t>Cameron Park</t>
  </si>
  <si>
    <t>Michael Rudman</t>
  </si>
  <si>
    <t>Mr. Arnold Levin</t>
  </si>
  <si>
    <t>Greg Fleming</t>
  </si>
  <si>
    <t>Fleming</t>
  </si>
  <si>
    <t>David Eichler</t>
  </si>
  <si>
    <t>Eichler</t>
  </si>
  <si>
    <t>Stephen Krupa</t>
  </si>
  <si>
    <t>Krupa</t>
  </si>
  <si>
    <t>Rachel Ray</t>
  </si>
  <si>
    <t>Robert Smith</t>
  </si>
  <si>
    <t>Kenneth Kobliner</t>
  </si>
  <si>
    <t>Mr William Lloyd</t>
  </si>
  <si>
    <t>Lake Forest</t>
  </si>
  <si>
    <t>Ms Rhoda Glickman</t>
  </si>
  <si>
    <t>Rhoda</t>
  </si>
  <si>
    <t>Glickman</t>
  </si>
  <si>
    <t>Carol Sutton Lewis</t>
  </si>
  <si>
    <t>M Gore</t>
  </si>
  <si>
    <t>Gore</t>
  </si>
  <si>
    <t>Carthage</t>
  </si>
  <si>
    <t>TN027</t>
  </si>
  <si>
    <t>Mr. Timothy Mullen</t>
  </si>
  <si>
    <t>Robert Davis</t>
  </si>
  <si>
    <t>Southborough</t>
  </si>
  <si>
    <t>Annette Nowiszewski</t>
  </si>
  <si>
    <t>Nowiszewski</t>
  </si>
  <si>
    <t>Daniel Nowiszewski</t>
  </si>
  <si>
    <t>Mr. Blaine Wesner</t>
  </si>
  <si>
    <t>Blaine</t>
  </si>
  <si>
    <t>West Lake Hills</t>
  </si>
  <si>
    <t>TX085</t>
  </si>
  <si>
    <t>Ron Perey</t>
  </si>
  <si>
    <t>Mr. Robert McKay</t>
  </si>
  <si>
    <t>Mr. Jeanette Pratt</t>
  </si>
  <si>
    <t>Jeanette</t>
  </si>
  <si>
    <t>Pratt</t>
  </si>
  <si>
    <t>10/24/2008</t>
  </si>
  <si>
    <t>Ty Patterson</t>
  </si>
  <si>
    <t>Ty</t>
  </si>
  <si>
    <t>Chad Patterson</t>
  </si>
  <si>
    <t>Jason Nix</t>
  </si>
  <si>
    <t>Aaron Deshaw</t>
  </si>
  <si>
    <t>Aaron</t>
  </si>
  <si>
    <t>Deshaw</t>
  </si>
  <si>
    <t>WA054</t>
  </si>
  <si>
    <t>Roxanne Zak</t>
  </si>
  <si>
    <t>Roxanne</t>
  </si>
  <si>
    <t>Zak</t>
  </si>
  <si>
    <t>MA095</t>
  </si>
  <si>
    <t>Jason Roselius</t>
  </si>
  <si>
    <t>Roselius</t>
  </si>
  <si>
    <t>Oklahoma City</t>
  </si>
  <si>
    <t>Michael Burrage</t>
  </si>
  <si>
    <t>Burrage</t>
  </si>
  <si>
    <t>Durant</t>
  </si>
  <si>
    <t>Robyn Thornell</t>
  </si>
  <si>
    <t>Thornell</t>
  </si>
  <si>
    <t>Lyndel Wishcamper</t>
  </si>
  <si>
    <t>Lyndel</t>
  </si>
  <si>
    <t>Wishcamper</t>
  </si>
  <si>
    <t>Freeport</t>
  </si>
  <si>
    <t>Mrs. Tabitha King</t>
  </si>
  <si>
    <t>Tabitha</t>
  </si>
  <si>
    <t>Bangor</t>
  </si>
  <si>
    <t>Mr. Stephen King</t>
  </si>
  <si>
    <t>Iara Lee</t>
  </si>
  <si>
    <t>Iara</t>
  </si>
  <si>
    <t>Eric Wojcikiewicz</t>
  </si>
  <si>
    <t>Wojcikiewicz</t>
  </si>
  <si>
    <t>Mr. Paul Taubman</t>
  </si>
  <si>
    <t>Taubman</t>
  </si>
  <si>
    <t>Ms. Myrna Greenberg</t>
  </si>
  <si>
    <t>Myrna</t>
  </si>
  <si>
    <t>James Rubin</t>
  </si>
  <si>
    <t>Emily Rose</t>
  </si>
  <si>
    <t>Kevork Hovnanian</t>
  </si>
  <si>
    <t>Kevork</t>
  </si>
  <si>
    <t>Hovnanian</t>
  </si>
  <si>
    <t>Mr. Donald Mullen Jr</t>
  </si>
  <si>
    <t>Rosalind Keiser</t>
  </si>
  <si>
    <t>Rosalind</t>
  </si>
  <si>
    <t>Keiser</t>
  </si>
  <si>
    <t>10/27/2008</t>
  </si>
  <si>
    <t>CA268</t>
  </si>
  <si>
    <t>Maureen O'Leary</t>
  </si>
  <si>
    <t>O'Leary</t>
  </si>
  <si>
    <t>Anjan Mukherjee</t>
  </si>
  <si>
    <t>Anjan</t>
  </si>
  <si>
    <t>Mukherjee</t>
  </si>
  <si>
    <t>FL166</t>
  </si>
  <si>
    <t>Craig Drill</t>
  </si>
  <si>
    <t>Drill</t>
  </si>
  <si>
    <t>Anthony Scaramucci</t>
  </si>
  <si>
    <t>Scaramucci</t>
  </si>
  <si>
    <t>Elyse Barroway</t>
  </si>
  <si>
    <t>Elyse</t>
  </si>
  <si>
    <t>Barroway</t>
  </si>
  <si>
    <t>Radnor</t>
  </si>
  <si>
    <t>Lee Godfrey</t>
  </si>
  <si>
    <t>Mr. Farhad Azima</t>
  </si>
  <si>
    <t>Azima</t>
  </si>
  <si>
    <t>Ann Bronfman</t>
  </si>
  <si>
    <t>Emily Meehan</t>
  </si>
  <si>
    <t xml:space="preserve"> LYNN LUMBARD</t>
  </si>
  <si>
    <t>LYNN</t>
  </si>
  <si>
    <t>LUMBARD</t>
  </si>
  <si>
    <t>Ms. Donna Dubinsky</t>
  </si>
  <si>
    <t>Dubinsky</t>
  </si>
  <si>
    <t>Henry Cornell</t>
  </si>
  <si>
    <t>Cornell</t>
  </si>
  <si>
    <t>Jerome Rappaport Jr</t>
  </si>
  <si>
    <t>MA101</t>
  </si>
  <si>
    <t>Sheila Berner</t>
  </si>
  <si>
    <t>10/28/2008</t>
  </si>
  <si>
    <t>Mr. David Simon</t>
  </si>
  <si>
    <t>Equipment Leasing, LLC</t>
  </si>
  <si>
    <t>Equipment</t>
  </si>
  <si>
    <t>Leasing Llc</t>
  </si>
  <si>
    <t>Mobile</t>
  </si>
  <si>
    <t>Kimberly Lund</t>
  </si>
  <si>
    <t>Lund</t>
  </si>
  <si>
    <t>10/29/2008</t>
  </si>
  <si>
    <t>Jessica Valdespino</t>
  </si>
  <si>
    <t>Valdespino</t>
  </si>
  <si>
    <t>MI036</t>
  </si>
  <si>
    <t>John Moussouris</t>
  </si>
  <si>
    <t>Moussouris</t>
  </si>
  <si>
    <t>MS. Sara McConnell</t>
  </si>
  <si>
    <t>McConnell</t>
  </si>
  <si>
    <t>William Martin III</t>
  </si>
  <si>
    <t>Stephan Elieff</t>
  </si>
  <si>
    <t>Stephan</t>
  </si>
  <si>
    <t>Elieff</t>
  </si>
  <si>
    <t>Thomas Cousins</t>
  </si>
  <si>
    <t>Cousins</t>
  </si>
  <si>
    <t>GA044</t>
  </si>
  <si>
    <t>Mrs. Sara Abbasi</t>
  </si>
  <si>
    <t>Abbasi</t>
  </si>
  <si>
    <t>Sohaib Abbasi</t>
  </si>
  <si>
    <t>Sohaib</t>
  </si>
  <si>
    <t>Andrea Pollack</t>
  </si>
  <si>
    <t>10/30/2008</t>
  </si>
  <si>
    <t>NV026</t>
  </si>
  <si>
    <t>Mr. Robert Kogod</t>
  </si>
  <si>
    <t>Kogod</t>
  </si>
  <si>
    <t>Zygmunt Wilf</t>
  </si>
  <si>
    <t>Zygmunt</t>
  </si>
  <si>
    <t>Wilf</t>
  </si>
  <si>
    <t>10/31/2008</t>
  </si>
  <si>
    <t>Springfield</t>
  </si>
  <si>
    <t>Rumsey Rancheria</t>
  </si>
  <si>
    <t>Rumsey</t>
  </si>
  <si>
    <t>Rancheria</t>
  </si>
  <si>
    <t>11/04/2008</t>
  </si>
  <si>
    <t>Brooks</t>
  </si>
  <si>
    <t>Gavin Susman</t>
  </si>
  <si>
    <t>Gavin</t>
  </si>
  <si>
    <t>Marvin Masters</t>
  </si>
  <si>
    <t>Masters</t>
  </si>
  <si>
    <t>Mr. Howard Philip Milstein</t>
  </si>
  <si>
    <t>Milstein</t>
  </si>
  <si>
    <t>Amy Firoozabady</t>
  </si>
  <si>
    <t>Firoozabady</t>
  </si>
  <si>
    <t>Jeanie Dada</t>
  </si>
  <si>
    <t>Jeanie</t>
  </si>
  <si>
    <t xml:space="preserve"> OLUSOLA OYEMADE</t>
  </si>
  <si>
    <t>OLUSOLA</t>
  </si>
  <si>
    <t>OYEMADE</t>
  </si>
  <si>
    <t>Rancho Cucamonga</t>
  </si>
  <si>
    <t>Mr. Jose Fernandez</t>
  </si>
  <si>
    <t>Ms. Alicia Mullen</t>
  </si>
  <si>
    <t>Severin Beliveau</t>
  </si>
  <si>
    <t>Severin</t>
  </si>
  <si>
    <t>Beliveau</t>
  </si>
  <si>
    <t>11/05/2008</t>
  </si>
  <si>
    <t>Hallowell</t>
  </si>
  <si>
    <t>Joseph Corcoran</t>
  </si>
  <si>
    <t>Corcoran</t>
  </si>
  <si>
    <t>11/07/2008</t>
  </si>
  <si>
    <t>Dorchester</t>
  </si>
  <si>
    <t>Mariah Monks</t>
  </si>
  <si>
    <t>Mariah</t>
  </si>
  <si>
    <t>Phil Donahue</t>
  </si>
  <si>
    <t>Donahue</t>
  </si>
  <si>
    <t>Mr. Elzie Higginbottom Jr.</t>
  </si>
  <si>
    <t>Elzie</t>
  </si>
  <si>
    <t>Higginbottom</t>
  </si>
  <si>
    <t>11/10/2008</t>
  </si>
  <si>
    <t>IL122</t>
  </si>
  <si>
    <t>11/18/2008</t>
  </si>
  <si>
    <t>Mr Antony Ressler</t>
  </si>
  <si>
    <t>Antony</t>
  </si>
  <si>
    <t>Ressler</t>
  </si>
  <si>
    <t>Jim Stanard</t>
  </si>
  <si>
    <t>Stanard</t>
  </si>
  <si>
    <t>Paget</t>
  </si>
  <si>
    <t>Steven Karan</t>
  </si>
  <si>
    <t>Karan</t>
  </si>
  <si>
    <t>Mr. Dan Stern</t>
  </si>
  <si>
    <t>Stern</t>
  </si>
  <si>
    <t>Greg Vernoy</t>
  </si>
  <si>
    <t>Vernoy</t>
  </si>
  <si>
    <t>W Meyers</t>
  </si>
  <si>
    <t>Meyers</t>
  </si>
  <si>
    <t>Barry Manilow</t>
  </si>
  <si>
    <t>Paolo Pellegrini</t>
  </si>
  <si>
    <t>Paolo</t>
  </si>
  <si>
    <t>Pellegrini</t>
  </si>
  <si>
    <t>Gerald Smith</t>
  </si>
  <si>
    <t>Stuart Grossman</t>
  </si>
  <si>
    <t>Roann Costin</t>
  </si>
  <si>
    <t>Roann</t>
  </si>
  <si>
    <t>Costin</t>
  </si>
  <si>
    <t>Eddie Izzard</t>
  </si>
  <si>
    <t>Izzard</t>
  </si>
  <si>
    <t>Jaime Agustines</t>
  </si>
  <si>
    <t>Agustines</t>
  </si>
  <si>
    <t>Daly City</t>
  </si>
  <si>
    <t>Virginia Howard</t>
  </si>
  <si>
    <t>11/02/2008</t>
  </si>
  <si>
    <t>Stephen Pagliuca</t>
  </si>
  <si>
    <t>Pagliuca</t>
  </si>
  <si>
    <t>William Lewis Jr</t>
  </si>
  <si>
    <t>11/03/2008</t>
  </si>
  <si>
    <t>Daniel Reiner</t>
  </si>
  <si>
    <t>Akiko Yamazaki</t>
  </si>
  <si>
    <t>Akiko</t>
  </si>
  <si>
    <t>Yamazaki</t>
  </si>
  <si>
    <t>11/25/2008</t>
  </si>
  <si>
    <t>Los Gatos</t>
  </si>
  <si>
    <t>Ozzie Silna</t>
  </si>
  <si>
    <t>Ozzie</t>
  </si>
  <si>
    <t>Silna</t>
  </si>
  <si>
    <t>12/02/2008</t>
  </si>
  <si>
    <t>Pauline Emmett</t>
  </si>
  <si>
    <t>Pauline</t>
  </si>
  <si>
    <t>12/04/2008</t>
  </si>
  <si>
    <t>Lynn Kartsotis</t>
  </si>
  <si>
    <t>01/05/2009</t>
  </si>
  <si>
    <t>Ms. Rebecca Rankin</t>
  </si>
  <si>
    <t>Rankin</t>
  </si>
  <si>
    <t>01/16/2009</t>
  </si>
  <si>
    <t>FirstLast</t>
  </si>
  <si>
    <t>On Maxout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</si>
</sst>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;\(&quot;$&quot;#,##0.00\)"/>
    <numFmt numFmtId="172" formatCode="&quot;$&quot;#,##0.00"/>
  </numFmts>
  <fonts count="15">
    <font>
      <sz val="10"/>
      <color indexed="8"/>
      <name val="Arial"/>
    </font>
    <font>
      <sz val="11"/>
      <color indexed="8"/>
      <name val="Calibri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1"/>
      <color indexed="18"/>
      <name val="Calibri"/>
      <family val="2"/>
    </font>
    <font>
      <u/>
      <sz val="11"/>
      <color indexed="12"/>
      <name val="Calibri"/>
      <family val="2"/>
    </font>
    <font>
      <sz val="11"/>
      <color indexed="56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7" fillId="0" borderId="1" xfId="0" applyFont="1" applyFill="1" applyBorder="1"/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right" wrapText="1"/>
    </xf>
    <xf numFmtId="164" fontId="8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right" wrapText="1"/>
    </xf>
    <xf numFmtId="0" fontId="8" fillId="0" borderId="1" xfId="0" applyFont="1" applyFill="1" applyBorder="1"/>
    <xf numFmtId="0" fontId="8" fillId="0" borderId="1" xfId="0" applyFont="1" applyFill="1" applyBorder="1" applyAlignment="1">
      <alignment shrinkToFit="1"/>
    </xf>
    <xf numFmtId="165" fontId="8" fillId="0" borderId="1" xfId="0" applyNumberFormat="1" applyFont="1" applyFill="1" applyBorder="1" applyAlignment="1">
      <alignment horizontal="left" shrinkToFit="1"/>
    </xf>
    <xf numFmtId="0" fontId="9" fillId="0" borderId="1" xfId="0" applyFont="1" applyFill="1" applyBorder="1"/>
    <xf numFmtId="0" fontId="10" fillId="0" borderId="1" xfId="3" applyFont="1" applyFill="1" applyBorder="1" applyAlignment="1" applyProtection="1"/>
    <xf numFmtId="165" fontId="8" fillId="0" borderId="1" xfId="0" applyNumberFormat="1" applyFont="1" applyFill="1" applyBorder="1" applyAlignment="1">
      <alignment horizontal="right" shrinkToFit="1"/>
    </xf>
    <xf numFmtId="164" fontId="7" fillId="0" borderId="1" xfId="2" applyNumberFormat="1" applyFont="1" applyFill="1" applyBorder="1" applyAlignment="1">
      <alignment horizontal="right" wrapText="1"/>
    </xf>
    <xf numFmtId="164" fontId="7" fillId="0" borderId="1" xfId="2" applyNumberFormat="1" applyFont="1" applyFill="1" applyBorder="1"/>
    <xf numFmtId="164" fontId="8" fillId="0" borderId="1" xfId="2" applyNumberFormat="1" applyFont="1" applyFill="1" applyBorder="1"/>
    <xf numFmtId="164" fontId="8" fillId="0" borderId="1" xfId="2" applyNumberFormat="1" applyFont="1" applyFill="1" applyBorder="1" applyAlignment="1">
      <alignment horizontal="right" vertical="top" wrapText="1"/>
    </xf>
    <xf numFmtId="164" fontId="8" fillId="0" borderId="1" xfId="2" applyNumberFormat="1" applyFont="1" applyFill="1" applyBorder="1" applyAlignment="1">
      <alignment horizontal="right" wrapText="1"/>
    </xf>
    <xf numFmtId="164" fontId="8" fillId="0" borderId="1" xfId="2" applyNumberFormat="1" applyFont="1" applyFill="1" applyBorder="1" applyAlignment="1">
      <alignment horizontal="left" wrapText="1"/>
    </xf>
    <xf numFmtId="164" fontId="11" fillId="0" borderId="1" xfId="2" applyNumberFormat="1" applyFont="1" applyFill="1" applyBorder="1"/>
    <xf numFmtId="164" fontId="8" fillId="0" borderId="1" xfId="2" applyNumberFormat="1" applyFont="1" applyFill="1" applyBorder="1" applyAlignment="1">
      <alignment horizontal="right"/>
    </xf>
    <xf numFmtId="164" fontId="7" fillId="0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164" fontId="6" fillId="2" borderId="1" xfId="2" applyNumberFormat="1" applyFont="1" applyFill="1" applyBorder="1" applyAlignment="1">
      <alignment horizontal="center" wrapText="1"/>
    </xf>
    <xf numFmtId="164" fontId="6" fillId="2" borderId="1" xfId="2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right" vertical="top" wrapText="1"/>
    </xf>
    <xf numFmtId="164" fontId="9" fillId="0" borderId="1" xfId="0" applyNumberFormat="1" applyFont="1" applyFill="1" applyBorder="1"/>
    <xf numFmtId="164" fontId="7" fillId="0" borderId="1" xfId="0" applyNumberFormat="1" applyFont="1" applyFill="1" applyBorder="1" applyAlignment="1">
      <alignment horizontal="right"/>
    </xf>
    <xf numFmtId="0" fontId="12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/>
    <xf numFmtId="6" fontId="13" fillId="0" borderId="1" xfId="0" applyNumberFormat="1" applyFont="1" applyFill="1" applyBorder="1" applyAlignment="1">
      <alignment horizontal="right"/>
    </xf>
    <xf numFmtId="164" fontId="13" fillId="0" borderId="1" xfId="0" applyNumberFormat="1" applyFont="1" applyFill="1" applyBorder="1" applyAlignment="1">
      <alignment horizontal="right"/>
    </xf>
    <xf numFmtId="164" fontId="7" fillId="0" borderId="1" xfId="0" applyNumberFormat="1" applyFont="1" applyFill="1" applyBorder="1" applyProtection="1"/>
    <xf numFmtId="0" fontId="0" fillId="0" borderId="1" xfId="0" applyBorder="1"/>
    <xf numFmtId="6" fontId="1" fillId="0" borderId="1" xfId="0" applyNumberFormat="1" applyFont="1" applyBorder="1"/>
    <xf numFmtId="0" fontId="7" fillId="0" borderId="0" xfId="0" applyFont="1" applyFill="1" applyAlignment="1">
      <alignment wrapText="1"/>
    </xf>
    <xf numFmtId="164" fontId="7" fillId="0" borderId="0" xfId="2" applyNumberFormat="1" applyFont="1" applyFill="1" applyBorder="1" applyAlignment="1">
      <alignment horizontal="right" wrapText="1"/>
    </xf>
    <xf numFmtId="0" fontId="8" fillId="0" borderId="0" xfId="0" applyFont="1" applyFill="1"/>
    <xf numFmtId="0" fontId="14" fillId="0" borderId="0" xfId="1" applyNumberFormat="1" applyFont="1" applyBorder="1"/>
    <xf numFmtId="0" fontId="0" fillId="0" borderId="0" xfId="1" applyNumberFormat="1" applyFont="1" applyBorder="1"/>
    <xf numFmtId="172" fontId="0" fillId="0" borderId="0" xfId="1" applyNumberFormat="1" applyFont="1" applyBorder="1"/>
    <xf numFmtId="0" fontId="4" fillId="0" borderId="0" xfId="0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54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/>
  <cols>
    <col min="1" max="1" width="27.42578125" style="1" customWidth="1"/>
    <col min="2" max="2" width="22.42578125" style="1" customWidth="1"/>
    <col min="3" max="3" width="14" style="1" customWidth="1"/>
    <col min="4" max="4" width="15" style="1" customWidth="1"/>
    <col min="5" max="5" width="15.85546875" style="13" customWidth="1"/>
    <col min="6" max="6" width="17" style="13" customWidth="1"/>
    <col min="7" max="7" width="20.28515625" style="13" customWidth="1"/>
    <col min="8" max="8" width="14.42578125" style="13" customWidth="1"/>
    <col min="9" max="9" width="21.7109375" style="1" customWidth="1"/>
    <col min="10" max="14" width="14" style="1" customWidth="1"/>
    <col min="15" max="15" width="14" style="1" hidden="1" customWidth="1"/>
    <col min="16" max="18" width="14" style="1" customWidth="1"/>
    <col min="19" max="19" width="41.140625" style="1" customWidth="1"/>
    <col min="20" max="20" width="14" style="1" customWidth="1"/>
    <col min="21" max="21" width="16.5703125" style="1" customWidth="1"/>
    <col min="22" max="22" width="14" style="1" customWidth="1"/>
    <col min="23" max="23" width="11.85546875" style="1" customWidth="1"/>
    <col min="24" max="24" width="14" style="1" customWidth="1"/>
    <col min="25" max="25" width="11.85546875" style="1" customWidth="1"/>
    <col min="26" max="16384" width="9.140625" style="1"/>
  </cols>
  <sheetData>
    <row r="1" spans="1:22" ht="13.5" customHeight="1">
      <c r="B1" s="1" t="s">
        <v>7246</v>
      </c>
      <c r="C1" s="21" t="s">
        <v>2937</v>
      </c>
      <c r="D1" s="21" t="s">
        <v>2938</v>
      </c>
      <c r="E1" s="22" t="s">
        <v>1233</v>
      </c>
      <c r="F1" s="23" t="s">
        <v>1234</v>
      </c>
      <c r="G1" s="23" t="s">
        <v>1089</v>
      </c>
      <c r="H1" s="23" t="s">
        <v>1232</v>
      </c>
      <c r="I1" s="21" t="s">
        <v>2939</v>
      </c>
      <c r="J1" s="21" t="s">
        <v>2940</v>
      </c>
      <c r="K1" s="21" t="s">
        <v>2941</v>
      </c>
      <c r="L1" s="21" t="s">
        <v>2942</v>
      </c>
      <c r="M1" s="21" t="s">
        <v>2943</v>
      </c>
      <c r="N1" s="21" t="s">
        <v>2944</v>
      </c>
      <c r="O1" s="21" t="s">
        <v>2945</v>
      </c>
      <c r="P1" s="21" t="s">
        <v>2946</v>
      </c>
      <c r="Q1" s="21" t="s">
        <v>2947</v>
      </c>
      <c r="R1" s="21" t="s">
        <v>2948</v>
      </c>
      <c r="S1" s="21" t="s">
        <v>2949</v>
      </c>
      <c r="T1" s="21" t="s">
        <v>2950</v>
      </c>
      <c r="U1" s="21" t="s">
        <v>2951</v>
      </c>
      <c r="V1" s="28" t="s">
        <v>2952</v>
      </c>
    </row>
    <row r="2" spans="1:22" ht="13.5" customHeight="1">
      <c r="A2" s="1" t="str">
        <f>CONCATENATE(C2,D2)</f>
        <v>MatthewBarzun</v>
      </c>
      <c r="B2" s="1" t="str">
        <f>IF(ISNA(VLOOKUP(A2,'OVF Max Out'!$A$2:$A$1948,1,FALSE)),"","YES")</f>
        <v/>
      </c>
      <c r="C2" s="2" t="s">
        <v>58</v>
      </c>
      <c r="D2" s="2" t="s">
        <v>59</v>
      </c>
      <c r="E2" s="5">
        <v>1174430</v>
      </c>
      <c r="F2" s="5">
        <v>1907100</v>
      </c>
      <c r="G2" s="12">
        <v>421550</v>
      </c>
      <c r="H2" s="12">
        <f>SUM(E2:G2)</f>
        <v>3503080</v>
      </c>
      <c r="I2" s="2" t="s">
        <v>60</v>
      </c>
      <c r="J2" s="2" t="s">
        <v>61</v>
      </c>
      <c r="K2" s="2" t="s">
        <v>62</v>
      </c>
      <c r="L2" s="2" t="s">
        <v>63</v>
      </c>
      <c r="M2" s="2" t="s">
        <v>64</v>
      </c>
      <c r="N2" s="2" t="s">
        <v>65</v>
      </c>
      <c r="O2" s="2" t="s">
        <v>66</v>
      </c>
      <c r="P2" s="2" t="s">
        <v>67</v>
      </c>
      <c r="Q2" s="2" t="s">
        <v>2965</v>
      </c>
      <c r="R2" s="2" t="s">
        <v>2965</v>
      </c>
      <c r="S2" s="2" t="s">
        <v>68</v>
      </c>
      <c r="T2" s="2" t="s">
        <v>2965</v>
      </c>
      <c r="U2" s="2" t="s">
        <v>2965</v>
      </c>
      <c r="V2" s="3" t="b">
        <v>0</v>
      </c>
    </row>
    <row r="3" spans="1:22" ht="13.5" customHeight="1">
      <c r="A3" s="1" t="str">
        <f t="shared" ref="A3:A66" si="0">CONCATENATE(C3,D3)</f>
        <v>JuliusGenachowski</v>
      </c>
      <c r="B3" s="1" t="str">
        <f>IF(ISNA(VLOOKUP(A3,'OVF Max Out'!$A$2:$A$1948,1,FALSE)),"","YES")</f>
        <v/>
      </c>
      <c r="C3" s="2" t="s">
        <v>2953</v>
      </c>
      <c r="D3" s="2" t="s">
        <v>2954</v>
      </c>
      <c r="E3" s="32">
        <v>2628169</v>
      </c>
      <c r="F3" s="32">
        <v>792650</v>
      </c>
      <c r="G3" s="32">
        <v>74100</v>
      </c>
      <c r="H3" s="12">
        <f>SUM(E3:G3)</f>
        <v>3494919</v>
      </c>
      <c r="I3" s="2" t="s">
        <v>2955</v>
      </c>
      <c r="J3" s="2" t="s">
        <v>2956</v>
      </c>
      <c r="K3" s="2" t="s">
        <v>2957</v>
      </c>
      <c r="L3" s="2" t="s">
        <v>2960</v>
      </c>
      <c r="M3" s="2" t="s">
        <v>2961</v>
      </c>
      <c r="N3" s="2" t="s">
        <v>2962</v>
      </c>
      <c r="O3" s="2" t="s">
        <v>2963</v>
      </c>
      <c r="P3" s="2" t="s">
        <v>2964</v>
      </c>
      <c r="Q3" s="2" t="s">
        <v>2965</v>
      </c>
      <c r="R3" s="2" t="s">
        <v>2966</v>
      </c>
      <c r="S3" s="2" t="s">
        <v>2967</v>
      </c>
      <c r="T3" s="2" t="s">
        <v>2965</v>
      </c>
      <c r="U3" s="2" t="s">
        <v>2965</v>
      </c>
      <c r="V3" s="3" t="b">
        <v>0</v>
      </c>
    </row>
    <row r="4" spans="1:22" ht="13.5" customHeight="1">
      <c r="A4" s="1" t="str">
        <f t="shared" si="0"/>
        <v>FrankSanchez</v>
      </c>
      <c r="B4" s="1" t="str">
        <f>IF(ISNA(VLOOKUP(A4,'OVF Max Out'!$A$2:$A$1948,1,FALSE)),"","YES")</f>
        <v/>
      </c>
      <c r="C4" s="2" t="s">
        <v>20</v>
      </c>
      <c r="D4" s="2" t="s">
        <v>21</v>
      </c>
      <c r="E4" s="12">
        <v>1415000</v>
      </c>
      <c r="F4" s="12">
        <v>1650000</v>
      </c>
      <c r="G4" s="12">
        <v>350000</v>
      </c>
      <c r="H4" s="12">
        <f>SUM(E4:G4)</f>
        <v>3415000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  <c r="N4" s="2" t="s">
        <v>27</v>
      </c>
      <c r="O4" s="2" t="s">
        <v>28</v>
      </c>
      <c r="P4" s="2" t="s">
        <v>29</v>
      </c>
      <c r="Q4" s="2" t="s">
        <v>2965</v>
      </c>
      <c r="R4" s="2" t="s">
        <v>2965</v>
      </c>
      <c r="S4" s="2" t="s">
        <v>30</v>
      </c>
      <c r="T4" s="2" t="s">
        <v>2965</v>
      </c>
      <c r="U4" s="2" t="s">
        <v>2965</v>
      </c>
      <c r="V4" s="3" t="b">
        <v>0</v>
      </c>
    </row>
    <row r="5" spans="1:22" ht="13.5" customHeight="1">
      <c r="A5" s="1" t="str">
        <f t="shared" si="0"/>
        <v>JeffreyKatzenberg</v>
      </c>
      <c r="B5" s="1" t="str">
        <f>IF(ISNA(VLOOKUP(A5,'OVF Max Out'!$A$2:$A$1948,1,FALSE)),"","YES")</f>
        <v>YES</v>
      </c>
      <c r="C5" s="2" t="s">
        <v>109</v>
      </c>
      <c r="D5" s="2" t="s">
        <v>110</v>
      </c>
      <c r="E5" s="12">
        <v>768600</v>
      </c>
      <c r="F5" s="12">
        <v>2351900</v>
      </c>
      <c r="G5" s="12"/>
      <c r="H5" s="12">
        <f>SUM(E5:G5)</f>
        <v>3120500</v>
      </c>
      <c r="I5" s="2" t="s">
        <v>41</v>
      </c>
      <c r="J5" s="2" t="s">
        <v>111</v>
      </c>
      <c r="K5" s="2" t="s">
        <v>43</v>
      </c>
      <c r="L5" s="2" t="s">
        <v>112</v>
      </c>
      <c r="M5" s="2" t="s">
        <v>113</v>
      </c>
      <c r="N5" s="2" t="s">
        <v>4</v>
      </c>
      <c r="O5" s="2" t="s">
        <v>114</v>
      </c>
      <c r="P5" s="2" t="s">
        <v>115</v>
      </c>
      <c r="Q5" s="2" t="s">
        <v>2965</v>
      </c>
      <c r="R5" s="2" t="s">
        <v>2965</v>
      </c>
      <c r="S5" s="2" t="s">
        <v>116</v>
      </c>
      <c r="T5" s="2" t="s">
        <v>2965</v>
      </c>
      <c r="U5" s="2" t="s">
        <v>2965</v>
      </c>
      <c r="V5" s="3" t="b">
        <v>0</v>
      </c>
    </row>
    <row r="6" spans="1:22" ht="13.5" customHeight="1">
      <c r="A6" s="1" t="str">
        <f t="shared" si="0"/>
        <v>FrankWhite</v>
      </c>
      <c r="B6" s="1" t="str">
        <f>IF(ISNA(VLOOKUP(A6,'OVF Max Out'!$A$2:$A$1948,1,FALSE)),"","YES")</f>
        <v>YES</v>
      </c>
      <c r="C6" s="2" t="s">
        <v>20</v>
      </c>
      <c r="D6" s="2" t="s">
        <v>322</v>
      </c>
      <c r="E6" s="32">
        <v>453760</v>
      </c>
      <c r="F6" s="32">
        <v>2529245</v>
      </c>
      <c r="G6" s="32">
        <v>0</v>
      </c>
      <c r="H6" s="12">
        <f>SUM(E6:G6)</f>
        <v>2983005</v>
      </c>
      <c r="I6" s="2" t="s">
        <v>2955</v>
      </c>
      <c r="J6" s="2" t="s">
        <v>323</v>
      </c>
      <c r="K6" s="2" t="s">
        <v>43</v>
      </c>
      <c r="L6" s="2" t="s">
        <v>324</v>
      </c>
      <c r="M6" s="2" t="s">
        <v>325</v>
      </c>
      <c r="N6" s="2" t="s">
        <v>244</v>
      </c>
      <c r="O6" s="2" t="s">
        <v>326</v>
      </c>
      <c r="P6" s="2" t="s">
        <v>2965</v>
      </c>
      <c r="Q6" s="2" t="s">
        <v>2965</v>
      </c>
      <c r="R6" s="2" t="s">
        <v>327</v>
      </c>
      <c r="S6" s="33" t="s">
        <v>1218</v>
      </c>
      <c r="T6" s="2" t="s">
        <v>2965</v>
      </c>
      <c r="U6" s="2" t="s">
        <v>2965</v>
      </c>
      <c r="V6" s="3" t="b">
        <v>1</v>
      </c>
    </row>
    <row r="7" spans="1:22" ht="13.5" customHeight="1">
      <c r="A7" s="1" t="str">
        <f t="shared" si="0"/>
        <v>StanleyGrinstein</v>
      </c>
      <c r="B7" s="1" t="str">
        <f>IF(ISNA(VLOOKUP(A7,'OVF Max Out'!$A$2:$A$1948,1,FALSE)),"","YES")</f>
        <v/>
      </c>
      <c r="C7" s="2" t="s">
        <v>1226</v>
      </c>
      <c r="D7" s="2" t="s">
        <v>1227</v>
      </c>
      <c r="E7" s="32"/>
      <c r="F7" s="32">
        <v>2450000</v>
      </c>
      <c r="G7" s="32">
        <v>142000</v>
      </c>
      <c r="H7" s="12">
        <f>SUM(F7,G7)</f>
        <v>2592000</v>
      </c>
      <c r="I7" s="2" t="s">
        <v>41</v>
      </c>
      <c r="J7" s="2" t="s">
        <v>1228</v>
      </c>
      <c r="K7" s="2" t="s">
        <v>2807</v>
      </c>
      <c r="L7" s="2"/>
      <c r="M7" s="2"/>
      <c r="N7" s="2"/>
      <c r="O7" s="2"/>
      <c r="P7" s="2"/>
      <c r="Q7" s="2" t="s">
        <v>1229</v>
      </c>
      <c r="R7" s="2" t="s">
        <v>1230</v>
      </c>
      <c r="S7" t="s">
        <v>1231</v>
      </c>
      <c r="T7" s="2"/>
      <c r="U7" s="2"/>
      <c r="V7" s="3"/>
    </row>
    <row r="8" spans="1:22" ht="13.5" customHeight="1">
      <c r="A8" s="1" t="str">
        <f t="shared" si="0"/>
        <v>CharlieRivkin</v>
      </c>
      <c r="B8" s="1" t="str">
        <f>IF(ISNA(VLOOKUP(A8,'OVF Max Out'!$A$2:$A$1948,1,FALSE)),"","YES")</f>
        <v/>
      </c>
      <c r="C8" s="2" t="s">
        <v>39</v>
      </c>
      <c r="D8" s="2" t="s">
        <v>40</v>
      </c>
      <c r="E8" s="12">
        <v>1668900</v>
      </c>
      <c r="F8" s="12">
        <v>893500</v>
      </c>
      <c r="G8" s="12"/>
      <c r="H8" s="12">
        <f t="shared" ref="H8:H71" si="1">SUM(E8:G8)</f>
        <v>2562400</v>
      </c>
      <c r="I8" s="2" t="s">
        <v>41</v>
      </c>
      <c r="J8" s="2" t="s">
        <v>42</v>
      </c>
      <c r="K8" s="2" t="s">
        <v>43</v>
      </c>
      <c r="L8" s="2" t="s">
        <v>44</v>
      </c>
      <c r="M8" s="2" t="s">
        <v>45</v>
      </c>
      <c r="N8" s="2" t="s">
        <v>4</v>
      </c>
      <c r="O8" s="2" t="s">
        <v>46</v>
      </c>
      <c r="P8" s="2" t="s">
        <v>47</v>
      </c>
      <c r="Q8" s="2" t="s">
        <v>2965</v>
      </c>
      <c r="R8" s="2" t="s">
        <v>2965</v>
      </c>
      <c r="S8" s="2" t="s">
        <v>48</v>
      </c>
      <c r="T8" s="2" t="s">
        <v>2965</v>
      </c>
      <c r="U8" s="2" t="s">
        <v>2965</v>
      </c>
      <c r="V8" s="3" t="b">
        <v>0</v>
      </c>
    </row>
    <row r="9" spans="1:22" ht="13.5" customHeight="1">
      <c r="A9" s="1" t="str">
        <f t="shared" si="0"/>
        <v>KirkWagar</v>
      </c>
      <c r="B9" s="1" t="str">
        <f>IF(ISNA(VLOOKUP(A9,'OVF Max Out'!$A$2:$A$1948,1,FALSE)),"","YES")</f>
        <v/>
      </c>
      <c r="C9" s="2" t="s">
        <v>49</v>
      </c>
      <c r="D9" s="2" t="s">
        <v>50</v>
      </c>
      <c r="E9" s="12">
        <v>1300000</v>
      </c>
      <c r="F9" s="12">
        <v>825000</v>
      </c>
      <c r="G9" s="12">
        <v>205000</v>
      </c>
      <c r="H9" s="12">
        <f t="shared" si="1"/>
        <v>2330000</v>
      </c>
      <c r="I9" s="2" t="s">
        <v>22</v>
      </c>
      <c r="J9" s="2" t="s">
        <v>51</v>
      </c>
      <c r="K9" s="2" t="s">
        <v>52</v>
      </c>
      <c r="L9" s="2" t="s">
        <v>53</v>
      </c>
      <c r="M9" s="2" t="s">
        <v>54</v>
      </c>
      <c r="N9" s="2" t="s">
        <v>27</v>
      </c>
      <c r="O9" s="2" t="s">
        <v>55</v>
      </c>
      <c r="P9" s="2" t="s">
        <v>56</v>
      </c>
      <c r="Q9" s="2" t="s">
        <v>2965</v>
      </c>
      <c r="R9" s="2" t="s">
        <v>2965</v>
      </c>
      <c r="S9" s="2" t="s">
        <v>57</v>
      </c>
      <c r="T9" s="2" t="s">
        <v>2965</v>
      </c>
      <c r="U9" s="2" t="s">
        <v>2965</v>
      </c>
      <c r="V9" s="3" t="b">
        <v>0</v>
      </c>
    </row>
    <row r="10" spans="1:22" ht="13.5" customHeight="1">
      <c r="A10" s="1" t="str">
        <f t="shared" si="0"/>
        <v>AlanSolomont</v>
      </c>
      <c r="B10" s="1" t="str">
        <f>IF(ISNA(VLOOKUP(A10,'OVF Max Out'!$A$2:$A$1948,1,FALSE)),"","YES")</f>
        <v/>
      </c>
      <c r="C10" s="2" t="s">
        <v>117</v>
      </c>
      <c r="D10" s="2" t="s">
        <v>118</v>
      </c>
      <c r="E10" s="12">
        <v>918455</v>
      </c>
      <c r="F10" s="12">
        <v>981345</v>
      </c>
      <c r="G10" s="12">
        <v>428700</v>
      </c>
      <c r="H10" s="12">
        <f t="shared" si="1"/>
        <v>2328500</v>
      </c>
      <c r="I10" s="2" t="s">
        <v>119</v>
      </c>
      <c r="J10" s="2" t="s">
        <v>120</v>
      </c>
      <c r="K10" s="2" t="s">
        <v>43</v>
      </c>
      <c r="L10" s="2" t="s">
        <v>121</v>
      </c>
      <c r="M10" s="2" t="s">
        <v>122</v>
      </c>
      <c r="N10" s="2" t="s">
        <v>123</v>
      </c>
      <c r="O10" s="2" t="s">
        <v>124</v>
      </c>
      <c r="P10" s="2" t="s">
        <v>125</v>
      </c>
      <c r="Q10" s="2" t="s">
        <v>2965</v>
      </c>
      <c r="R10" s="2" t="s">
        <v>126</v>
      </c>
      <c r="S10" s="2" t="s">
        <v>127</v>
      </c>
      <c r="T10" s="2" t="s">
        <v>2965</v>
      </c>
      <c r="U10" s="2" t="s">
        <v>2965</v>
      </c>
      <c r="V10" s="3" t="b">
        <v>0</v>
      </c>
    </row>
    <row r="11" spans="1:22" ht="13.5" customHeight="1">
      <c r="A11" s="1" t="str">
        <f t="shared" si="0"/>
        <v>MarkGorenberg</v>
      </c>
      <c r="B11" s="1" t="str">
        <f>IF(ISNA(VLOOKUP(A11,'OVF Max Out'!$A$2:$A$1948,1,FALSE)),"","YES")</f>
        <v/>
      </c>
      <c r="C11" s="2" t="s">
        <v>151</v>
      </c>
      <c r="D11" s="2" t="s">
        <v>152</v>
      </c>
      <c r="E11" s="12">
        <v>1225925</v>
      </c>
      <c r="F11" s="12">
        <v>676150</v>
      </c>
      <c r="G11" s="12">
        <v>141000</v>
      </c>
      <c r="H11" s="12">
        <f t="shared" si="1"/>
        <v>2043075</v>
      </c>
      <c r="I11" s="2" t="s">
        <v>2970</v>
      </c>
      <c r="J11" s="2" t="s">
        <v>153</v>
      </c>
      <c r="K11" s="2" t="s">
        <v>154</v>
      </c>
      <c r="L11" s="2" t="s">
        <v>155</v>
      </c>
      <c r="M11" s="2" t="s">
        <v>156</v>
      </c>
      <c r="N11" s="2" t="s">
        <v>4</v>
      </c>
      <c r="O11" s="2" t="s">
        <v>157</v>
      </c>
      <c r="P11" s="2" t="s">
        <v>158</v>
      </c>
      <c r="Q11" s="2" t="s">
        <v>2965</v>
      </c>
      <c r="R11" s="2" t="s">
        <v>159</v>
      </c>
      <c r="S11" s="2" t="s">
        <v>160</v>
      </c>
      <c r="T11" s="2" t="s">
        <v>161</v>
      </c>
      <c r="U11" s="2" t="s">
        <v>162</v>
      </c>
      <c r="V11" s="3" t="b">
        <v>0</v>
      </c>
    </row>
    <row r="12" spans="1:22" ht="13.5" customHeight="1">
      <c r="A12" s="1" t="str">
        <f t="shared" si="0"/>
        <v>JohnRoos</v>
      </c>
      <c r="B12" s="1" t="str">
        <f>IF(ISNA(VLOOKUP(A12,'OVF Max Out'!$A$2:$A$1948,1,FALSE)),"","YES")</f>
        <v/>
      </c>
      <c r="C12" s="2" t="s">
        <v>69</v>
      </c>
      <c r="D12" s="2" t="s">
        <v>80</v>
      </c>
      <c r="E12" s="12">
        <v>1497544</v>
      </c>
      <c r="F12" s="12">
        <v>512606</v>
      </c>
      <c r="G12" s="12">
        <v>20000</v>
      </c>
      <c r="H12" s="12">
        <f t="shared" si="1"/>
        <v>2030150</v>
      </c>
      <c r="I12" s="2" t="s">
        <v>2970</v>
      </c>
      <c r="J12" s="2" t="s">
        <v>81</v>
      </c>
      <c r="K12" s="2" t="s">
        <v>43</v>
      </c>
      <c r="L12" s="2" t="s">
        <v>82</v>
      </c>
      <c r="M12" s="2" t="s">
        <v>83</v>
      </c>
      <c r="N12" s="2" t="s">
        <v>4</v>
      </c>
      <c r="O12" s="2" t="s">
        <v>84</v>
      </c>
      <c r="P12" s="2" t="s">
        <v>85</v>
      </c>
      <c r="Q12" s="2" t="s">
        <v>2965</v>
      </c>
      <c r="R12" s="2" t="s">
        <v>2965</v>
      </c>
      <c r="S12" s="2" t="s">
        <v>86</v>
      </c>
      <c r="T12" s="2" t="s">
        <v>2965</v>
      </c>
      <c r="U12" s="2" t="s">
        <v>2965</v>
      </c>
      <c r="V12" s="3" t="b">
        <v>0</v>
      </c>
    </row>
    <row r="13" spans="1:22" ht="13.5" customHeight="1">
      <c r="A13" s="1" t="str">
        <f t="shared" si="0"/>
        <v>NicoleAvant</v>
      </c>
      <c r="B13" s="1" t="str">
        <f>IF(ISNA(VLOOKUP(A13,'OVF Max Out'!$A$2:$A$1948,1,FALSE)),"","YES")</f>
        <v/>
      </c>
      <c r="C13" s="2" t="s">
        <v>578</v>
      </c>
      <c r="D13" s="2" t="s">
        <v>579</v>
      </c>
      <c r="E13" s="12">
        <v>1169100</v>
      </c>
      <c r="F13" s="12">
        <v>839450</v>
      </c>
      <c r="G13" s="12"/>
      <c r="H13" s="12">
        <f t="shared" si="1"/>
        <v>2008550</v>
      </c>
      <c r="I13" s="2" t="s">
        <v>41</v>
      </c>
      <c r="J13" s="2" t="s">
        <v>580</v>
      </c>
      <c r="K13" s="2" t="s">
        <v>43</v>
      </c>
      <c r="L13" s="2" t="s">
        <v>581</v>
      </c>
      <c r="M13" s="2" t="s">
        <v>420</v>
      </c>
      <c r="N13" s="2" t="s">
        <v>4</v>
      </c>
      <c r="O13" s="2" t="s">
        <v>582</v>
      </c>
      <c r="P13" s="2" t="s">
        <v>583</v>
      </c>
      <c r="Q13" s="2" t="s">
        <v>2965</v>
      </c>
      <c r="R13" s="2" t="s">
        <v>583</v>
      </c>
      <c r="S13" s="2" t="s">
        <v>584</v>
      </c>
      <c r="T13" s="2" t="s">
        <v>2965</v>
      </c>
      <c r="U13" s="2" t="s">
        <v>2965</v>
      </c>
      <c r="V13" s="3" t="b">
        <v>1</v>
      </c>
    </row>
    <row r="14" spans="1:22" ht="13.5" customHeight="1">
      <c r="A14" s="1" t="str">
        <f t="shared" si="0"/>
        <v>EileenChamberlain Donahoe</v>
      </c>
      <c r="B14" s="1" t="str">
        <f>IF(ISNA(VLOOKUP(A14,'OVF Max Out'!$A$2:$A$1948,1,FALSE)),"","YES")</f>
        <v/>
      </c>
      <c r="C14" s="2" t="s">
        <v>2968</v>
      </c>
      <c r="D14" s="2" t="s">
        <v>2969</v>
      </c>
      <c r="E14" s="12">
        <v>1692150</v>
      </c>
      <c r="F14" s="12">
        <v>308475</v>
      </c>
      <c r="G14" s="12"/>
      <c r="H14" s="12">
        <f t="shared" si="1"/>
        <v>2000625</v>
      </c>
      <c r="I14" s="2" t="s">
        <v>2970</v>
      </c>
      <c r="J14" s="2" t="s">
        <v>0</v>
      </c>
      <c r="K14" s="2" t="s">
        <v>1</v>
      </c>
      <c r="L14" s="2" t="s">
        <v>2</v>
      </c>
      <c r="M14" s="2" t="s">
        <v>3</v>
      </c>
      <c r="N14" s="2" t="s">
        <v>4</v>
      </c>
      <c r="O14" s="2" t="s">
        <v>5</v>
      </c>
      <c r="P14" s="2" t="s">
        <v>6</v>
      </c>
      <c r="Q14" s="2" t="s">
        <v>2965</v>
      </c>
      <c r="R14" s="2" t="s">
        <v>2965</v>
      </c>
      <c r="S14" s="2" t="s">
        <v>7</v>
      </c>
      <c r="T14" s="2" t="s">
        <v>2965</v>
      </c>
      <c r="U14" s="2" t="s">
        <v>2965</v>
      </c>
      <c r="V14" s="3" t="b">
        <v>0</v>
      </c>
    </row>
    <row r="15" spans="1:22" ht="13.5" customHeight="1">
      <c r="A15" s="1" t="str">
        <f t="shared" si="0"/>
        <v>JimCrown</v>
      </c>
      <c r="B15" s="1" t="str">
        <f>IF(ISNA(VLOOKUP(A15,'OVF Max Out'!$A$2:$A$1948,1,FALSE)),"","YES")</f>
        <v/>
      </c>
      <c r="C15" s="2" t="s">
        <v>140</v>
      </c>
      <c r="D15" s="2" t="s">
        <v>141</v>
      </c>
      <c r="E15" s="12">
        <v>1000233</v>
      </c>
      <c r="F15" s="12">
        <v>750000</v>
      </c>
      <c r="G15" s="12">
        <v>250000</v>
      </c>
      <c r="H15" s="12">
        <f t="shared" si="1"/>
        <v>2000233</v>
      </c>
      <c r="I15" s="2" t="s">
        <v>71</v>
      </c>
      <c r="J15" s="2" t="s">
        <v>142</v>
      </c>
      <c r="K15" s="2" t="s">
        <v>143</v>
      </c>
      <c r="L15" s="2" t="s">
        <v>144</v>
      </c>
      <c r="M15" s="2" t="s">
        <v>74</v>
      </c>
      <c r="N15" s="2" t="s">
        <v>75</v>
      </c>
      <c r="O15" s="2" t="s">
        <v>145</v>
      </c>
      <c r="P15" s="2" t="s">
        <v>146</v>
      </c>
      <c r="Q15" s="2" t="s">
        <v>2965</v>
      </c>
      <c r="R15" s="2" t="s">
        <v>147</v>
      </c>
      <c r="S15" s="2" t="s">
        <v>148</v>
      </c>
      <c r="T15" s="2" t="s">
        <v>149</v>
      </c>
      <c r="U15" s="2" t="s">
        <v>150</v>
      </c>
      <c r="V15" s="3" t="b">
        <v>0</v>
      </c>
    </row>
    <row r="16" spans="1:22" s="27" customFormat="1" ht="13.5" customHeight="1">
      <c r="A16" s="1" t="str">
        <f t="shared" si="0"/>
        <v>SteveSpinner</v>
      </c>
      <c r="B16" s="1" t="str">
        <f>IF(ISNA(VLOOKUP(A16,'OVF Max Out'!$A$2:$A$1948,1,FALSE)),"","YES")</f>
        <v/>
      </c>
      <c r="C16" s="2" t="s">
        <v>257</v>
      </c>
      <c r="D16" s="2" t="s">
        <v>258</v>
      </c>
      <c r="E16" s="12">
        <v>735535</v>
      </c>
      <c r="F16" s="12">
        <v>1014000</v>
      </c>
      <c r="G16" s="12">
        <v>126900</v>
      </c>
      <c r="H16" s="12">
        <f t="shared" si="1"/>
        <v>1876435</v>
      </c>
      <c r="I16" s="2" t="s">
        <v>2970</v>
      </c>
      <c r="J16" s="2" t="s">
        <v>259</v>
      </c>
      <c r="K16" s="2" t="s">
        <v>260</v>
      </c>
      <c r="L16" s="2" t="s">
        <v>261</v>
      </c>
      <c r="M16" s="2" t="s">
        <v>262</v>
      </c>
      <c r="N16" s="2" t="s">
        <v>4</v>
      </c>
      <c r="O16" s="2" t="s">
        <v>263</v>
      </c>
      <c r="P16" s="2" t="s">
        <v>264</v>
      </c>
      <c r="Q16" s="2" t="s">
        <v>265</v>
      </c>
      <c r="R16" s="2" t="s">
        <v>2965</v>
      </c>
      <c r="S16" s="2" t="s">
        <v>266</v>
      </c>
      <c r="T16" s="2" t="s">
        <v>2965</v>
      </c>
      <c r="U16" s="2" t="s">
        <v>2965</v>
      </c>
      <c r="V16" s="3" t="b">
        <v>0</v>
      </c>
    </row>
    <row r="17" spans="1:22" ht="13.5" customHeight="1">
      <c r="A17" s="1" t="str">
        <f t="shared" si="0"/>
        <v>SteveWestly</v>
      </c>
      <c r="B17" s="1" t="str">
        <f>IF(ISNA(VLOOKUP(A17,'OVF Max Out'!$A$2:$A$1948,1,FALSE)),"","YES")</f>
        <v/>
      </c>
      <c r="C17" s="2" t="s">
        <v>257</v>
      </c>
      <c r="D17" s="2" t="s">
        <v>642</v>
      </c>
      <c r="E17" s="12">
        <v>1171000</v>
      </c>
      <c r="F17" s="12">
        <v>643849</v>
      </c>
      <c r="G17" s="14"/>
      <c r="H17" s="12">
        <f t="shared" si="1"/>
        <v>1814849</v>
      </c>
      <c r="I17" s="2" t="s">
        <v>2970</v>
      </c>
      <c r="J17" s="2" t="s">
        <v>23</v>
      </c>
      <c r="K17" s="2" t="s">
        <v>418</v>
      </c>
      <c r="L17" s="2" t="s">
        <v>2958</v>
      </c>
      <c r="M17" s="2" t="s">
        <v>262</v>
      </c>
      <c r="N17" s="2" t="s">
        <v>4</v>
      </c>
      <c r="O17" s="2">
        <v>94025</v>
      </c>
      <c r="P17" s="2" t="s">
        <v>2959</v>
      </c>
      <c r="Q17" s="2" t="s">
        <v>2965</v>
      </c>
      <c r="R17" s="2" t="s">
        <v>2965</v>
      </c>
      <c r="S17" s="6" t="s">
        <v>643</v>
      </c>
      <c r="T17" s="6" t="s">
        <v>735</v>
      </c>
      <c r="U17" s="2" t="s">
        <v>2965</v>
      </c>
      <c r="V17" s="3" t="b">
        <v>0</v>
      </c>
    </row>
    <row r="18" spans="1:22" ht="13.5" customHeight="1">
      <c r="A18" s="1" t="str">
        <f t="shared" si="0"/>
        <v>DonBeyer</v>
      </c>
      <c r="B18" s="1" t="str">
        <f>IF(ISNA(VLOOKUP(A18,'OVF Max Out'!$A$2:$A$1948,1,FALSE)),"","YES")</f>
        <v/>
      </c>
      <c r="C18" s="2" t="s">
        <v>87</v>
      </c>
      <c r="D18" s="2" t="s">
        <v>88</v>
      </c>
      <c r="E18" s="32">
        <v>786394</v>
      </c>
      <c r="F18" s="32">
        <v>946775</v>
      </c>
      <c r="G18" s="32">
        <v>0</v>
      </c>
      <c r="H18" s="12">
        <f t="shared" si="1"/>
        <v>1733169</v>
      </c>
      <c r="I18" s="2" t="s">
        <v>2955</v>
      </c>
      <c r="J18" s="2" t="s">
        <v>89</v>
      </c>
      <c r="K18" s="2" t="s">
        <v>90</v>
      </c>
      <c r="L18" s="2" t="s">
        <v>91</v>
      </c>
      <c r="M18" s="2" t="s">
        <v>92</v>
      </c>
      <c r="N18" s="2" t="s">
        <v>93</v>
      </c>
      <c r="O18" s="2" t="s">
        <v>94</v>
      </c>
      <c r="P18" s="2" t="s">
        <v>95</v>
      </c>
      <c r="Q18" s="2" t="s">
        <v>2965</v>
      </c>
      <c r="R18" s="2" t="s">
        <v>2965</v>
      </c>
      <c r="S18" s="2" t="s">
        <v>96</v>
      </c>
      <c r="T18" s="2" t="s">
        <v>97</v>
      </c>
      <c r="U18" s="2" t="s">
        <v>98</v>
      </c>
      <c r="V18" s="3" t="b">
        <v>0</v>
      </c>
    </row>
    <row r="19" spans="1:22" ht="13.5" customHeight="1">
      <c r="A19" s="1" t="str">
        <f t="shared" si="0"/>
        <v>JohnRogers</v>
      </c>
      <c r="B19" s="1" t="str">
        <f>IF(ISNA(VLOOKUP(A19,'OVF Max Out'!$A$2:$A$1948,1,FALSE)),"","YES")</f>
        <v>YES</v>
      </c>
      <c r="C19" s="2" t="s">
        <v>69</v>
      </c>
      <c r="D19" s="2" t="s">
        <v>70</v>
      </c>
      <c r="E19" s="12">
        <v>900000</v>
      </c>
      <c r="F19" s="12">
        <v>785000</v>
      </c>
      <c r="G19" s="12"/>
      <c r="H19" s="12">
        <f t="shared" si="1"/>
        <v>1685000</v>
      </c>
      <c r="I19" s="2" t="s">
        <v>71</v>
      </c>
      <c r="J19" s="2" t="s">
        <v>72</v>
      </c>
      <c r="K19" s="2" t="s">
        <v>43</v>
      </c>
      <c r="L19" s="2" t="s">
        <v>73</v>
      </c>
      <c r="M19" s="2" t="s">
        <v>74</v>
      </c>
      <c r="N19" s="2" t="s">
        <v>75</v>
      </c>
      <c r="O19" s="2" t="s">
        <v>76</v>
      </c>
      <c r="P19" s="2" t="s">
        <v>77</v>
      </c>
      <c r="Q19" s="2" t="s">
        <v>2965</v>
      </c>
      <c r="R19" s="2" t="s">
        <v>2965</v>
      </c>
      <c r="S19" s="6" t="s">
        <v>2336</v>
      </c>
      <c r="T19" s="2" t="s">
        <v>78</v>
      </c>
      <c r="U19" s="2" t="s">
        <v>79</v>
      </c>
      <c r="V19" s="3" t="b">
        <v>1</v>
      </c>
    </row>
    <row r="20" spans="1:22" ht="13.5" customHeight="1">
      <c r="A20" s="1" t="str">
        <f t="shared" si="0"/>
        <v>OrinKramer</v>
      </c>
      <c r="B20" s="1" t="str">
        <f>IF(ISNA(VLOOKUP(A20,'OVF Max Out'!$A$2:$A$1948,1,FALSE)),"","YES")</f>
        <v/>
      </c>
      <c r="C20" s="2" t="s">
        <v>31</v>
      </c>
      <c r="D20" s="2" t="s">
        <v>32</v>
      </c>
      <c r="E20" s="12">
        <v>1279700</v>
      </c>
      <c r="F20" s="12">
        <v>401600</v>
      </c>
      <c r="G20" s="12"/>
      <c r="H20" s="12">
        <f t="shared" si="1"/>
        <v>1681300</v>
      </c>
      <c r="I20" s="2" t="s">
        <v>10</v>
      </c>
      <c r="J20" s="2" t="s">
        <v>33</v>
      </c>
      <c r="K20" s="2" t="s">
        <v>34</v>
      </c>
      <c r="L20" s="2" t="s">
        <v>35</v>
      </c>
      <c r="M20" s="2" t="s">
        <v>14</v>
      </c>
      <c r="N20" s="2" t="s">
        <v>15</v>
      </c>
      <c r="O20" s="2" t="s">
        <v>36</v>
      </c>
      <c r="P20" s="2" t="s">
        <v>37</v>
      </c>
      <c r="Q20" s="2" t="s">
        <v>2965</v>
      </c>
      <c r="R20" s="2" t="s">
        <v>2965</v>
      </c>
      <c r="S20" s="2" t="s">
        <v>38</v>
      </c>
      <c r="T20" s="2" t="s">
        <v>2965</v>
      </c>
      <c r="U20" s="2" t="s">
        <v>2965</v>
      </c>
      <c r="V20" s="3" t="b">
        <v>0</v>
      </c>
    </row>
    <row r="21" spans="1:22" ht="13.5" customHeight="1">
      <c r="A21" s="1" t="str">
        <f t="shared" si="0"/>
        <v>MichaelAdler</v>
      </c>
      <c r="B21" s="1" t="str">
        <f>IF(ISNA(VLOOKUP(A21,'OVF Max Out'!$A$2:$A$1948,1,FALSE)),"","YES")</f>
        <v/>
      </c>
      <c r="C21" s="7" t="s">
        <v>680</v>
      </c>
      <c r="D21" s="7" t="s">
        <v>1803</v>
      </c>
      <c r="E21" s="12">
        <v>265000</v>
      </c>
      <c r="F21" s="12">
        <v>1225000</v>
      </c>
      <c r="G21" s="12">
        <v>75500</v>
      </c>
      <c r="H21" s="12">
        <f t="shared" si="1"/>
        <v>1565500</v>
      </c>
      <c r="I21" s="2" t="s">
        <v>22</v>
      </c>
      <c r="J21" s="2"/>
      <c r="K21" s="2"/>
      <c r="L21" s="2"/>
      <c r="M21" s="7" t="s">
        <v>54</v>
      </c>
      <c r="N21" s="8" t="s">
        <v>27</v>
      </c>
      <c r="O21" s="2"/>
      <c r="P21" s="7" t="s">
        <v>1824</v>
      </c>
      <c r="Q21" s="2"/>
      <c r="R21" s="7" t="s">
        <v>1831</v>
      </c>
      <c r="S21" s="7" t="s">
        <v>1816</v>
      </c>
      <c r="T21" s="2"/>
      <c r="U21" s="2"/>
      <c r="V21" s="3"/>
    </row>
    <row r="22" spans="1:22" ht="13.5" customHeight="1">
      <c r="A22" s="1" t="str">
        <f t="shared" si="0"/>
        <v>DonGips</v>
      </c>
      <c r="B22" s="1" t="str">
        <f>IF(ISNA(VLOOKUP(A22,'OVF Max Out'!$A$2:$A$1948,1,FALSE)),"","YES")</f>
        <v/>
      </c>
      <c r="C22" s="2" t="s">
        <v>87</v>
      </c>
      <c r="D22" s="2" t="s">
        <v>99</v>
      </c>
      <c r="E22" s="12">
        <v>1247100</v>
      </c>
      <c r="F22" s="12">
        <v>300000</v>
      </c>
      <c r="G22" s="12"/>
      <c r="H22" s="12">
        <f t="shared" si="1"/>
        <v>1547100</v>
      </c>
      <c r="I22" s="2" t="s">
        <v>100</v>
      </c>
      <c r="J22" s="2" t="s">
        <v>101</v>
      </c>
      <c r="K22" s="2" t="s">
        <v>102</v>
      </c>
      <c r="L22" s="2" t="s">
        <v>103</v>
      </c>
      <c r="M22" s="2" t="s">
        <v>104</v>
      </c>
      <c r="N22" s="2" t="s">
        <v>105</v>
      </c>
      <c r="O22" s="2" t="s">
        <v>106</v>
      </c>
      <c r="P22" s="2" t="s">
        <v>107</v>
      </c>
      <c r="Q22" s="2" t="s">
        <v>2965</v>
      </c>
      <c r="R22" s="2" t="s">
        <v>2965</v>
      </c>
      <c r="S22" s="2" t="s">
        <v>108</v>
      </c>
      <c r="T22" s="2" t="s">
        <v>2965</v>
      </c>
      <c r="U22" s="2" t="s">
        <v>2965</v>
      </c>
      <c r="V22" s="3" t="b">
        <v>0</v>
      </c>
    </row>
    <row r="23" spans="1:22" ht="13.5" customHeight="1">
      <c r="A23" s="1" t="str">
        <f t="shared" si="0"/>
        <v>HowardGutman</v>
      </c>
      <c r="B23" s="1" t="str">
        <f>IF(ISNA(VLOOKUP(A23,'OVF Max Out'!$A$2:$A$1948,1,FALSE)),"","YES")</f>
        <v/>
      </c>
      <c r="C23" s="2" t="s">
        <v>175</v>
      </c>
      <c r="D23" s="2" t="s">
        <v>176</v>
      </c>
      <c r="E23" s="32">
        <v>816550</v>
      </c>
      <c r="F23" s="32">
        <v>724500</v>
      </c>
      <c r="G23" s="32">
        <v>0</v>
      </c>
      <c r="H23" s="12">
        <f t="shared" si="1"/>
        <v>1541050</v>
      </c>
      <c r="I23" s="2" t="s">
        <v>2955</v>
      </c>
      <c r="J23" s="2" t="s">
        <v>177</v>
      </c>
      <c r="K23" s="2" t="s">
        <v>178</v>
      </c>
      <c r="L23" s="2" t="s">
        <v>179</v>
      </c>
      <c r="M23" s="2" t="s">
        <v>2961</v>
      </c>
      <c r="N23" s="2" t="s">
        <v>2962</v>
      </c>
      <c r="O23" s="2" t="s">
        <v>180</v>
      </c>
      <c r="P23" s="2" t="s">
        <v>181</v>
      </c>
      <c r="Q23" s="2" t="s">
        <v>2965</v>
      </c>
      <c r="R23" s="2" t="s">
        <v>182</v>
      </c>
      <c r="S23" s="2" t="s">
        <v>183</v>
      </c>
      <c r="T23" s="2" t="s">
        <v>2965</v>
      </c>
      <c r="U23" s="2" t="s">
        <v>2965</v>
      </c>
      <c r="V23" s="3" t="b">
        <v>0</v>
      </c>
    </row>
    <row r="24" spans="1:22" ht="13.5" customHeight="1">
      <c r="A24" s="1" t="str">
        <f t="shared" si="0"/>
        <v>RobertWolf</v>
      </c>
      <c r="B24" s="1" t="str">
        <f>IF(ISNA(VLOOKUP(A24,'OVF Max Out'!$A$2:$A$1948,1,FALSE)),"","YES")</f>
        <v/>
      </c>
      <c r="C24" s="2" t="s">
        <v>8</v>
      </c>
      <c r="D24" s="2" t="s">
        <v>9</v>
      </c>
      <c r="E24" s="12">
        <v>1319750</v>
      </c>
      <c r="F24" s="12">
        <v>204700</v>
      </c>
      <c r="G24" s="12"/>
      <c r="H24" s="12">
        <f t="shared" si="1"/>
        <v>1524450</v>
      </c>
      <c r="I24" s="2" t="s">
        <v>10</v>
      </c>
      <c r="J24" s="2" t="s">
        <v>11</v>
      </c>
      <c r="K24" s="2" t="s">
        <v>12</v>
      </c>
      <c r="L24" s="2" t="s">
        <v>13</v>
      </c>
      <c r="M24" s="2" t="s">
        <v>14</v>
      </c>
      <c r="N24" s="2" t="s">
        <v>15</v>
      </c>
      <c r="O24" s="2" t="s">
        <v>16</v>
      </c>
      <c r="P24" s="2" t="s">
        <v>17</v>
      </c>
      <c r="Q24" s="2" t="s">
        <v>18</v>
      </c>
      <c r="R24" s="2" t="s">
        <v>2965</v>
      </c>
      <c r="S24" s="2" t="s">
        <v>19</v>
      </c>
      <c r="T24" s="2" t="s">
        <v>2965</v>
      </c>
      <c r="U24" s="2" t="s">
        <v>2965</v>
      </c>
      <c r="V24" s="3" t="b">
        <v>0</v>
      </c>
    </row>
    <row r="25" spans="1:22" ht="13.5" customHeight="1">
      <c r="A25" s="1" t="str">
        <f t="shared" si="0"/>
        <v>CynthiaStroum</v>
      </c>
      <c r="B25" s="1" t="str">
        <f>IF(ISNA(VLOOKUP(A25,'OVF Max Out'!$A$2:$A$1948,1,FALSE)),"","YES")</f>
        <v/>
      </c>
      <c r="C25" s="2" t="s">
        <v>313</v>
      </c>
      <c r="D25" s="2" t="s">
        <v>314</v>
      </c>
      <c r="E25" s="12">
        <v>780157</v>
      </c>
      <c r="F25" s="12">
        <v>601330</v>
      </c>
      <c r="G25" s="12">
        <v>100000</v>
      </c>
      <c r="H25" s="12">
        <f t="shared" si="1"/>
        <v>1481487</v>
      </c>
      <c r="I25" s="2" t="s">
        <v>268</v>
      </c>
      <c r="J25" s="2" t="s">
        <v>315</v>
      </c>
      <c r="K25" s="2" t="s">
        <v>24</v>
      </c>
      <c r="L25" s="2" t="s">
        <v>316</v>
      </c>
      <c r="M25" s="2" t="s">
        <v>317</v>
      </c>
      <c r="N25" s="2" t="s">
        <v>318</v>
      </c>
      <c r="O25" s="2" t="s">
        <v>319</v>
      </c>
      <c r="P25" s="2" t="s">
        <v>320</v>
      </c>
      <c r="Q25" s="2" t="s">
        <v>2965</v>
      </c>
      <c r="R25" s="2" t="s">
        <v>2965</v>
      </c>
      <c r="S25" s="2" t="s">
        <v>321</v>
      </c>
      <c r="T25" s="2" t="s">
        <v>2965</v>
      </c>
      <c r="U25" s="2" t="s">
        <v>2965</v>
      </c>
      <c r="V25" s="3" t="b">
        <v>0</v>
      </c>
    </row>
    <row r="26" spans="1:22" ht="13.5" customHeight="1">
      <c r="A26" s="1" t="str">
        <f t="shared" si="0"/>
        <v>MitchellBerger</v>
      </c>
      <c r="B26" s="1" t="str">
        <f>IF(ISNA(VLOOKUP(A26,'OVF Max Out'!$A$2:$A$1948,1,FALSE)),"","YES")</f>
        <v>YES</v>
      </c>
      <c r="C26" s="2" t="s">
        <v>785</v>
      </c>
      <c r="D26" s="2" t="s">
        <v>673</v>
      </c>
      <c r="E26" s="12">
        <v>467300</v>
      </c>
      <c r="F26" s="12">
        <v>370000</v>
      </c>
      <c r="G26" s="12">
        <v>625000</v>
      </c>
      <c r="H26" s="12">
        <f t="shared" si="1"/>
        <v>1462300</v>
      </c>
      <c r="I26" s="2" t="s">
        <v>22</v>
      </c>
      <c r="J26" s="2" t="s">
        <v>786</v>
      </c>
      <c r="K26" s="2" t="s">
        <v>178</v>
      </c>
      <c r="L26" s="2" t="s">
        <v>787</v>
      </c>
      <c r="M26" s="2" t="s">
        <v>788</v>
      </c>
      <c r="N26" s="2" t="s">
        <v>27</v>
      </c>
      <c r="O26" s="2" t="s">
        <v>789</v>
      </c>
      <c r="P26" s="2" t="s">
        <v>790</v>
      </c>
      <c r="Q26" s="2" t="s">
        <v>2965</v>
      </c>
      <c r="R26" s="2" t="s">
        <v>791</v>
      </c>
      <c r="S26" s="2" t="s">
        <v>792</v>
      </c>
      <c r="T26" s="2" t="s">
        <v>2965</v>
      </c>
      <c r="U26" s="2" t="s">
        <v>2965</v>
      </c>
      <c r="V26" s="3" t="b">
        <v>0</v>
      </c>
    </row>
    <row r="27" spans="1:22" ht="13.5" customHeight="1">
      <c r="A27" s="1" t="str">
        <f t="shared" si="0"/>
        <v>AyelatWaldman</v>
      </c>
      <c r="B27" s="1" t="str">
        <f>IF(ISNA(VLOOKUP(A27,'OVF Max Out'!$A$2:$A$1948,1,FALSE)),"","YES")</f>
        <v/>
      </c>
      <c r="C27" s="7" t="s">
        <v>1083</v>
      </c>
      <c r="D27" s="7" t="s">
        <v>1084</v>
      </c>
      <c r="E27" s="12">
        <v>1136143</v>
      </c>
      <c r="F27" s="12">
        <v>313500</v>
      </c>
      <c r="G27" s="12"/>
      <c r="H27" s="12">
        <f t="shared" si="1"/>
        <v>1449643</v>
      </c>
      <c r="I27" s="2" t="s">
        <v>2970</v>
      </c>
      <c r="J27" s="2"/>
      <c r="K27" s="2"/>
      <c r="L27" s="2"/>
      <c r="M27" s="7"/>
      <c r="N27" s="7"/>
      <c r="O27" s="2"/>
      <c r="P27" s="7"/>
      <c r="Q27" s="2"/>
      <c r="R27" s="7"/>
      <c r="S27" s="6" t="s">
        <v>1085</v>
      </c>
      <c r="T27" s="2"/>
      <c r="U27" s="2"/>
      <c r="V27" s="3"/>
    </row>
    <row r="28" spans="1:22" ht="13.5" customHeight="1">
      <c r="A28" s="1" t="str">
        <f t="shared" si="0"/>
        <v>MarkGilbert</v>
      </c>
      <c r="B28" s="1" t="str">
        <f>IF(ISNA(VLOOKUP(A28,'OVF Max Out'!$A$2:$A$1948,1,FALSE)),"","YES")</f>
        <v/>
      </c>
      <c r="C28" s="2" t="s">
        <v>151</v>
      </c>
      <c r="D28" s="2" t="s">
        <v>165</v>
      </c>
      <c r="E28" s="12">
        <v>623750</v>
      </c>
      <c r="F28" s="12">
        <v>428000</v>
      </c>
      <c r="G28" s="12">
        <v>378000</v>
      </c>
      <c r="H28" s="12">
        <f t="shared" si="1"/>
        <v>1429750</v>
      </c>
      <c r="I28" s="2" t="s">
        <v>22</v>
      </c>
      <c r="J28" s="2" t="s">
        <v>166</v>
      </c>
      <c r="K28" s="2" t="s">
        <v>167</v>
      </c>
      <c r="L28" s="2" t="s">
        <v>168</v>
      </c>
      <c r="M28" s="2" t="s">
        <v>169</v>
      </c>
      <c r="N28" s="2" t="s">
        <v>27</v>
      </c>
      <c r="O28" s="2" t="s">
        <v>170</v>
      </c>
      <c r="P28" s="2" t="s">
        <v>171</v>
      </c>
      <c r="Q28" s="2" t="s">
        <v>172</v>
      </c>
      <c r="R28" s="2" t="s">
        <v>173</v>
      </c>
      <c r="S28" s="2" t="s">
        <v>174</v>
      </c>
      <c r="T28" s="2" t="s">
        <v>2965</v>
      </c>
      <c r="U28" s="2" t="s">
        <v>2965</v>
      </c>
      <c r="V28" s="3" t="b">
        <v>0</v>
      </c>
    </row>
    <row r="29" spans="1:22" ht="13.5" customHeight="1">
      <c r="A29" s="1" t="str">
        <f t="shared" si="0"/>
        <v>Sam  Brown</v>
      </c>
      <c r="B29" s="1" t="str">
        <f>IF(ISNA(VLOOKUP(A29,'OVF Max Out'!$A$2:$A$1948,1,FALSE)),"","YES")</f>
        <v/>
      </c>
      <c r="C29" s="2" t="s">
        <v>1738</v>
      </c>
      <c r="D29" s="2" t="s">
        <v>2918</v>
      </c>
      <c r="E29" s="12">
        <v>584400</v>
      </c>
      <c r="F29" s="12">
        <v>775325</v>
      </c>
      <c r="G29" s="12"/>
      <c r="H29" s="12">
        <f t="shared" si="1"/>
        <v>1359725</v>
      </c>
      <c r="I29" s="2" t="s">
        <v>100</v>
      </c>
      <c r="J29" s="6" t="s">
        <v>1739</v>
      </c>
      <c r="K29" s="2" t="s">
        <v>902</v>
      </c>
      <c r="L29" s="2"/>
      <c r="M29" s="2" t="s">
        <v>1742</v>
      </c>
      <c r="N29" s="2" t="s">
        <v>105</v>
      </c>
      <c r="O29" s="2"/>
      <c r="P29" s="2"/>
      <c r="Q29" s="2"/>
      <c r="R29" s="6" t="s">
        <v>1740</v>
      </c>
      <c r="S29" s="6" t="s">
        <v>1741</v>
      </c>
      <c r="T29" s="2"/>
      <c r="U29" s="2"/>
      <c r="V29" s="3"/>
    </row>
    <row r="30" spans="1:22" ht="13.5" customHeight="1">
      <c r="A30" s="1" t="str">
        <f t="shared" si="0"/>
        <v>ChristineForester</v>
      </c>
      <c r="B30" s="1" t="str">
        <f>IF(ISNA(VLOOKUP(A30,'OVF Max Out'!$A$2:$A$1948,1,FALSE)),"","YES")</f>
        <v/>
      </c>
      <c r="C30" s="2" t="s">
        <v>207</v>
      </c>
      <c r="D30" s="2" t="s">
        <v>208</v>
      </c>
      <c r="E30" s="12">
        <v>1048638</v>
      </c>
      <c r="F30" s="12">
        <v>269000</v>
      </c>
      <c r="G30" s="12"/>
      <c r="H30" s="12">
        <f t="shared" si="1"/>
        <v>1317638</v>
      </c>
      <c r="I30" s="2" t="s">
        <v>41</v>
      </c>
      <c r="J30" s="2" t="s">
        <v>209</v>
      </c>
      <c r="K30" s="2" t="s">
        <v>62</v>
      </c>
      <c r="L30" s="2" t="s">
        <v>210</v>
      </c>
      <c r="M30" s="2" t="s">
        <v>211</v>
      </c>
      <c r="N30" s="2" t="s">
        <v>4</v>
      </c>
      <c r="O30" s="2" t="s">
        <v>212</v>
      </c>
      <c r="P30" s="2" t="s">
        <v>213</v>
      </c>
      <c r="Q30" s="2" t="s">
        <v>2965</v>
      </c>
      <c r="R30" s="2" t="s">
        <v>214</v>
      </c>
      <c r="S30" s="2" t="s">
        <v>215</v>
      </c>
      <c r="T30" s="2" t="s">
        <v>2965</v>
      </c>
      <c r="U30" s="2" t="s">
        <v>2965</v>
      </c>
      <c r="V30" s="3" t="b">
        <v>0</v>
      </c>
    </row>
    <row r="31" spans="1:22" ht="13.5" customHeight="1">
      <c r="A31" s="1" t="str">
        <f t="shared" si="0"/>
        <v>OwenByrd</v>
      </c>
      <c r="B31" s="1" t="str">
        <f>IF(ISNA(VLOOKUP(A31,'OVF Max Out'!$A$2:$A$1948,1,FALSE)),"","YES")</f>
        <v/>
      </c>
      <c r="C31" s="2" t="s">
        <v>899</v>
      </c>
      <c r="D31" s="2" t="s">
        <v>900</v>
      </c>
      <c r="E31" s="12">
        <v>908608</v>
      </c>
      <c r="F31" s="12">
        <v>360850</v>
      </c>
      <c r="G31" s="12"/>
      <c r="H31" s="12">
        <f t="shared" si="1"/>
        <v>1269458</v>
      </c>
      <c r="I31" s="2" t="s">
        <v>2970</v>
      </c>
      <c r="J31" s="2" t="s">
        <v>901</v>
      </c>
      <c r="K31" s="2" t="s">
        <v>902</v>
      </c>
      <c r="L31" s="2" t="s">
        <v>2965</v>
      </c>
      <c r="M31" s="2" t="s">
        <v>903</v>
      </c>
      <c r="N31" s="2" t="s">
        <v>4</v>
      </c>
      <c r="O31" s="2" t="s">
        <v>2965</v>
      </c>
      <c r="P31" s="2" t="s">
        <v>904</v>
      </c>
      <c r="Q31" s="2" t="s">
        <v>2965</v>
      </c>
      <c r="R31" s="2" t="s">
        <v>2965</v>
      </c>
      <c r="S31" s="2" t="s">
        <v>905</v>
      </c>
      <c r="T31" s="2" t="s">
        <v>2965</v>
      </c>
      <c r="U31" s="2" t="s">
        <v>2965</v>
      </c>
      <c r="V31" s="3" t="b">
        <v>0</v>
      </c>
    </row>
    <row r="32" spans="1:22" ht="13.5" customHeight="1">
      <c r="A32" s="1" t="str">
        <f t="shared" si="0"/>
        <v>NormEisen</v>
      </c>
      <c r="B32" s="1" t="str">
        <f>IF(ISNA(VLOOKUP(A32,'OVF Max Out'!$A$2:$A$1948,1,FALSE)),"","YES")</f>
        <v/>
      </c>
      <c r="C32" s="2" t="s">
        <v>737</v>
      </c>
      <c r="D32" s="2" t="s">
        <v>1109</v>
      </c>
      <c r="E32" s="32">
        <v>384775</v>
      </c>
      <c r="F32" s="32">
        <v>874425</v>
      </c>
      <c r="G32" s="32">
        <v>5700</v>
      </c>
      <c r="H32" s="12">
        <f t="shared" si="1"/>
        <v>1264900</v>
      </c>
      <c r="I32" s="2" t="s">
        <v>2955</v>
      </c>
      <c r="J32" s="2" t="s">
        <v>746</v>
      </c>
      <c r="K32" s="2" t="s">
        <v>34</v>
      </c>
      <c r="L32" s="2" t="s">
        <v>747</v>
      </c>
      <c r="M32" s="2" t="s">
        <v>2961</v>
      </c>
      <c r="N32" s="2" t="s">
        <v>2962</v>
      </c>
      <c r="O32" s="2" t="s">
        <v>727</v>
      </c>
      <c r="P32" s="2" t="s">
        <v>2965</v>
      </c>
      <c r="Q32" s="2" t="s">
        <v>2965</v>
      </c>
      <c r="R32" s="2" t="s">
        <v>748</v>
      </c>
      <c r="S32" t="s">
        <v>1236</v>
      </c>
      <c r="T32" s="2" t="s">
        <v>2965</v>
      </c>
      <c r="U32" s="2" t="s">
        <v>2965</v>
      </c>
      <c r="V32" s="3" t="b">
        <v>0</v>
      </c>
    </row>
    <row r="33" spans="1:22" ht="13.5" customHeight="1">
      <c r="A33" s="1" t="str">
        <f t="shared" si="0"/>
        <v>AnnaWintour</v>
      </c>
      <c r="B33" s="1" t="str">
        <f>IF(ISNA(VLOOKUP(A33,'OVF Max Out'!$A$2:$A$1948,1,FALSE)),"","YES")</f>
        <v/>
      </c>
      <c r="C33" s="2" t="s">
        <v>1634</v>
      </c>
      <c r="D33" s="2" t="s">
        <v>1635</v>
      </c>
      <c r="E33" s="12">
        <v>325200</v>
      </c>
      <c r="F33" s="12">
        <v>917170</v>
      </c>
      <c r="G33" s="12"/>
      <c r="H33" s="12">
        <f t="shared" si="1"/>
        <v>1242370</v>
      </c>
      <c r="I33" s="2" t="s">
        <v>10</v>
      </c>
      <c r="J33" s="2" t="s">
        <v>1636</v>
      </c>
      <c r="K33" s="2"/>
      <c r="L33" s="2"/>
      <c r="M33" s="2" t="s">
        <v>14</v>
      </c>
      <c r="N33" s="2" t="s">
        <v>15</v>
      </c>
      <c r="O33" s="2"/>
      <c r="P33" s="2" t="s">
        <v>1637</v>
      </c>
      <c r="Q33" s="2"/>
      <c r="R33" s="2"/>
      <c r="S33" s="6" t="s">
        <v>1638</v>
      </c>
      <c r="T33" s="6" t="s">
        <v>1639</v>
      </c>
      <c r="U33" s="6" t="s">
        <v>1735</v>
      </c>
      <c r="V33" s="3"/>
    </row>
    <row r="34" spans="1:22" ht="13.5" customHeight="1">
      <c r="A34" s="1" t="str">
        <f t="shared" si="0"/>
        <v>LouFrillman</v>
      </c>
      <c r="B34" s="1" t="str">
        <f>IF(ISNA(VLOOKUP(A34,'OVF Max Out'!$A$2:$A$1948,1,FALSE)),"","YES")</f>
        <v/>
      </c>
      <c r="C34" s="2" t="s">
        <v>371</v>
      </c>
      <c r="D34" s="2" t="s">
        <v>372</v>
      </c>
      <c r="E34" s="5">
        <v>446106</v>
      </c>
      <c r="F34" s="5">
        <v>426700</v>
      </c>
      <c r="G34" s="12">
        <v>360070</v>
      </c>
      <c r="H34" s="12">
        <f t="shared" si="1"/>
        <v>1232876</v>
      </c>
      <c r="I34" s="2" t="s">
        <v>60</v>
      </c>
      <c r="J34" s="2" t="s">
        <v>373</v>
      </c>
      <c r="K34" s="2" t="s">
        <v>62</v>
      </c>
      <c r="L34" s="2" t="s">
        <v>374</v>
      </c>
      <c r="M34" s="2" t="s">
        <v>375</v>
      </c>
      <c r="N34" s="2" t="s">
        <v>376</v>
      </c>
      <c r="O34" s="2" t="s">
        <v>377</v>
      </c>
      <c r="P34" s="2" t="s">
        <v>378</v>
      </c>
      <c r="Q34" s="2" t="s">
        <v>2965</v>
      </c>
      <c r="R34" s="2" t="s">
        <v>379</v>
      </c>
      <c r="S34" s="2" t="s">
        <v>380</v>
      </c>
      <c r="T34" s="2" t="s">
        <v>2965</v>
      </c>
      <c r="U34" s="2" t="s">
        <v>2965</v>
      </c>
      <c r="V34" s="3" t="b">
        <v>0</v>
      </c>
    </row>
    <row r="35" spans="1:22" ht="13.5" customHeight="1">
      <c r="A35" s="1" t="str">
        <f t="shared" si="0"/>
        <v>BobbyStein</v>
      </c>
      <c r="B35" s="1" t="str">
        <f>IF(ISNA(VLOOKUP(A35,'OVF Max Out'!$A$2:$A$1948,1,FALSE)),"","YES")</f>
        <v/>
      </c>
      <c r="C35" s="2" t="s">
        <v>585</v>
      </c>
      <c r="D35" s="2" t="s">
        <v>586</v>
      </c>
      <c r="E35" s="12">
        <v>570000</v>
      </c>
      <c r="F35" s="12">
        <v>460000</v>
      </c>
      <c r="G35" s="12">
        <v>167000</v>
      </c>
      <c r="H35" s="12">
        <f t="shared" si="1"/>
        <v>1197000</v>
      </c>
      <c r="I35" s="2" t="s">
        <v>22</v>
      </c>
      <c r="J35" s="2" t="s">
        <v>23</v>
      </c>
      <c r="K35" s="2" t="s">
        <v>418</v>
      </c>
      <c r="L35" s="2" t="s">
        <v>587</v>
      </c>
      <c r="M35" s="2" t="s">
        <v>484</v>
      </c>
      <c r="N35" s="2" t="s">
        <v>27</v>
      </c>
      <c r="O35" s="2" t="s">
        <v>588</v>
      </c>
      <c r="P35" s="2" t="s">
        <v>589</v>
      </c>
      <c r="Q35" s="2" t="s">
        <v>2965</v>
      </c>
      <c r="R35" s="2" t="s">
        <v>590</v>
      </c>
      <c r="S35" s="2" t="s">
        <v>591</v>
      </c>
      <c r="T35" s="2" t="s">
        <v>2965</v>
      </c>
      <c r="U35" s="2" t="s">
        <v>2965</v>
      </c>
      <c r="V35" s="3" t="b">
        <v>0</v>
      </c>
    </row>
    <row r="36" spans="1:22" ht="13.5" customHeight="1">
      <c r="A36" s="1" t="str">
        <f t="shared" si="0"/>
        <v>JeremyAlters</v>
      </c>
      <c r="B36" s="1" t="str">
        <f>IF(ISNA(VLOOKUP(A36,'OVF Max Out'!$A$2:$A$1948,1,FALSE)),"","YES")</f>
        <v/>
      </c>
      <c r="C36" s="2" t="s">
        <v>877</v>
      </c>
      <c r="D36" s="2" t="s">
        <v>878</v>
      </c>
      <c r="E36" s="12">
        <v>439000</v>
      </c>
      <c r="F36" s="12">
        <v>585250</v>
      </c>
      <c r="G36" s="12">
        <v>161000</v>
      </c>
      <c r="H36" s="12">
        <f t="shared" si="1"/>
        <v>1185250</v>
      </c>
      <c r="I36" s="2" t="s">
        <v>22</v>
      </c>
      <c r="J36" s="2" t="s">
        <v>879</v>
      </c>
      <c r="K36" s="2" t="s">
        <v>178</v>
      </c>
      <c r="L36" s="2" t="s">
        <v>880</v>
      </c>
      <c r="M36" s="2" t="s">
        <v>54</v>
      </c>
      <c r="N36" s="2" t="s">
        <v>27</v>
      </c>
      <c r="O36" s="2" t="s">
        <v>881</v>
      </c>
      <c r="P36" s="2" t="s">
        <v>882</v>
      </c>
      <c r="Q36" s="2" t="s">
        <v>883</v>
      </c>
      <c r="R36" s="2" t="s">
        <v>884</v>
      </c>
      <c r="S36" s="2" t="s">
        <v>885</v>
      </c>
      <c r="T36" s="2" t="s">
        <v>2965</v>
      </c>
      <c r="U36" s="2" t="s">
        <v>2965</v>
      </c>
      <c r="V36" s="3" t="b">
        <v>0</v>
      </c>
    </row>
    <row r="37" spans="1:22" ht="13.5" customHeight="1">
      <c r="A37" s="1" t="str">
        <f t="shared" si="0"/>
        <v>ChrisKorge</v>
      </c>
      <c r="B37" s="1" t="str">
        <f>IF(ISNA(VLOOKUP(A37,'OVF Max Out'!$A$2:$A$1948,1,FALSE)),"","YES")</f>
        <v/>
      </c>
      <c r="C37" s="2" t="s">
        <v>755</v>
      </c>
      <c r="D37" s="2" t="s">
        <v>1718</v>
      </c>
      <c r="E37" s="12">
        <v>37000</v>
      </c>
      <c r="F37" s="12">
        <v>950000</v>
      </c>
      <c r="G37" s="12">
        <v>180000</v>
      </c>
      <c r="H37" s="12">
        <f t="shared" si="1"/>
        <v>1167000</v>
      </c>
      <c r="I37" s="2" t="s">
        <v>22</v>
      </c>
      <c r="J37" s="2" t="s">
        <v>1710</v>
      </c>
      <c r="K37" s="2" t="s">
        <v>178</v>
      </c>
      <c r="L37" s="2" t="s">
        <v>1711</v>
      </c>
      <c r="M37" s="2" t="s">
        <v>54</v>
      </c>
      <c r="N37" s="2" t="s">
        <v>27</v>
      </c>
      <c r="O37" s="2">
        <v>33156</v>
      </c>
      <c r="P37" s="2" t="s">
        <v>1712</v>
      </c>
      <c r="Q37" s="2"/>
      <c r="R37" s="2"/>
      <c r="S37" s="6" t="s">
        <v>1719</v>
      </c>
      <c r="T37" s="2"/>
      <c r="U37" s="2"/>
      <c r="V37" s="3"/>
    </row>
    <row r="38" spans="1:22" ht="13.5" customHeight="1">
      <c r="A38" s="1" t="str">
        <f t="shared" si="0"/>
        <v>BruceOreck</v>
      </c>
      <c r="B38" s="1" t="str">
        <f>IF(ISNA(VLOOKUP(A38,'OVF Max Out'!$A$2:$A$1948,1,FALSE)),"","YES")</f>
        <v/>
      </c>
      <c r="C38" s="2" t="s">
        <v>426</v>
      </c>
      <c r="D38" s="2" t="s">
        <v>427</v>
      </c>
      <c r="E38" s="12">
        <v>811113</v>
      </c>
      <c r="F38" s="12">
        <v>225500</v>
      </c>
      <c r="G38" s="12">
        <v>100000</v>
      </c>
      <c r="H38" s="12">
        <f t="shared" si="1"/>
        <v>1136613</v>
      </c>
      <c r="I38" s="2" t="s">
        <v>100</v>
      </c>
      <c r="J38" s="2" t="s">
        <v>428</v>
      </c>
      <c r="K38" s="2" t="s">
        <v>178</v>
      </c>
      <c r="L38" s="2" t="s">
        <v>429</v>
      </c>
      <c r="M38" s="2" t="s">
        <v>104</v>
      </c>
      <c r="N38" s="2" t="s">
        <v>105</v>
      </c>
      <c r="O38" s="2" t="s">
        <v>278</v>
      </c>
      <c r="P38" s="2" t="s">
        <v>430</v>
      </c>
      <c r="Q38" s="2" t="s">
        <v>2965</v>
      </c>
      <c r="R38" s="2" t="s">
        <v>431</v>
      </c>
      <c r="S38" s="2" t="s">
        <v>432</v>
      </c>
      <c r="T38" s="2" t="s">
        <v>2965</v>
      </c>
      <c r="U38" s="2" t="s">
        <v>2965</v>
      </c>
      <c r="V38" s="3" t="b">
        <v>0</v>
      </c>
    </row>
    <row r="39" spans="1:22" ht="13.5" customHeight="1">
      <c r="A39" s="1" t="str">
        <f t="shared" si="0"/>
        <v>BobMandell</v>
      </c>
      <c r="B39" s="1" t="str">
        <f>IF(ISNA(VLOOKUP(A39,'OVF Max Out'!$A$2:$A$1948,1,FALSE)),"","YES")</f>
        <v/>
      </c>
      <c r="C39" s="2" t="s">
        <v>190</v>
      </c>
      <c r="D39" s="2" t="s">
        <v>191</v>
      </c>
      <c r="E39" s="12">
        <v>585250</v>
      </c>
      <c r="F39" s="12">
        <v>380000</v>
      </c>
      <c r="G39" s="12">
        <v>156000</v>
      </c>
      <c r="H39" s="12">
        <f t="shared" si="1"/>
        <v>1121250</v>
      </c>
      <c r="I39" s="2" t="s">
        <v>22</v>
      </c>
      <c r="J39" s="2" t="s">
        <v>192</v>
      </c>
      <c r="K39" s="2" t="s">
        <v>131</v>
      </c>
      <c r="L39" s="2" t="s">
        <v>193</v>
      </c>
      <c r="M39" s="2" t="s">
        <v>194</v>
      </c>
      <c r="N39" s="2" t="s">
        <v>27</v>
      </c>
      <c r="O39" s="2" t="s">
        <v>2965</v>
      </c>
      <c r="P39" s="2" t="s">
        <v>2965</v>
      </c>
      <c r="Q39" s="2" t="s">
        <v>2965</v>
      </c>
      <c r="R39" s="2" t="s">
        <v>195</v>
      </c>
      <c r="S39" s="2" t="s">
        <v>196</v>
      </c>
      <c r="T39" s="2" t="s">
        <v>2965</v>
      </c>
      <c r="U39" s="2" t="s">
        <v>2965</v>
      </c>
      <c r="V39" s="3" t="b">
        <v>0</v>
      </c>
    </row>
    <row r="40" spans="1:22" ht="13.5" customHeight="1">
      <c r="A40" s="1" t="str">
        <f t="shared" si="0"/>
        <v>WendyRiva</v>
      </c>
      <c r="B40" s="1" t="str">
        <f>IF(ISNA(VLOOKUP(A40,'OVF Max Out'!$A$2:$A$1948,1,FALSE)),"","YES")</f>
        <v/>
      </c>
      <c r="C40" s="2" t="s">
        <v>1330</v>
      </c>
      <c r="D40" s="2" t="s">
        <v>1331</v>
      </c>
      <c r="E40" s="12">
        <v>175400</v>
      </c>
      <c r="F40" s="12">
        <v>922050</v>
      </c>
      <c r="G40" s="12"/>
      <c r="H40" s="12">
        <f t="shared" si="1"/>
        <v>1097450</v>
      </c>
      <c r="I40" s="2" t="s">
        <v>41</v>
      </c>
      <c r="J40" s="2"/>
      <c r="K40" s="2" t="s">
        <v>942</v>
      </c>
      <c r="L40" s="2" t="s">
        <v>1332</v>
      </c>
      <c r="M40" s="2" t="s">
        <v>420</v>
      </c>
      <c r="N40" s="2" t="s">
        <v>4</v>
      </c>
      <c r="O40" s="2">
        <v>90049</v>
      </c>
      <c r="P40" s="2"/>
      <c r="Q40" s="2" t="s">
        <v>1333</v>
      </c>
      <c r="R40" s="2" t="s">
        <v>1334</v>
      </c>
      <c r="S40" s="6" t="s">
        <v>1335</v>
      </c>
      <c r="T40" s="2"/>
      <c r="U40" s="2" t="s">
        <v>1343</v>
      </c>
      <c r="V40" s="3"/>
    </row>
    <row r="41" spans="1:22" ht="13.5" customHeight="1">
      <c r="A41" s="1" t="str">
        <f t="shared" si="0"/>
        <v>JeffBleich</v>
      </c>
      <c r="B41" s="1" t="str">
        <f>IF(ISNA(VLOOKUP(A41,'OVF Max Out'!$A$2:$A$1948,1,FALSE)),"","YES")</f>
        <v/>
      </c>
      <c r="C41" s="2" t="s">
        <v>336</v>
      </c>
      <c r="D41" s="2" t="s">
        <v>337</v>
      </c>
      <c r="E41" s="12">
        <v>701325</v>
      </c>
      <c r="F41" s="12">
        <v>358087</v>
      </c>
      <c r="G41" s="12">
        <v>20000</v>
      </c>
      <c r="H41" s="12">
        <f t="shared" si="1"/>
        <v>1079412</v>
      </c>
      <c r="I41" s="2" t="s">
        <v>2970</v>
      </c>
      <c r="J41" s="2" t="s">
        <v>338</v>
      </c>
      <c r="K41" s="2" t="s">
        <v>178</v>
      </c>
      <c r="L41" s="2" t="s">
        <v>339</v>
      </c>
      <c r="M41" s="2" t="s">
        <v>340</v>
      </c>
      <c r="N41" s="2" t="s">
        <v>4</v>
      </c>
      <c r="O41" s="2" t="s">
        <v>341</v>
      </c>
      <c r="P41" s="2" t="s">
        <v>342</v>
      </c>
      <c r="Q41" s="2" t="s">
        <v>2965</v>
      </c>
      <c r="R41" s="2" t="s">
        <v>2965</v>
      </c>
      <c r="S41" s="2" t="s">
        <v>343</v>
      </c>
      <c r="T41" s="2" t="s">
        <v>2965</v>
      </c>
      <c r="U41" s="2" t="s">
        <v>2965</v>
      </c>
      <c r="V41" s="3" t="b">
        <v>0</v>
      </c>
    </row>
    <row r="42" spans="1:22" ht="13.5" customHeight="1">
      <c r="A42" s="1" t="str">
        <f t="shared" si="0"/>
        <v>RobertRoche</v>
      </c>
      <c r="B42" s="1" t="str">
        <f>IF(ISNA(VLOOKUP(A42,'OVF Max Out'!$A$2:$A$1948,1,FALSE)),"","YES")</f>
        <v>YES</v>
      </c>
      <c r="C42" s="2" t="s">
        <v>8</v>
      </c>
      <c r="D42" s="2" t="s">
        <v>2431</v>
      </c>
      <c r="E42" s="5">
        <v>924261</v>
      </c>
      <c r="F42" s="5">
        <v>100000</v>
      </c>
      <c r="G42" s="12">
        <v>40000</v>
      </c>
      <c r="H42" s="12">
        <f t="shared" si="1"/>
        <v>1064261</v>
      </c>
      <c r="I42" s="2" t="s">
        <v>674</v>
      </c>
      <c r="J42" s="2" t="s">
        <v>2432</v>
      </c>
      <c r="K42" s="2" t="s">
        <v>2433</v>
      </c>
      <c r="L42" s="2" t="s">
        <v>2434</v>
      </c>
      <c r="M42" s="2" t="s">
        <v>2435</v>
      </c>
      <c r="N42" s="2" t="s">
        <v>75</v>
      </c>
      <c r="O42" s="2" t="s">
        <v>2436</v>
      </c>
      <c r="P42" s="2" t="s">
        <v>2965</v>
      </c>
      <c r="Q42" s="2" t="s">
        <v>2437</v>
      </c>
      <c r="R42" s="2" t="s">
        <v>2965</v>
      </c>
      <c r="S42" s="2" t="s">
        <v>2438</v>
      </c>
      <c r="T42" s="2" t="s">
        <v>2965</v>
      </c>
      <c r="U42" s="2" t="s">
        <v>2965</v>
      </c>
      <c r="V42" s="3" t="b">
        <v>0</v>
      </c>
    </row>
    <row r="43" spans="1:22" ht="13.5" customHeight="1">
      <c r="A43" s="1" t="str">
        <f t="shared" si="0"/>
        <v>AlanSolow</v>
      </c>
      <c r="B43" s="1" t="str">
        <f>IF(ISNA(VLOOKUP(A43,'OVF Max Out'!$A$2:$A$1948,1,FALSE)),"","YES")</f>
        <v/>
      </c>
      <c r="C43" s="2" t="s">
        <v>117</v>
      </c>
      <c r="D43" s="2" t="s">
        <v>281</v>
      </c>
      <c r="E43" s="12">
        <v>759000</v>
      </c>
      <c r="F43" s="12">
        <v>300000</v>
      </c>
      <c r="G43" s="12"/>
      <c r="H43" s="12">
        <f t="shared" si="1"/>
        <v>1059000</v>
      </c>
      <c r="I43" s="2" t="s">
        <v>71</v>
      </c>
      <c r="J43" s="2" t="s">
        <v>282</v>
      </c>
      <c r="K43" s="2" t="s">
        <v>283</v>
      </c>
      <c r="L43" s="2" t="s">
        <v>284</v>
      </c>
      <c r="M43" s="2" t="s">
        <v>74</v>
      </c>
      <c r="N43" s="2" t="s">
        <v>75</v>
      </c>
      <c r="O43" s="2" t="s">
        <v>285</v>
      </c>
      <c r="P43" s="2" t="s">
        <v>286</v>
      </c>
      <c r="Q43" s="2" t="s">
        <v>2965</v>
      </c>
      <c r="R43" s="2" t="s">
        <v>2965</v>
      </c>
      <c r="S43" s="2" t="s">
        <v>287</v>
      </c>
      <c r="T43" s="2" t="s">
        <v>2965</v>
      </c>
      <c r="U43" s="2" t="s">
        <v>288</v>
      </c>
      <c r="V43" s="3" t="b">
        <v>0</v>
      </c>
    </row>
    <row r="44" spans="1:22" ht="13.5" customHeight="1">
      <c r="A44" s="1" t="str">
        <f t="shared" si="0"/>
        <v>TonyWest</v>
      </c>
      <c r="B44" s="1" t="str">
        <f>IF(ISNA(VLOOKUP(A44,'OVF Max Out'!$A$2:$A$1948,1,FALSE)),"","YES")</f>
        <v/>
      </c>
      <c r="C44" s="2" t="s">
        <v>267</v>
      </c>
      <c r="D44" s="2" t="s">
        <v>268</v>
      </c>
      <c r="E44" s="13">
        <v>767120</v>
      </c>
      <c r="F44" s="13">
        <v>284850</v>
      </c>
      <c r="G44" s="12">
        <v>7000</v>
      </c>
      <c r="H44" s="12">
        <f t="shared" si="1"/>
        <v>1058970</v>
      </c>
      <c r="I44" s="2" t="s">
        <v>2970</v>
      </c>
      <c r="J44" s="2" t="s">
        <v>269</v>
      </c>
      <c r="K44" s="2" t="s">
        <v>34</v>
      </c>
      <c r="L44" s="2" t="s">
        <v>270</v>
      </c>
      <c r="M44" s="2" t="s">
        <v>156</v>
      </c>
      <c r="N44" s="2" t="s">
        <v>4</v>
      </c>
      <c r="O44" s="2" t="s">
        <v>271</v>
      </c>
      <c r="P44" s="2" t="s">
        <v>272</v>
      </c>
      <c r="Q44" s="2" t="s">
        <v>2965</v>
      </c>
      <c r="R44" s="2" t="s">
        <v>2965</v>
      </c>
      <c r="S44" s="35" t="s">
        <v>273</v>
      </c>
      <c r="T44" s="2" t="s">
        <v>2965</v>
      </c>
      <c r="U44" s="2" t="s">
        <v>2965</v>
      </c>
      <c r="V44" s="3" t="b">
        <v>1</v>
      </c>
    </row>
    <row r="45" spans="1:22" ht="13.5" customHeight="1">
      <c r="A45" s="1" t="str">
        <f t="shared" si="0"/>
        <v>TomBernstein</v>
      </c>
      <c r="B45" s="1" t="str">
        <f>IF(ISNA(VLOOKUP(A45,'OVF Max Out'!$A$2:$A$1948,1,FALSE)),"","YES")</f>
        <v/>
      </c>
      <c r="C45" s="2" t="s">
        <v>289</v>
      </c>
      <c r="D45" s="2" t="s">
        <v>709</v>
      </c>
      <c r="E45" s="12">
        <v>370180</v>
      </c>
      <c r="F45" s="12">
        <v>506000</v>
      </c>
      <c r="G45" s="12">
        <v>179850</v>
      </c>
      <c r="H45" s="12">
        <f t="shared" si="1"/>
        <v>1056030</v>
      </c>
      <c r="I45" s="2" t="s">
        <v>10</v>
      </c>
      <c r="J45" s="2" t="s">
        <v>710</v>
      </c>
      <c r="K45" s="2" t="s">
        <v>62</v>
      </c>
      <c r="L45" s="2" t="s">
        <v>711</v>
      </c>
      <c r="M45" s="2" t="s">
        <v>14</v>
      </c>
      <c r="N45" s="2" t="s">
        <v>15</v>
      </c>
      <c r="O45" s="2" t="s">
        <v>712</v>
      </c>
      <c r="P45" s="2" t="s">
        <v>713</v>
      </c>
      <c r="Q45" s="2" t="s">
        <v>2965</v>
      </c>
      <c r="R45" s="2" t="s">
        <v>2965</v>
      </c>
      <c r="S45" s="2" t="s">
        <v>714</v>
      </c>
      <c r="T45" s="2" t="s">
        <v>715</v>
      </c>
      <c r="U45" s="2" t="s">
        <v>716</v>
      </c>
      <c r="V45" s="3" t="b">
        <v>0</v>
      </c>
    </row>
    <row r="46" spans="1:22" ht="13.5" customHeight="1">
      <c r="A46" s="1" t="str">
        <f t="shared" si="0"/>
        <v>BillKennard</v>
      </c>
      <c r="B46" s="1" t="str">
        <f>IF(ISNA(VLOOKUP(A46,'OVF Max Out'!$A$2:$A$1948,1,FALSE)),"","YES")</f>
        <v/>
      </c>
      <c r="C46" s="2" t="s">
        <v>239</v>
      </c>
      <c r="D46" s="2" t="s">
        <v>297</v>
      </c>
      <c r="E46" s="32">
        <v>555500</v>
      </c>
      <c r="F46" s="32">
        <v>496905</v>
      </c>
      <c r="G46" s="32">
        <v>0</v>
      </c>
      <c r="H46" s="12">
        <f t="shared" si="1"/>
        <v>1052405</v>
      </c>
      <c r="I46" s="2" t="s">
        <v>2955</v>
      </c>
      <c r="J46" s="2" t="s">
        <v>298</v>
      </c>
      <c r="K46" s="2" t="s">
        <v>299</v>
      </c>
      <c r="L46" s="2" t="s">
        <v>300</v>
      </c>
      <c r="M46" s="2" t="s">
        <v>2961</v>
      </c>
      <c r="N46" s="2" t="s">
        <v>2962</v>
      </c>
      <c r="O46" s="2" t="s">
        <v>2963</v>
      </c>
      <c r="P46" s="2" t="s">
        <v>2965</v>
      </c>
      <c r="Q46" s="2" t="s">
        <v>2965</v>
      </c>
      <c r="R46" s="2" t="s">
        <v>301</v>
      </c>
      <c r="S46" s="2" t="s">
        <v>302</v>
      </c>
      <c r="T46" s="2" t="s">
        <v>2965</v>
      </c>
      <c r="U46" s="2" t="s">
        <v>2965</v>
      </c>
      <c r="V46" s="3" t="b">
        <v>0</v>
      </c>
    </row>
    <row r="47" spans="1:22" ht="13.5" customHeight="1">
      <c r="A47" s="1" t="str">
        <f t="shared" si="0"/>
        <v>NancyKoppelman</v>
      </c>
      <c r="B47" s="1" t="str">
        <f>IF(ISNA(VLOOKUP(A47,'OVF Max Out'!$A$2:$A$1948,1,FALSE)),"","YES")</f>
        <v/>
      </c>
      <c r="C47" s="2" t="s">
        <v>511</v>
      </c>
      <c r="D47" s="2" t="s">
        <v>512</v>
      </c>
      <c r="E47" s="12">
        <v>431600</v>
      </c>
      <c r="F47" s="12">
        <v>521000</v>
      </c>
      <c r="G47" s="12">
        <v>85500</v>
      </c>
      <c r="H47" s="12">
        <f t="shared" si="1"/>
        <v>1038100</v>
      </c>
      <c r="I47" s="2" t="s">
        <v>41</v>
      </c>
      <c r="J47" s="2" t="s">
        <v>513</v>
      </c>
      <c r="K47" s="2" t="s">
        <v>514</v>
      </c>
      <c r="L47" s="2" t="s">
        <v>515</v>
      </c>
      <c r="M47" s="2" t="s">
        <v>516</v>
      </c>
      <c r="N47" s="2" t="s">
        <v>4</v>
      </c>
      <c r="O47" s="2" t="s">
        <v>517</v>
      </c>
      <c r="P47" s="2" t="s">
        <v>2965</v>
      </c>
      <c r="Q47" s="2" t="s">
        <v>518</v>
      </c>
      <c r="R47" s="2" t="s">
        <v>519</v>
      </c>
      <c r="S47" s="2" t="s">
        <v>520</v>
      </c>
      <c r="T47" s="2" t="s">
        <v>2965</v>
      </c>
      <c r="U47" s="2" t="s">
        <v>2965</v>
      </c>
      <c r="V47" s="3" t="b">
        <v>0</v>
      </c>
    </row>
    <row r="48" spans="1:22" ht="13.5" customHeight="1">
      <c r="A48" s="1" t="str">
        <f t="shared" si="0"/>
        <v>Maureen White &amp; SteveRattner</v>
      </c>
      <c r="B48" s="1" t="str">
        <f>IF(ISNA(VLOOKUP(A48,'OVF Max Out'!$A$2:$A$1948,1,FALSE)),"","YES")</f>
        <v/>
      </c>
      <c r="C48" s="2" t="s">
        <v>1119</v>
      </c>
      <c r="D48" s="2" t="s">
        <v>1118</v>
      </c>
      <c r="E48" s="12">
        <v>161200</v>
      </c>
      <c r="F48" s="12">
        <v>654100</v>
      </c>
      <c r="G48" s="12">
        <v>217500</v>
      </c>
      <c r="H48" s="12">
        <f t="shared" si="1"/>
        <v>1032800</v>
      </c>
      <c r="I48" s="2" t="s">
        <v>10</v>
      </c>
      <c r="J48" s="2"/>
      <c r="K48" s="2" t="s">
        <v>942</v>
      </c>
      <c r="L48" s="2" t="s">
        <v>415</v>
      </c>
      <c r="M48" s="2" t="s">
        <v>14</v>
      </c>
      <c r="N48" s="2" t="s">
        <v>15</v>
      </c>
      <c r="O48" s="2">
        <v>10152</v>
      </c>
      <c r="P48" s="2" t="s">
        <v>1120</v>
      </c>
      <c r="Q48" s="2" t="s">
        <v>414</v>
      </c>
      <c r="R48" s="2"/>
      <c r="S48" s="6" t="s">
        <v>413</v>
      </c>
      <c r="T48" s="6" t="s">
        <v>1607</v>
      </c>
      <c r="U48" s="2"/>
      <c r="V48" s="3" t="b">
        <v>0</v>
      </c>
    </row>
    <row r="49" spans="1:22" ht="13.5" customHeight="1">
      <c r="A49" s="1" t="str">
        <f t="shared" si="0"/>
        <v>KatherineGehl</v>
      </c>
      <c r="B49" s="1" t="str">
        <f>IF(ISNA(VLOOKUP(A49,'OVF Max Out'!$A$2:$A$1948,1,FALSE)),"","YES")</f>
        <v/>
      </c>
      <c r="C49" s="2" t="s">
        <v>616</v>
      </c>
      <c r="D49" s="2" t="s">
        <v>617</v>
      </c>
      <c r="E49" s="5">
        <v>700000</v>
      </c>
      <c r="F49" s="5">
        <v>325000</v>
      </c>
      <c r="G49" s="12"/>
      <c r="H49" s="12">
        <f t="shared" si="1"/>
        <v>1025000</v>
      </c>
      <c r="I49" s="2" t="s">
        <v>60</v>
      </c>
      <c r="J49" s="2" t="s">
        <v>618</v>
      </c>
      <c r="K49" s="2" t="s">
        <v>131</v>
      </c>
      <c r="L49" s="2" t="s">
        <v>619</v>
      </c>
      <c r="M49" s="2" t="s">
        <v>74</v>
      </c>
      <c r="N49" s="2" t="s">
        <v>75</v>
      </c>
      <c r="O49" s="2" t="s">
        <v>567</v>
      </c>
      <c r="P49" s="2" t="s">
        <v>620</v>
      </c>
      <c r="Q49" s="2" t="s">
        <v>2965</v>
      </c>
      <c r="R49" s="2" t="s">
        <v>621</v>
      </c>
      <c r="S49" s="2" t="s">
        <v>622</v>
      </c>
      <c r="T49" s="2" t="s">
        <v>623</v>
      </c>
      <c r="U49" s="2" t="s">
        <v>2965</v>
      </c>
      <c r="V49" s="3" t="b">
        <v>0</v>
      </c>
    </row>
    <row r="50" spans="1:22" ht="13.5" customHeight="1">
      <c r="A50" s="1" t="str">
        <f t="shared" si="0"/>
        <v>DeniseBauer</v>
      </c>
      <c r="B50" s="1" t="str">
        <f>IF(ISNA(VLOOKUP(A50,'OVF Max Out'!$A$2:$A$1948,1,FALSE)),"","YES")</f>
        <v/>
      </c>
      <c r="C50" s="2" t="s">
        <v>1417</v>
      </c>
      <c r="D50" s="2" t="s">
        <v>1418</v>
      </c>
      <c r="E50" s="12">
        <v>780087</v>
      </c>
      <c r="F50" s="12">
        <v>218200</v>
      </c>
      <c r="G50" s="12">
        <v>26400</v>
      </c>
      <c r="H50" s="12">
        <f t="shared" si="1"/>
        <v>1024687</v>
      </c>
      <c r="I50" s="2" t="s">
        <v>2970</v>
      </c>
      <c r="J50" s="2" t="s">
        <v>23</v>
      </c>
      <c r="K50" s="2" t="s">
        <v>942</v>
      </c>
      <c r="L50" s="2" t="s">
        <v>1419</v>
      </c>
      <c r="M50" s="2" t="s">
        <v>156</v>
      </c>
      <c r="N50" s="2" t="s">
        <v>4</v>
      </c>
      <c r="O50" s="2" t="s">
        <v>796</v>
      </c>
      <c r="P50" s="2" t="s">
        <v>2965</v>
      </c>
      <c r="Q50" s="2" t="s">
        <v>1420</v>
      </c>
      <c r="R50" s="2" t="s">
        <v>2965</v>
      </c>
      <c r="S50" s="2" t="s">
        <v>1421</v>
      </c>
      <c r="T50" s="2" t="s">
        <v>2965</v>
      </c>
      <c r="U50" s="2" t="s">
        <v>2965</v>
      </c>
      <c r="V50" s="3" t="b">
        <v>0</v>
      </c>
    </row>
    <row r="51" spans="1:22" ht="13.5" customHeight="1">
      <c r="A51" s="1" t="str">
        <f t="shared" si="0"/>
        <v>BeatriceWelters</v>
      </c>
      <c r="B51" s="1" t="str">
        <f>IF(ISNA(VLOOKUP(A51,'OVF Max Out'!$A$2:$A$1948,1,FALSE)),"","YES")</f>
        <v/>
      </c>
      <c r="C51" s="2" t="s">
        <v>448</v>
      </c>
      <c r="D51" s="2" t="s">
        <v>449</v>
      </c>
      <c r="E51" s="32">
        <v>409673</v>
      </c>
      <c r="F51" s="32">
        <v>597150.09</v>
      </c>
      <c r="G51" s="32">
        <v>12500</v>
      </c>
      <c r="H51" s="12">
        <f t="shared" si="1"/>
        <v>1019323.09</v>
      </c>
      <c r="I51" s="2" t="s">
        <v>2955</v>
      </c>
      <c r="J51" s="2" t="s">
        <v>2142</v>
      </c>
      <c r="K51" s="2" t="s">
        <v>131</v>
      </c>
      <c r="L51" s="2" t="s">
        <v>450</v>
      </c>
      <c r="M51" s="2" t="s">
        <v>451</v>
      </c>
      <c r="N51" s="2" t="s">
        <v>93</v>
      </c>
      <c r="O51" s="2" t="s">
        <v>452</v>
      </c>
      <c r="P51" s="2" t="s">
        <v>453</v>
      </c>
      <c r="Q51" s="2" t="s">
        <v>2965</v>
      </c>
      <c r="R51" s="2" t="s">
        <v>2965</v>
      </c>
      <c r="S51" s="2" t="s">
        <v>454</v>
      </c>
      <c r="T51" s="2" t="s">
        <v>2965</v>
      </c>
      <c r="U51" s="2" t="s">
        <v>2965</v>
      </c>
      <c r="V51" s="3" t="b">
        <v>1</v>
      </c>
    </row>
    <row r="52" spans="1:22" ht="13.5" customHeight="1">
      <c r="A52" s="1" t="str">
        <f t="shared" si="0"/>
        <v>SpencerOverton</v>
      </c>
      <c r="B52" s="1" t="str">
        <f>IF(ISNA(VLOOKUP(A52,'OVF Max Out'!$A$2:$A$1948,1,FALSE)),"","YES")</f>
        <v/>
      </c>
      <c r="C52" s="2" t="s">
        <v>592</v>
      </c>
      <c r="D52" s="2" t="s">
        <v>593</v>
      </c>
      <c r="E52" s="32">
        <v>685865</v>
      </c>
      <c r="F52" s="32">
        <v>319226</v>
      </c>
      <c r="G52" s="32">
        <v>0</v>
      </c>
      <c r="H52" s="12">
        <f t="shared" si="1"/>
        <v>1005091</v>
      </c>
      <c r="I52" s="2" t="s">
        <v>2955</v>
      </c>
      <c r="J52" s="2" t="s">
        <v>594</v>
      </c>
      <c r="K52" s="2" t="s">
        <v>595</v>
      </c>
      <c r="L52" s="2" t="s">
        <v>2965</v>
      </c>
      <c r="M52" s="2" t="s">
        <v>596</v>
      </c>
      <c r="N52" s="2" t="s">
        <v>244</v>
      </c>
      <c r="O52" s="2" t="s">
        <v>2965</v>
      </c>
      <c r="P52" s="2" t="s">
        <v>597</v>
      </c>
      <c r="Q52" s="2" t="s">
        <v>2965</v>
      </c>
      <c r="R52" s="2" t="s">
        <v>598</v>
      </c>
      <c r="S52" s="2" t="s">
        <v>599</v>
      </c>
      <c r="T52" s="2" t="s">
        <v>2965</v>
      </c>
      <c r="U52" s="2" t="s">
        <v>2965</v>
      </c>
      <c r="V52" s="3" t="b">
        <v>1</v>
      </c>
    </row>
    <row r="53" spans="1:22" ht="13.5" customHeight="1">
      <c r="A53" s="1" t="str">
        <f t="shared" si="0"/>
        <v>BeckyDraper</v>
      </c>
      <c r="B53" s="1" t="str">
        <f>IF(ISNA(VLOOKUP(A53,'OVF Max Out'!$A$2:$A$1948,1,FALSE)),"","YES")</f>
        <v/>
      </c>
      <c r="C53" s="2" t="s">
        <v>812</v>
      </c>
      <c r="D53" s="2" t="s">
        <v>813</v>
      </c>
      <c r="E53" s="12">
        <v>331540</v>
      </c>
      <c r="F53" s="12">
        <v>436550</v>
      </c>
      <c r="G53" s="12">
        <v>234500</v>
      </c>
      <c r="H53" s="12">
        <f t="shared" si="1"/>
        <v>1002590</v>
      </c>
      <c r="I53" s="2" t="s">
        <v>2970</v>
      </c>
      <c r="J53" s="2" t="s">
        <v>23</v>
      </c>
      <c r="K53" s="2" t="s">
        <v>418</v>
      </c>
      <c r="L53" s="2" t="s">
        <v>2965</v>
      </c>
      <c r="M53" s="2" t="s">
        <v>156</v>
      </c>
      <c r="N53" s="2" t="s">
        <v>4</v>
      </c>
      <c r="O53" s="2" t="s">
        <v>2965</v>
      </c>
      <c r="P53" s="2" t="s">
        <v>814</v>
      </c>
      <c r="Q53" s="2" t="s">
        <v>2965</v>
      </c>
      <c r="R53" s="2" t="s">
        <v>2965</v>
      </c>
      <c r="S53" s="2" t="s">
        <v>815</v>
      </c>
      <c r="T53" s="2" t="s">
        <v>2965</v>
      </c>
      <c r="U53" s="2" t="s">
        <v>2965</v>
      </c>
      <c r="V53" s="3" t="b">
        <v>0</v>
      </c>
    </row>
    <row r="54" spans="1:22" ht="13.5" customHeight="1">
      <c r="A54" s="1" t="str">
        <f t="shared" si="0"/>
        <v>BillEacho</v>
      </c>
      <c r="B54" s="1" t="str">
        <f>IF(ISNA(VLOOKUP(A54,'OVF Max Out'!$A$2:$A$1948,1,FALSE)),"","YES")</f>
        <v/>
      </c>
      <c r="C54" s="2" t="s">
        <v>239</v>
      </c>
      <c r="D54" s="2" t="s">
        <v>240</v>
      </c>
      <c r="E54" s="32">
        <v>595650</v>
      </c>
      <c r="F54" s="32">
        <v>355068</v>
      </c>
      <c r="G54" s="32">
        <v>0</v>
      </c>
      <c r="H54" s="12">
        <f t="shared" si="1"/>
        <v>950718</v>
      </c>
      <c r="I54" s="2" t="s">
        <v>2955</v>
      </c>
      <c r="J54" s="2" t="s">
        <v>241</v>
      </c>
      <c r="K54" s="2" t="s">
        <v>43</v>
      </c>
      <c r="L54" s="2" t="s">
        <v>242</v>
      </c>
      <c r="M54" s="2" t="s">
        <v>243</v>
      </c>
      <c r="N54" s="2" t="s">
        <v>244</v>
      </c>
      <c r="O54" s="2" t="s">
        <v>245</v>
      </c>
      <c r="P54" s="2" t="s">
        <v>246</v>
      </c>
      <c r="Q54" s="2" t="s">
        <v>2965</v>
      </c>
      <c r="R54" s="2" t="s">
        <v>247</v>
      </c>
      <c r="S54" s="2" t="s">
        <v>248</v>
      </c>
      <c r="T54" s="2" t="s">
        <v>2965</v>
      </c>
      <c r="U54" s="2" t="s">
        <v>2965</v>
      </c>
      <c r="V54" s="3" t="b">
        <v>0</v>
      </c>
    </row>
    <row r="55" spans="1:22" ht="13.5" customHeight="1">
      <c r="A55" s="1" t="str">
        <f t="shared" si="0"/>
        <v>PeterButtenwieser</v>
      </c>
      <c r="B55" s="1" t="str">
        <f>IF(ISNA(VLOOKUP(A55,'OVF Max Out'!$A$2:$A$1948,1,FALSE)),"","YES")</f>
        <v/>
      </c>
      <c r="C55" s="2" t="s">
        <v>221</v>
      </c>
      <c r="D55" s="2" t="s">
        <v>222</v>
      </c>
      <c r="E55" s="32">
        <v>631454</v>
      </c>
      <c r="F55" s="32">
        <v>310623</v>
      </c>
      <c r="G55" s="32">
        <v>0</v>
      </c>
      <c r="H55" s="12">
        <f t="shared" si="1"/>
        <v>942077</v>
      </c>
      <c r="I55" s="2" t="s">
        <v>2955</v>
      </c>
      <c r="J55" s="2" t="s">
        <v>223</v>
      </c>
      <c r="K55" s="2" t="s">
        <v>90</v>
      </c>
      <c r="L55" s="2" t="s">
        <v>224</v>
      </c>
      <c r="M55" s="2" t="s">
        <v>225</v>
      </c>
      <c r="N55" s="2" t="s">
        <v>226</v>
      </c>
      <c r="O55" s="2" t="s">
        <v>227</v>
      </c>
      <c r="P55" s="2" t="s">
        <v>228</v>
      </c>
      <c r="Q55" s="2" t="s">
        <v>2965</v>
      </c>
      <c r="R55" s="2" t="s">
        <v>2965</v>
      </c>
      <c r="S55" s="2" t="s">
        <v>229</v>
      </c>
      <c r="T55" s="2" t="s">
        <v>2965</v>
      </c>
      <c r="U55" s="2" t="s">
        <v>2965</v>
      </c>
      <c r="V55" s="3" t="b">
        <v>0</v>
      </c>
    </row>
    <row r="56" spans="1:22" ht="13.5" customHeight="1">
      <c r="A56" s="1" t="str">
        <f t="shared" si="0"/>
        <v>AllanKatz</v>
      </c>
      <c r="B56" s="1" t="str">
        <f>IF(ISNA(VLOOKUP(A56,'OVF Max Out'!$A$2:$A$1948,1,FALSE)),"","YES")</f>
        <v/>
      </c>
      <c r="C56" s="2" t="s">
        <v>249</v>
      </c>
      <c r="D56" s="2" t="s">
        <v>250</v>
      </c>
      <c r="E56" s="12">
        <v>535750</v>
      </c>
      <c r="F56" s="12">
        <v>295000</v>
      </c>
      <c r="G56" s="12">
        <v>110000</v>
      </c>
      <c r="H56" s="12">
        <f t="shared" si="1"/>
        <v>940750</v>
      </c>
      <c r="I56" s="2" t="s">
        <v>22</v>
      </c>
      <c r="J56" s="2" t="s">
        <v>251</v>
      </c>
      <c r="K56" s="2" t="s">
        <v>178</v>
      </c>
      <c r="L56" s="2" t="s">
        <v>252</v>
      </c>
      <c r="M56" s="2" t="s">
        <v>253</v>
      </c>
      <c r="N56" s="2" t="s">
        <v>27</v>
      </c>
      <c r="O56" s="2" t="s">
        <v>254</v>
      </c>
      <c r="P56" s="2" t="s">
        <v>255</v>
      </c>
      <c r="Q56" s="2" t="s">
        <v>2965</v>
      </c>
      <c r="R56" s="2" t="s">
        <v>2965</v>
      </c>
      <c r="S56" s="2" t="s">
        <v>256</v>
      </c>
      <c r="T56" s="2" t="s">
        <v>2965</v>
      </c>
      <c r="U56" s="2" t="s">
        <v>2965</v>
      </c>
      <c r="V56" s="3" t="b">
        <v>0</v>
      </c>
    </row>
    <row r="57" spans="1:22" ht="13.5" customHeight="1">
      <c r="A57" s="1" t="str">
        <f t="shared" si="0"/>
        <v>StevePajcic</v>
      </c>
      <c r="B57" s="1" t="str">
        <f>IF(ISNA(VLOOKUP(A57,'OVF Max Out'!$A$2:$A$1948,1,FALSE)),"","YES")</f>
        <v/>
      </c>
      <c r="C57" s="2" t="s">
        <v>257</v>
      </c>
      <c r="D57" s="2" t="s">
        <v>703</v>
      </c>
      <c r="E57" s="12">
        <v>457000</v>
      </c>
      <c r="F57" s="12">
        <v>369600</v>
      </c>
      <c r="G57" s="12">
        <v>95000</v>
      </c>
      <c r="H57" s="12">
        <f t="shared" si="1"/>
        <v>921600</v>
      </c>
      <c r="I57" s="2" t="s">
        <v>22</v>
      </c>
      <c r="J57" s="2" t="s">
        <v>23</v>
      </c>
      <c r="K57" s="2" t="s">
        <v>178</v>
      </c>
      <c r="L57" s="2" t="s">
        <v>704</v>
      </c>
      <c r="M57" s="2" t="s">
        <v>484</v>
      </c>
      <c r="N57" s="2" t="s">
        <v>27</v>
      </c>
      <c r="O57" s="2" t="s">
        <v>705</v>
      </c>
      <c r="P57" s="2" t="s">
        <v>706</v>
      </c>
      <c r="Q57" s="2" t="s">
        <v>2965</v>
      </c>
      <c r="R57" s="2" t="s">
        <v>707</v>
      </c>
      <c r="S57" s="2" t="s">
        <v>708</v>
      </c>
      <c r="T57" s="2" t="s">
        <v>2965</v>
      </c>
      <c r="U57" s="2" t="s">
        <v>2965</v>
      </c>
      <c r="V57" s="3" t="b">
        <v>0</v>
      </c>
    </row>
    <row r="58" spans="1:22" ht="13.5" customHeight="1">
      <c r="A58" s="1" t="str">
        <f t="shared" si="0"/>
        <v>Sam and SylviaKaplan</v>
      </c>
      <c r="B58" s="1" t="str">
        <f>IF(ISNA(VLOOKUP(A58,'OVF Max Out'!$A$2:$A$1948,1,FALSE)),"","YES")</f>
        <v/>
      </c>
      <c r="C58" s="2" t="s">
        <v>503</v>
      </c>
      <c r="D58" s="2" t="s">
        <v>504</v>
      </c>
      <c r="E58" s="5">
        <v>446106</v>
      </c>
      <c r="F58" s="5">
        <v>446100</v>
      </c>
      <c r="G58" s="12">
        <v>10000</v>
      </c>
      <c r="H58" s="12">
        <f t="shared" si="1"/>
        <v>902206</v>
      </c>
      <c r="I58" s="2" t="s">
        <v>60</v>
      </c>
      <c r="J58" s="2" t="s">
        <v>505</v>
      </c>
      <c r="K58" s="2" t="s">
        <v>299</v>
      </c>
      <c r="L58" s="2" t="s">
        <v>506</v>
      </c>
      <c r="M58" s="2" t="s">
        <v>375</v>
      </c>
      <c r="N58" s="2" t="s">
        <v>376</v>
      </c>
      <c r="O58" s="2" t="s">
        <v>507</v>
      </c>
      <c r="P58" s="2" t="s">
        <v>508</v>
      </c>
      <c r="Q58" s="2" t="s">
        <v>509</v>
      </c>
      <c r="R58" s="2" t="s">
        <v>2965</v>
      </c>
      <c r="S58" s="2" t="s">
        <v>510</v>
      </c>
      <c r="T58" s="2" t="s">
        <v>2965</v>
      </c>
      <c r="U58" s="2" t="s">
        <v>2965</v>
      </c>
      <c r="V58" s="3" t="b">
        <v>0</v>
      </c>
    </row>
    <row r="59" spans="1:22" ht="13.5" customHeight="1">
      <c r="A59" s="1" t="str">
        <f t="shared" si="0"/>
        <v>RichardDanzig</v>
      </c>
      <c r="B59" s="1" t="str">
        <f>IF(ISNA(VLOOKUP(A59,'OVF Max Out'!$A$2:$A$1948,1,FALSE)),"","YES")</f>
        <v/>
      </c>
      <c r="C59" s="2" t="s">
        <v>216</v>
      </c>
      <c r="D59" s="2" t="s">
        <v>217</v>
      </c>
      <c r="E59" s="32">
        <v>648245</v>
      </c>
      <c r="F59" s="32">
        <v>167440</v>
      </c>
      <c r="G59" s="32">
        <v>78500</v>
      </c>
      <c r="H59" s="12">
        <f t="shared" si="1"/>
        <v>894185</v>
      </c>
      <c r="I59" s="2" t="s">
        <v>2955</v>
      </c>
      <c r="J59" s="2" t="s">
        <v>23</v>
      </c>
      <c r="K59" s="2" t="s">
        <v>24</v>
      </c>
      <c r="L59" s="2" t="s">
        <v>2965</v>
      </c>
      <c r="M59" s="2" t="s">
        <v>2961</v>
      </c>
      <c r="N59" s="2" t="s">
        <v>2962</v>
      </c>
      <c r="O59" s="2" t="s">
        <v>2965</v>
      </c>
      <c r="P59" s="2" t="s">
        <v>2965</v>
      </c>
      <c r="Q59" s="2" t="s">
        <v>218</v>
      </c>
      <c r="R59" s="2" t="s">
        <v>219</v>
      </c>
      <c r="S59" s="2" t="s">
        <v>220</v>
      </c>
      <c r="T59" s="2" t="s">
        <v>2965</v>
      </c>
      <c r="U59" s="2" t="s">
        <v>2965</v>
      </c>
      <c r="V59" s="3" t="b">
        <v>0</v>
      </c>
    </row>
    <row r="60" spans="1:22" ht="13.5" customHeight="1">
      <c r="A60" s="1" t="str">
        <f t="shared" si="0"/>
        <v>DavidFriedman</v>
      </c>
      <c r="B60" s="1" t="str">
        <f>IF(ISNA(VLOOKUP(A60,'OVF Max Out'!$A$2:$A$1948,1,FALSE)),"","YES")</f>
        <v/>
      </c>
      <c r="C60" s="2" t="s">
        <v>163</v>
      </c>
      <c r="D60" s="2" t="s">
        <v>164</v>
      </c>
      <c r="E60" s="12">
        <v>651110</v>
      </c>
      <c r="F60" s="12">
        <v>206000</v>
      </c>
      <c r="G60" s="12"/>
      <c r="H60" s="12">
        <f t="shared" si="1"/>
        <v>857110</v>
      </c>
      <c r="I60" s="2" t="s">
        <v>100</v>
      </c>
      <c r="J60" s="2" t="s">
        <v>1212</v>
      </c>
      <c r="K60" s="2" t="s">
        <v>62</v>
      </c>
      <c r="L60" s="2" t="s">
        <v>1213</v>
      </c>
      <c r="M60" s="2" t="s">
        <v>104</v>
      </c>
      <c r="N60" s="2" t="s">
        <v>105</v>
      </c>
      <c r="O60" s="2" t="s">
        <v>106</v>
      </c>
      <c r="P60" s="2" t="s">
        <v>1214</v>
      </c>
      <c r="Q60" s="2" t="s">
        <v>1215</v>
      </c>
      <c r="R60" s="2" t="s">
        <v>1216</v>
      </c>
      <c r="S60" s="2" t="s">
        <v>1217</v>
      </c>
      <c r="T60" s="2"/>
      <c r="U60" s="2"/>
      <c r="V60" s="3"/>
    </row>
    <row r="61" spans="1:22" ht="13.5" customHeight="1">
      <c r="A61" s="1" t="str">
        <f t="shared" si="0"/>
        <v>KarolMason</v>
      </c>
      <c r="B61" s="1" t="str">
        <f>IF(ISNA(VLOOKUP(A61,'OVF Max Out'!$A$2:$A$1948,1,FALSE)),"","YES")</f>
        <v/>
      </c>
      <c r="C61" s="2" t="s">
        <v>303</v>
      </c>
      <c r="D61" s="2" t="s">
        <v>304</v>
      </c>
      <c r="E61" s="5">
        <v>652000</v>
      </c>
      <c r="F61" s="5">
        <v>175000</v>
      </c>
      <c r="G61" s="5">
        <v>29000</v>
      </c>
      <c r="H61" s="12">
        <f t="shared" si="1"/>
        <v>856000</v>
      </c>
      <c r="I61" s="2" t="s">
        <v>305</v>
      </c>
      <c r="J61" s="2" t="s">
        <v>306</v>
      </c>
      <c r="K61" s="2" t="s">
        <v>178</v>
      </c>
      <c r="L61" s="2" t="s">
        <v>307</v>
      </c>
      <c r="M61" s="2" t="s">
        <v>308</v>
      </c>
      <c r="N61" s="2" t="s">
        <v>309</v>
      </c>
      <c r="O61" s="2" t="s">
        <v>310</v>
      </c>
      <c r="P61" s="2" t="s">
        <v>311</v>
      </c>
      <c r="Q61" s="2" t="s">
        <v>2965</v>
      </c>
      <c r="R61" s="2" t="s">
        <v>2965</v>
      </c>
      <c r="S61" s="2" t="s">
        <v>312</v>
      </c>
      <c r="T61" s="2" t="s">
        <v>2965</v>
      </c>
      <c r="U61" s="2" t="s">
        <v>2965</v>
      </c>
      <c r="V61" s="3" t="b">
        <v>1</v>
      </c>
    </row>
    <row r="62" spans="1:22" ht="13.5" customHeight="1">
      <c r="A62" s="1" t="str">
        <f t="shared" si="0"/>
        <v>MaxHoltzman</v>
      </c>
      <c r="B62" s="1" t="str">
        <f>IF(ISNA(VLOOKUP(A62,'OVF Max Out'!$A$2:$A$1948,1,FALSE)),"","YES")</f>
        <v/>
      </c>
      <c r="C62" s="2" t="s">
        <v>600</v>
      </c>
      <c r="D62" s="2" t="s">
        <v>601</v>
      </c>
      <c r="E62" s="12">
        <v>447000</v>
      </c>
      <c r="F62" s="12">
        <v>320000</v>
      </c>
      <c r="G62" s="12">
        <v>80000</v>
      </c>
      <c r="H62" s="12">
        <f t="shared" si="1"/>
        <v>847000</v>
      </c>
      <c r="I62" s="2" t="s">
        <v>22</v>
      </c>
      <c r="J62" s="2" t="s">
        <v>602</v>
      </c>
      <c r="K62" s="2" t="s">
        <v>62</v>
      </c>
      <c r="L62" s="2" t="s">
        <v>603</v>
      </c>
      <c r="M62" s="2" t="s">
        <v>604</v>
      </c>
      <c r="N62" s="2" t="s">
        <v>27</v>
      </c>
      <c r="O62" s="2" t="s">
        <v>605</v>
      </c>
      <c r="P62" s="2" t="s">
        <v>606</v>
      </c>
      <c r="Q62" s="2" t="s">
        <v>2965</v>
      </c>
      <c r="R62" s="2" t="s">
        <v>607</v>
      </c>
      <c r="S62" s="2" t="s">
        <v>608</v>
      </c>
      <c r="T62" s="2" t="s">
        <v>2965</v>
      </c>
      <c r="U62" s="2" t="s">
        <v>2965</v>
      </c>
      <c r="V62" s="3" t="b">
        <v>0</v>
      </c>
    </row>
    <row r="63" spans="1:22" ht="13.5" customHeight="1">
      <c r="A63" s="1" t="str">
        <f t="shared" si="0"/>
        <v>ScottHarris</v>
      </c>
      <c r="B63" s="1" t="str">
        <f>IF(ISNA(VLOOKUP(A63,'OVF Max Out'!$A$2:$A$1948,1,FALSE)),"","YES")</f>
        <v/>
      </c>
      <c r="C63" s="2" t="s">
        <v>344</v>
      </c>
      <c r="D63" s="2" t="s">
        <v>345</v>
      </c>
      <c r="E63" s="32">
        <v>616110.49</v>
      </c>
      <c r="F63" s="32">
        <v>95700</v>
      </c>
      <c r="G63" s="32">
        <v>134000</v>
      </c>
      <c r="H63" s="12">
        <f t="shared" si="1"/>
        <v>845810.49</v>
      </c>
      <c r="I63" s="2" t="s">
        <v>2955</v>
      </c>
      <c r="J63" s="2" t="s">
        <v>346</v>
      </c>
      <c r="K63" s="2" t="s">
        <v>299</v>
      </c>
      <c r="L63" s="2" t="s">
        <v>347</v>
      </c>
      <c r="M63" s="2" t="s">
        <v>2961</v>
      </c>
      <c r="N63" s="2" t="s">
        <v>2962</v>
      </c>
      <c r="O63" s="2" t="s">
        <v>348</v>
      </c>
      <c r="P63" s="2" t="s">
        <v>349</v>
      </c>
      <c r="Q63" s="2" t="s">
        <v>2965</v>
      </c>
      <c r="R63" s="2" t="s">
        <v>350</v>
      </c>
      <c r="S63" s="2" t="s">
        <v>351</v>
      </c>
      <c r="T63" s="2" t="s">
        <v>2965</v>
      </c>
      <c r="U63" s="2" t="s">
        <v>2965</v>
      </c>
      <c r="V63" s="3" t="b">
        <v>0</v>
      </c>
    </row>
    <row r="64" spans="1:22" ht="13.5" customHeight="1">
      <c r="A64" s="1" t="str">
        <f t="shared" si="0"/>
        <v>DanielHalpern</v>
      </c>
      <c r="B64" s="1" t="str">
        <f>IF(ISNA(VLOOKUP(A64,'OVF Max Out'!$A$2:$A$1948,1,FALSE)),"","YES")</f>
        <v/>
      </c>
      <c r="C64" s="2" t="s">
        <v>400</v>
      </c>
      <c r="D64" s="2" t="s">
        <v>1476</v>
      </c>
      <c r="E64" s="5">
        <v>375000</v>
      </c>
      <c r="F64" s="5">
        <v>462000</v>
      </c>
      <c r="G64" s="5"/>
      <c r="H64" s="12">
        <f t="shared" si="1"/>
        <v>837000</v>
      </c>
      <c r="I64" s="2" t="s">
        <v>305</v>
      </c>
      <c r="J64" s="2" t="s">
        <v>1477</v>
      </c>
      <c r="K64" s="2" t="s">
        <v>43</v>
      </c>
      <c r="L64" s="2" t="s">
        <v>1478</v>
      </c>
      <c r="M64" s="2" t="s">
        <v>308</v>
      </c>
      <c r="N64" s="2" t="s">
        <v>1446</v>
      </c>
      <c r="O64" s="2" t="s">
        <v>1479</v>
      </c>
      <c r="P64" s="2" t="s">
        <v>1480</v>
      </c>
      <c r="Q64" s="2" t="s">
        <v>2965</v>
      </c>
      <c r="R64" s="2" t="s">
        <v>2965</v>
      </c>
      <c r="S64" s="2" t="s">
        <v>1481</v>
      </c>
      <c r="T64" s="2" t="s">
        <v>1482</v>
      </c>
      <c r="U64" s="2" t="s">
        <v>2965</v>
      </c>
      <c r="V64" s="3" t="b">
        <v>1</v>
      </c>
    </row>
    <row r="65" spans="1:22" ht="13.5" customHeight="1">
      <c r="A65" s="1" t="str">
        <f t="shared" si="0"/>
        <v>BobClark</v>
      </c>
      <c r="B65" s="1" t="str">
        <f>IF(ISNA(VLOOKUP(A65,'OVF Max Out'!$A$2:$A$1948,1,FALSE)),"","YES")</f>
        <v/>
      </c>
      <c r="C65" s="2" t="s">
        <v>190</v>
      </c>
      <c r="D65" s="2" t="s">
        <v>230</v>
      </c>
      <c r="E65" s="5">
        <v>611000</v>
      </c>
      <c r="F65" s="5">
        <v>221300</v>
      </c>
      <c r="G65" s="12"/>
      <c r="H65" s="12">
        <f t="shared" si="1"/>
        <v>832300</v>
      </c>
      <c r="I65" s="2" t="s">
        <v>60</v>
      </c>
      <c r="J65" s="2" t="s">
        <v>231</v>
      </c>
      <c r="K65" s="2" t="s">
        <v>232</v>
      </c>
      <c r="L65" s="2" t="s">
        <v>233</v>
      </c>
      <c r="M65" s="2" t="s">
        <v>234</v>
      </c>
      <c r="N65" s="2" t="s">
        <v>2838</v>
      </c>
      <c r="O65" s="2" t="s">
        <v>235</v>
      </c>
      <c r="P65" s="2" t="s">
        <v>236</v>
      </c>
      <c r="Q65" s="2" t="s">
        <v>2965</v>
      </c>
      <c r="R65" s="2" t="s">
        <v>237</v>
      </c>
      <c r="S65" s="2" t="s">
        <v>238</v>
      </c>
      <c r="T65" s="2" t="s">
        <v>2965</v>
      </c>
      <c r="U65" s="2" t="s">
        <v>2965</v>
      </c>
      <c r="V65" s="3" t="b">
        <v>0</v>
      </c>
    </row>
    <row r="66" spans="1:22" ht="13.5" customHeight="1">
      <c r="A66" s="1" t="str">
        <f t="shared" si="0"/>
        <v>AlexaWesner</v>
      </c>
      <c r="B66" s="1" t="str">
        <f>IF(ISNA(VLOOKUP(A66,'OVF Max Out'!$A$2:$A$1948,1,FALSE)),"","YES")</f>
        <v>YES</v>
      </c>
      <c r="C66" s="2" t="s">
        <v>806</v>
      </c>
      <c r="D66" s="2" t="s">
        <v>807</v>
      </c>
      <c r="E66" s="12">
        <v>275000</v>
      </c>
      <c r="F66" s="5">
        <f>57000+28500+28500+120100+60000+57000+57000+75000</f>
        <v>483100</v>
      </c>
      <c r="G66" s="12">
        <v>74000</v>
      </c>
      <c r="H66" s="12">
        <f t="shared" si="1"/>
        <v>832100</v>
      </c>
      <c r="I66" s="2" t="s">
        <v>441</v>
      </c>
      <c r="J66" s="2" t="s">
        <v>786</v>
      </c>
      <c r="K66" s="2" t="s">
        <v>808</v>
      </c>
      <c r="L66" s="2" t="s">
        <v>809</v>
      </c>
      <c r="M66" s="2" t="s">
        <v>443</v>
      </c>
      <c r="N66" s="2" t="s">
        <v>444</v>
      </c>
      <c r="O66" s="2" t="s">
        <v>445</v>
      </c>
      <c r="P66" s="2" t="s">
        <v>810</v>
      </c>
      <c r="Q66" s="2" t="s">
        <v>2965</v>
      </c>
      <c r="R66" s="2" t="s">
        <v>2965</v>
      </c>
      <c r="S66" s="2" t="s">
        <v>811</v>
      </c>
      <c r="T66" s="2" t="s">
        <v>2965</v>
      </c>
      <c r="U66" s="2" t="s">
        <v>2965</v>
      </c>
      <c r="V66" s="3" t="b">
        <v>0</v>
      </c>
    </row>
    <row r="67" spans="1:22" ht="13.5" customHeight="1">
      <c r="A67" s="1" t="str">
        <f t="shared" ref="A67:A130" si="2">CONCATENATE(C67,D67)</f>
        <v>DesireeRogers</v>
      </c>
      <c r="B67" s="1" t="str">
        <f>IF(ISNA(VLOOKUP(A67,'OVF Max Out'!$A$2:$A$1948,1,FALSE)),"","YES")</f>
        <v/>
      </c>
      <c r="C67" s="2" t="s">
        <v>384</v>
      </c>
      <c r="D67" s="2" t="s">
        <v>70</v>
      </c>
      <c r="E67" s="12">
        <v>640000</v>
      </c>
      <c r="F67" s="12">
        <v>186000</v>
      </c>
      <c r="G67" s="12"/>
      <c r="H67" s="12">
        <f t="shared" si="1"/>
        <v>826000</v>
      </c>
      <c r="I67" s="2" t="s">
        <v>71</v>
      </c>
      <c r="J67" s="2" t="s">
        <v>385</v>
      </c>
      <c r="K67" s="2" t="s">
        <v>62</v>
      </c>
      <c r="L67" s="2" t="s">
        <v>2965</v>
      </c>
      <c r="M67" s="2" t="s">
        <v>74</v>
      </c>
      <c r="N67" s="2" t="s">
        <v>75</v>
      </c>
      <c r="O67" s="2" t="s">
        <v>2965</v>
      </c>
      <c r="P67" s="2" t="s">
        <v>386</v>
      </c>
      <c r="Q67" s="2" t="s">
        <v>2965</v>
      </c>
      <c r="R67" s="2" t="s">
        <v>2965</v>
      </c>
      <c r="S67" s="2" t="s">
        <v>387</v>
      </c>
      <c r="T67" s="2" t="s">
        <v>2965</v>
      </c>
      <c r="U67" s="2" t="s">
        <v>2965</v>
      </c>
      <c r="V67" s="3" t="b">
        <v>1</v>
      </c>
    </row>
    <row r="68" spans="1:22" ht="13.5" customHeight="1">
      <c r="A68" s="1" t="str">
        <f t="shared" si="2"/>
        <v>RussellBudd</v>
      </c>
      <c r="B68" s="1" t="str">
        <f>IF(ISNA(VLOOKUP(A68,'OVF Max Out'!$A$2:$A$1948,1,FALSE)),"","YES")</f>
        <v>YES</v>
      </c>
      <c r="C68" s="6" t="s">
        <v>2699</v>
      </c>
      <c r="D68" s="6" t="s">
        <v>1065</v>
      </c>
      <c r="E68" s="12">
        <v>0</v>
      </c>
      <c r="F68" s="4">
        <v>565900</v>
      </c>
      <c r="G68" s="4">
        <v>258850</v>
      </c>
      <c r="H68" s="12">
        <f t="shared" si="1"/>
        <v>824750</v>
      </c>
      <c r="I68" s="2" t="s">
        <v>441</v>
      </c>
      <c r="J68" s="2" t="s">
        <v>1066</v>
      </c>
      <c r="K68" s="2" t="s">
        <v>178</v>
      </c>
      <c r="L68" s="2"/>
      <c r="M68" s="6" t="s">
        <v>846</v>
      </c>
      <c r="N68" s="6" t="s">
        <v>444</v>
      </c>
      <c r="O68" s="2"/>
      <c r="P68" s="2" t="s">
        <v>1067</v>
      </c>
      <c r="Q68" s="2"/>
      <c r="R68" s="2" t="s">
        <v>1068</v>
      </c>
      <c r="S68" s="6" t="s">
        <v>1069</v>
      </c>
      <c r="T68" s="6" t="s">
        <v>1070</v>
      </c>
      <c r="U68" s="2"/>
      <c r="V68" s="3"/>
    </row>
    <row r="69" spans="1:22" ht="13.5" customHeight="1">
      <c r="A69" s="1" t="str">
        <f t="shared" si="2"/>
        <v>JimHudson</v>
      </c>
      <c r="B69" s="1" t="str">
        <f>IF(ISNA(VLOOKUP(A69,'OVF Max Out'!$A$2:$A$1948,1,FALSE)),"","YES")</f>
        <v/>
      </c>
      <c r="C69" s="2" t="s">
        <v>140</v>
      </c>
      <c r="D69" s="2" t="s">
        <v>724</v>
      </c>
      <c r="E69" s="32">
        <v>305350</v>
      </c>
      <c r="F69" s="32">
        <v>433900</v>
      </c>
      <c r="G69" s="32">
        <v>74000</v>
      </c>
      <c r="H69" s="12">
        <f t="shared" si="1"/>
        <v>813250</v>
      </c>
      <c r="I69" s="2" t="s">
        <v>2955</v>
      </c>
      <c r="J69" s="2" t="s">
        <v>725</v>
      </c>
      <c r="K69" s="2" t="s">
        <v>131</v>
      </c>
      <c r="L69" s="2" t="s">
        <v>726</v>
      </c>
      <c r="M69" s="2" t="s">
        <v>2961</v>
      </c>
      <c r="N69" s="2" t="s">
        <v>2962</v>
      </c>
      <c r="O69" s="2" t="s">
        <v>727</v>
      </c>
      <c r="P69" s="2" t="s">
        <v>728</v>
      </c>
      <c r="Q69" s="2" t="s">
        <v>2965</v>
      </c>
      <c r="R69" s="2" t="s">
        <v>2965</v>
      </c>
      <c r="S69" s="2" t="s">
        <v>729</v>
      </c>
      <c r="T69" s="2" t="s">
        <v>2965</v>
      </c>
      <c r="U69" s="2" t="s">
        <v>2965</v>
      </c>
      <c r="V69" s="3" t="b">
        <v>1</v>
      </c>
    </row>
    <row r="70" spans="1:22" ht="13.5" customHeight="1">
      <c r="A70" s="1" t="str">
        <f t="shared" si="2"/>
        <v>EddyArriola</v>
      </c>
      <c r="B70" s="1" t="str">
        <f>IF(ISNA(VLOOKUP(A70,'OVF Max Out'!$A$2:$A$1948,1,FALSE)),"","YES")</f>
        <v/>
      </c>
      <c r="C70" s="2" t="s">
        <v>816</v>
      </c>
      <c r="D70" s="2" t="s">
        <v>817</v>
      </c>
      <c r="E70" s="12">
        <v>359000</v>
      </c>
      <c r="F70" s="12">
        <v>180000</v>
      </c>
      <c r="G70" s="12">
        <v>265200</v>
      </c>
      <c r="H70" s="12">
        <f t="shared" si="1"/>
        <v>804200</v>
      </c>
      <c r="I70" s="2" t="s">
        <v>22</v>
      </c>
      <c r="J70" s="2" t="s">
        <v>818</v>
      </c>
      <c r="K70" s="2" t="s">
        <v>819</v>
      </c>
      <c r="L70" s="2" t="s">
        <v>820</v>
      </c>
      <c r="M70" s="2" t="s">
        <v>821</v>
      </c>
      <c r="N70" s="2" t="s">
        <v>27</v>
      </c>
      <c r="O70" s="2" t="s">
        <v>822</v>
      </c>
      <c r="P70" s="2" t="s">
        <v>823</v>
      </c>
      <c r="Q70" s="2" t="s">
        <v>824</v>
      </c>
      <c r="R70" s="2" t="s">
        <v>2965</v>
      </c>
      <c r="S70" s="2" t="s">
        <v>825</v>
      </c>
      <c r="T70" s="2" t="s">
        <v>826</v>
      </c>
      <c r="U70" s="2" t="s">
        <v>827</v>
      </c>
      <c r="V70" s="3" t="b">
        <v>0</v>
      </c>
    </row>
    <row r="71" spans="1:22" ht="13.5" customHeight="1">
      <c r="A71" s="1" t="str">
        <f t="shared" si="2"/>
        <v>JohnPhillips</v>
      </c>
      <c r="B71" s="1" t="str">
        <f>IF(ISNA(VLOOKUP(A71,'OVF Max Out'!$A$2:$A$1948,1,FALSE)),"","YES")</f>
        <v/>
      </c>
      <c r="C71" s="2" t="s">
        <v>69</v>
      </c>
      <c r="D71" s="2" t="s">
        <v>956</v>
      </c>
      <c r="E71" s="32">
        <v>263050</v>
      </c>
      <c r="F71" s="32">
        <v>511249.62</v>
      </c>
      <c r="G71" s="32">
        <v>10000</v>
      </c>
      <c r="H71" s="12">
        <f t="shared" si="1"/>
        <v>784299.62</v>
      </c>
      <c r="I71" s="2" t="s">
        <v>2955</v>
      </c>
      <c r="J71" s="2" t="s">
        <v>957</v>
      </c>
      <c r="K71" s="2" t="s">
        <v>299</v>
      </c>
      <c r="L71" s="2" t="s">
        <v>958</v>
      </c>
      <c r="M71" s="2" t="s">
        <v>2961</v>
      </c>
      <c r="N71" s="2" t="s">
        <v>2962</v>
      </c>
      <c r="O71" s="2" t="s">
        <v>959</v>
      </c>
      <c r="P71" s="2" t="s">
        <v>960</v>
      </c>
      <c r="Q71" s="2" t="s">
        <v>2965</v>
      </c>
      <c r="R71" s="2" t="s">
        <v>961</v>
      </c>
      <c r="S71" s="2" t="s">
        <v>962</v>
      </c>
      <c r="T71" s="2" t="s">
        <v>2965</v>
      </c>
      <c r="U71" s="2" t="s">
        <v>2965</v>
      </c>
      <c r="V71" s="3" t="b">
        <v>0</v>
      </c>
    </row>
    <row r="72" spans="1:22" ht="13.5" customHeight="1">
      <c r="A72" s="1" t="str">
        <f t="shared" si="2"/>
        <v>DavidCohen</v>
      </c>
      <c r="B72" s="1" t="str">
        <f>IF(ISNA(VLOOKUP(A72,'OVF Max Out'!$A$2:$A$1948,1,FALSE)),"","YES")</f>
        <v>YES</v>
      </c>
      <c r="C72" s="2" t="s">
        <v>163</v>
      </c>
      <c r="D72" s="2" t="s">
        <v>949</v>
      </c>
      <c r="E72" s="32">
        <v>9300</v>
      </c>
      <c r="F72" s="32">
        <v>770600</v>
      </c>
      <c r="G72" s="32">
        <v>0</v>
      </c>
      <c r="H72" s="12">
        <f t="shared" ref="H72:H135" si="3">SUM(E72:G72)</f>
        <v>779900</v>
      </c>
      <c r="I72" s="2" t="s">
        <v>2955</v>
      </c>
      <c r="J72" s="2" t="s">
        <v>1524</v>
      </c>
      <c r="K72" s="2" t="s">
        <v>62</v>
      </c>
      <c r="L72" s="2"/>
      <c r="M72" s="2" t="s">
        <v>225</v>
      </c>
      <c r="N72" s="2" t="s">
        <v>226</v>
      </c>
      <c r="O72" s="2"/>
      <c r="P72" s="2" t="s">
        <v>1755</v>
      </c>
      <c r="Q72" s="2"/>
      <c r="R72" s="2"/>
      <c r="S72" s="6" t="s">
        <v>1756</v>
      </c>
      <c r="T72" s="2"/>
      <c r="U72" s="2"/>
      <c r="V72" s="3"/>
    </row>
    <row r="73" spans="1:22" ht="13.5" customHeight="1">
      <c r="A73" s="1" t="str">
        <f t="shared" si="2"/>
        <v>BarbaraGarrett</v>
      </c>
      <c r="B73" s="1" t="str">
        <f>IF(ISNA(VLOOKUP(A73,'OVF Max Out'!$A$2:$A$1948,1,FALSE)),"","YES")</f>
        <v/>
      </c>
      <c r="C73" s="2" t="s">
        <v>661</v>
      </c>
      <c r="D73" s="2" t="s">
        <v>662</v>
      </c>
      <c r="E73" s="12">
        <v>475000</v>
      </c>
      <c r="F73" s="12">
        <v>263750</v>
      </c>
      <c r="G73" s="12">
        <v>35000</v>
      </c>
      <c r="H73" s="12">
        <f t="shared" si="3"/>
        <v>773750</v>
      </c>
      <c r="I73" s="2" t="s">
        <v>22</v>
      </c>
      <c r="J73" s="2" t="s">
        <v>23</v>
      </c>
      <c r="K73" s="2" t="s">
        <v>473</v>
      </c>
      <c r="L73" s="2" t="s">
        <v>2965</v>
      </c>
      <c r="M73" s="2" t="s">
        <v>54</v>
      </c>
      <c r="N73" s="2" t="s">
        <v>27</v>
      </c>
      <c r="O73" s="2" t="s">
        <v>2965</v>
      </c>
      <c r="P73" s="2" t="s">
        <v>663</v>
      </c>
      <c r="Q73" s="2" t="s">
        <v>2965</v>
      </c>
      <c r="R73" s="2" t="s">
        <v>664</v>
      </c>
      <c r="S73" s="2" t="s">
        <v>665</v>
      </c>
      <c r="T73" s="2" t="s">
        <v>2965</v>
      </c>
      <c r="U73" s="2" t="s">
        <v>2965</v>
      </c>
      <c r="V73" s="3" t="b">
        <v>0</v>
      </c>
    </row>
    <row r="74" spans="1:22" ht="13.5" customHeight="1">
      <c r="A74" s="1" t="str">
        <f t="shared" si="2"/>
        <v>BrianMathis</v>
      </c>
      <c r="B74" s="1" t="str">
        <f>IF(ISNA(VLOOKUP(A74,'OVF Max Out'!$A$2:$A$1948,1,FALSE)),"","YES")</f>
        <v/>
      </c>
      <c r="C74" s="2" t="s">
        <v>352</v>
      </c>
      <c r="D74" s="2" t="s">
        <v>353</v>
      </c>
      <c r="E74" s="12">
        <v>461900</v>
      </c>
      <c r="F74" s="12">
        <v>292475</v>
      </c>
      <c r="G74" s="12"/>
      <c r="H74" s="12">
        <f t="shared" si="3"/>
        <v>754375</v>
      </c>
      <c r="I74" s="2" t="s">
        <v>10</v>
      </c>
      <c r="J74" s="2" t="s">
        <v>354</v>
      </c>
      <c r="K74" s="2" t="s">
        <v>299</v>
      </c>
      <c r="L74" s="2" t="s">
        <v>355</v>
      </c>
      <c r="M74" s="2" t="s">
        <v>14</v>
      </c>
      <c r="N74" s="2" t="s">
        <v>15</v>
      </c>
      <c r="O74" s="2" t="s">
        <v>16</v>
      </c>
      <c r="P74" s="2" t="s">
        <v>356</v>
      </c>
      <c r="Q74" s="2" t="s">
        <v>2965</v>
      </c>
      <c r="R74" s="2" t="s">
        <v>357</v>
      </c>
      <c r="S74" s="2" t="s">
        <v>358</v>
      </c>
      <c r="T74" s="2" t="s">
        <v>2965</v>
      </c>
      <c r="U74" s="2" t="s">
        <v>2965</v>
      </c>
      <c r="V74" s="3" t="b">
        <v>1</v>
      </c>
    </row>
    <row r="75" spans="1:22" ht="13.5" customHeight="1">
      <c r="A75" s="1" t="str">
        <f t="shared" si="2"/>
        <v>DavidGrain</v>
      </c>
      <c r="B75" s="1" t="str">
        <f>IF(ISNA(VLOOKUP(A75,'OVF Max Out'!$A$2:$A$1948,1,FALSE)),"","YES")</f>
        <v>YES</v>
      </c>
      <c r="C75" s="2" t="s">
        <v>163</v>
      </c>
      <c r="D75" s="2" t="s">
        <v>545</v>
      </c>
      <c r="E75" s="12">
        <v>437000</v>
      </c>
      <c r="F75" s="12">
        <v>280000</v>
      </c>
      <c r="G75" s="12">
        <v>35000</v>
      </c>
      <c r="H75" s="12">
        <f t="shared" si="3"/>
        <v>752000</v>
      </c>
      <c r="I75" s="2" t="s">
        <v>22</v>
      </c>
      <c r="J75" s="2" t="s">
        <v>23</v>
      </c>
      <c r="K75" s="2" t="s">
        <v>154</v>
      </c>
      <c r="L75" s="2" t="s">
        <v>2965</v>
      </c>
      <c r="M75" s="2" t="s">
        <v>534</v>
      </c>
      <c r="N75" s="2" t="s">
        <v>27</v>
      </c>
      <c r="O75" s="2" t="s">
        <v>2965</v>
      </c>
      <c r="P75" s="2" t="s">
        <v>546</v>
      </c>
      <c r="Q75" s="2" t="s">
        <v>2965</v>
      </c>
      <c r="R75" s="2" t="s">
        <v>2965</v>
      </c>
      <c r="S75" s="2" t="s">
        <v>547</v>
      </c>
      <c r="T75" s="2" t="s">
        <v>2965</v>
      </c>
      <c r="U75" s="2" t="s">
        <v>2965</v>
      </c>
      <c r="V75" s="3" t="b">
        <v>1</v>
      </c>
    </row>
    <row r="76" spans="1:22" ht="13.5" customHeight="1">
      <c r="A76" s="1" t="str">
        <f t="shared" si="2"/>
        <v>JimTorrey</v>
      </c>
      <c r="B76" s="1" t="str">
        <f>IF(ISNA(VLOOKUP(A76,'OVF Max Out'!$A$2:$A$1948,1,FALSE)),"","YES")</f>
        <v/>
      </c>
      <c r="C76" s="2" t="s">
        <v>140</v>
      </c>
      <c r="D76" s="2" t="s">
        <v>184</v>
      </c>
      <c r="E76" s="12">
        <v>639325</v>
      </c>
      <c r="F76" s="12">
        <v>112100</v>
      </c>
      <c r="G76" s="12"/>
      <c r="H76" s="12">
        <f t="shared" si="3"/>
        <v>751425</v>
      </c>
      <c r="I76" s="2" t="s">
        <v>10</v>
      </c>
      <c r="J76" s="2" t="s">
        <v>185</v>
      </c>
      <c r="K76" s="2" t="s">
        <v>34</v>
      </c>
      <c r="L76" s="2" t="s">
        <v>186</v>
      </c>
      <c r="M76" s="2" t="s">
        <v>14</v>
      </c>
      <c r="N76" s="2" t="s">
        <v>15</v>
      </c>
      <c r="O76" s="2" t="s">
        <v>187</v>
      </c>
      <c r="P76" s="2" t="s">
        <v>188</v>
      </c>
      <c r="Q76" s="2" t="s">
        <v>2965</v>
      </c>
      <c r="R76" s="2" t="s">
        <v>2965</v>
      </c>
      <c r="S76" s="2" t="s">
        <v>189</v>
      </c>
      <c r="T76" s="2" t="s">
        <v>2965</v>
      </c>
      <c r="U76" s="2" t="s">
        <v>2965</v>
      </c>
      <c r="V76" s="3" t="b">
        <v>0</v>
      </c>
    </row>
    <row r="77" spans="1:22" s="27" customFormat="1" ht="13.5" customHeight="1">
      <c r="A77" s="1" t="str">
        <f t="shared" si="2"/>
        <v xml:space="preserve">MikeAnders  </v>
      </c>
      <c r="B77" s="1" t="str">
        <f>IF(ISNA(VLOOKUP(A77,'OVF Max Out'!$A$2:$A$1948,1,FALSE)),"","YES")</f>
        <v/>
      </c>
      <c r="C77" s="2" t="s">
        <v>2604</v>
      </c>
      <c r="D77" s="2" t="s">
        <v>1685</v>
      </c>
      <c r="E77" s="12">
        <v>398075</v>
      </c>
      <c r="F77" s="12">
        <v>352000</v>
      </c>
      <c r="G77" s="12"/>
      <c r="H77" s="12">
        <f t="shared" si="3"/>
        <v>750075</v>
      </c>
      <c r="I77" s="2" t="s">
        <v>2970</v>
      </c>
      <c r="J77" s="2" t="s">
        <v>1687</v>
      </c>
      <c r="K77" s="2" t="s">
        <v>1686</v>
      </c>
      <c r="L77" s="2" t="s">
        <v>1688</v>
      </c>
      <c r="M77" s="2" t="s">
        <v>156</v>
      </c>
      <c r="N77" s="2" t="s">
        <v>4</v>
      </c>
      <c r="O77" s="2">
        <v>94104</v>
      </c>
      <c r="P77" s="2" t="s">
        <v>1689</v>
      </c>
      <c r="Q77" s="2"/>
      <c r="R77" s="2" t="s">
        <v>1691</v>
      </c>
      <c r="S77" s="6" t="s">
        <v>1690</v>
      </c>
      <c r="T77" s="2"/>
      <c r="U77" s="2"/>
      <c r="V77" s="3"/>
    </row>
    <row r="78" spans="1:22" s="27" customFormat="1" ht="13.5" customHeight="1">
      <c r="A78" s="1" t="str">
        <f t="shared" si="2"/>
        <v>JohnLevi</v>
      </c>
      <c r="B78" s="1" t="str">
        <f>IF(ISNA(VLOOKUP(A78,'OVF Max Out'!$A$2:$A$1948,1,FALSE)),"","YES")</f>
        <v/>
      </c>
      <c r="C78" s="2" t="s">
        <v>69</v>
      </c>
      <c r="D78" s="2" t="s">
        <v>464</v>
      </c>
      <c r="E78" s="12">
        <v>500000</v>
      </c>
      <c r="F78" s="12">
        <v>250000</v>
      </c>
      <c r="G78" s="12"/>
      <c r="H78" s="12">
        <f t="shared" si="3"/>
        <v>750000</v>
      </c>
      <c r="I78" s="2" t="s">
        <v>71</v>
      </c>
      <c r="J78" s="2" t="s">
        <v>465</v>
      </c>
      <c r="K78" s="2" t="s">
        <v>466</v>
      </c>
      <c r="L78" s="2" t="s">
        <v>467</v>
      </c>
      <c r="M78" s="2" t="s">
        <v>74</v>
      </c>
      <c r="N78" s="2" t="s">
        <v>75</v>
      </c>
      <c r="O78" s="2" t="s">
        <v>468</v>
      </c>
      <c r="P78" s="2" t="s">
        <v>469</v>
      </c>
      <c r="Q78" s="2" t="s">
        <v>2965</v>
      </c>
      <c r="R78" s="2" t="s">
        <v>2965</v>
      </c>
      <c r="S78" s="2" t="s">
        <v>470</v>
      </c>
      <c r="T78" s="2" t="s">
        <v>2965</v>
      </c>
      <c r="U78" s="2" t="s">
        <v>2965</v>
      </c>
      <c r="V78" s="3" t="b">
        <v>0</v>
      </c>
    </row>
    <row r="79" spans="1:22" ht="13.5" customHeight="1">
      <c r="A79" s="1" t="str">
        <f t="shared" si="2"/>
        <v>PreetaBansal</v>
      </c>
      <c r="B79" s="1" t="str">
        <f>IF(ISNA(VLOOKUP(A79,'OVF Max Out'!$A$2:$A$1948,1,FALSE)),"","YES")</f>
        <v/>
      </c>
      <c r="C79" s="7" t="s">
        <v>1006</v>
      </c>
      <c r="D79" s="7" t="s">
        <v>1007</v>
      </c>
      <c r="E79" s="12">
        <v>498050</v>
      </c>
      <c r="F79" s="12">
        <v>251100</v>
      </c>
      <c r="G79" s="12"/>
      <c r="H79" s="12">
        <f t="shared" si="3"/>
        <v>749150</v>
      </c>
      <c r="I79" s="2" t="s">
        <v>10</v>
      </c>
      <c r="J79" s="2" t="s">
        <v>682</v>
      </c>
      <c r="K79" s="2" t="s">
        <v>34</v>
      </c>
      <c r="L79" s="2" t="s">
        <v>1010</v>
      </c>
      <c r="M79" s="7" t="s">
        <v>14</v>
      </c>
      <c r="N79" s="7" t="s">
        <v>15</v>
      </c>
      <c r="O79" s="2">
        <v>10036</v>
      </c>
      <c r="P79" s="7" t="s">
        <v>1009</v>
      </c>
      <c r="Q79" s="2"/>
      <c r="R79" s="7"/>
      <c r="S79" s="6" t="s">
        <v>1008</v>
      </c>
      <c r="T79" s="2"/>
      <c r="U79" s="2"/>
      <c r="V79" s="3"/>
    </row>
    <row r="80" spans="1:22" ht="13.5" customHeight="1">
      <c r="A80" s="1" t="str">
        <f t="shared" si="2"/>
        <v>JohnRhea</v>
      </c>
      <c r="B80" s="1" t="str">
        <f>IF(ISNA(VLOOKUP(A80,'OVF Max Out'!$A$2:$A$1948,1,FALSE)),"","YES")</f>
        <v/>
      </c>
      <c r="C80" s="2" t="s">
        <v>69</v>
      </c>
      <c r="D80" s="2" t="s">
        <v>2243</v>
      </c>
      <c r="E80" s="13">
        <v>681800</v>
      </c>
      <c r="F80" s="13">
        <v>27900</v>
      </c>
      <c r="G80" s="13">
        <v>35000</v>
      </c>
      <c r="H80" s="12">
        <f t="shared" si="3"/>
        <v>744700</v>
      </c>
      <c r="I80" s="2" t="s">
        <v>10</v>
      </c>
      <c r="J80" s="2" t="s">
        <v>166</v>
      </c>
      <c r="K80" s="2" t="s">
        <v>2965</v>
      </c>
      <c r="L80" s="2" t="s">
        <v>2965</v>
      </c>
      <c r="M80" s="2" t="s">
        <v>14</v>
      </c>
      <c r="N80" s="2" t="s">
        <v>15</v>
      </c>
      <c r="O80" s="2" t="s">
        <v>2965</v>
      </c>
      <c r="P80" s="2" t="s">
        <v>2244</v>
      </c>
      <c r="Q80" s="2" t="s">
        <v>2965</v>
      </c>
      <c r="R80" s="2" t="s">
        <v>2965</v>
      </c>
      <c r="S80" s="2" t="s">
        <v>2245</v>
      </c>
      <c r="T80" s="2" t="s">
        <v>2965</v>
      </c>
      <c r="U80" s="2" t="s">
        <v>2965</v>
      </c>
      <c r="V80" s="3" t="b">
        <v>1</v>
      </c>
    </row>
    <row r="81" spans="1:22" ht="13.5" customHeight="1">
      <c r="A81" s="1" t="str">
        <f t="shared" si="2"/>
        <v>DickCohen</v>
      </c>
      <c r="B81" s="1" t="str">
        <f>IF(ISNA(VLOOKUP(A81,'OVF Max Out'!$A$2:$A$1948,1,FALSE)),"","YES")</f>
        <v/>
      </c>
      <c r="C81" s="2" t="s">
        <v>1245</v>
      </c>
      <c r="D81" s="2" t="s">
        <v>949</v>
      </c>
      <c r="E81" s="5">
        <v>490500</v>
      </c>
      <c r="F81" s="5">
        <v>168000</v>
      </c>
      <c r="G81" s="12">
        <v>79900</v>
      </c>
      <c r="H81" s="12">
        <f t="shared" si="3"/>
        <v>738400</v>
      </c>
      <c r="I81" s="2" t="s">
        <v>60</v>
      </c>
      <c r="J81" s="2" t="s">
        <v>1246</v>
      </c>
      <c r="K81" s="2" t="s">
        <v>635</v>
      </c>
      <c r="L81" s="2" t="s">
        <v>1247</v>
      </c>
      <c r="M81" s="2" t="s">
        <v>1248</v>
      </c>
      <c r="N81" s="2" t="s">
        <v>376</v>
      </c>
      <c r="O81" s="2" t="s">
        <v>1249</v>
      </c>
      <c r="P81" s="2" t="s">
        <v>1250</v>
      </c>
      <c r="Q81" s="2" t="s">
        <v>2965</v>
      </c>
      <c r="R81" s="2" t="s">
        <v>2965</v>
      </c>
      <c r="S81" s="2" t="s">
        <v>1251</v>
      </c>
      <c r="T81" s="2" t="s">
        <v>2965</v>
      </c>
      <c r="U81" s="2" t="s">
        <v>2965</v>
      </c>
      <c r="V81" s="3" t="b">
        <v>0</v>
      </c>
    </row>
    <row r="82" spans="1:22" s="27" customFormat="1" ht="13.5" customHeight="1">
      <c r="A82" s="1" t="str">
        <f t="shared" si="2"/>
        <v>AriEmanuel</v>
      </c>
      <c r="B82" s="1" t="str">
        <f>IF(ISNA(VLOOKUP(A82,'OVF Max Out'!$A$2:$A$1948,1,FALSE)),"","YES")</f>
        <v/>
      </c>
      <c r="C82" s="2" t="s">
        <v>455</v>
      </c>
      <c r="D82" s="2" t="s">
        <v>456</v>
      </c>
      <c r="E82" s="12">
        <v>356800</v>
      </c>
      <c r="F82" s="12">
        <v>371700</v>
      </c>
      <c r="G82" s="12"/>
      <c r="H82" s="12">
        <f t="shared" si="3"/>
        <v>728500</v>
      </c>
      <c r="I82" s="2" t="s">
        <v>41</v>
      </c>
      <c r="J82" s="2" t="s">
        <v>457</v>
      </c>
      <c r="K82" s="2" t="s">
        <v>458</v>
      </c>
      <c r="L82" s="2" t="s">
        <v>459</v>
      </c>
      <c r="M82" s="2" t="s">
        <v>460</v>
      </c>
      <c r="N82" s="2" t="s">
        <v>4</v>
      </c>
      <c r="O82" s="2" t="s">
        <v>461</v>
      </c>
      <c r="P82" s="2" t="s">
        <v>462</v>
      </c>
      <c r="Q82" s="2" t="s">
        <v>2965</v>
      </c>
      <c r="R82" s="2" t="s">
        <v>2965</v>
      </c>
      <c r="S82" s="2" t="s">
        <v>463</v>
      </c>
      <c r="T82" s="2" t="s">
        <v>2965</v>
      </c>
      <c r="U82" s="2" t="s">
        <v>2965</v>
      </c>
      <c r="V82" s="3" t="b">
        <v>0</v>
      </c>
    </row>
    <row r="83" spans="1:22" ht="13.5" customHeight="1">
      <c r="A83" s="1" t="str">
        <f t="shared" si="2"/>
        <v>Elizabeth &amp; SmithBagley</v>
      </c>
      <c r="B83" s="1" t="str">
        <f>IF(ISNA(VLOOKUP(A83,'OVF Max Out'!$A$2:$A$1948,1,FALSE)),"","YES")</f>
        <v/>
      </c>
      <c r="C83" s="7" t="s">
        <v>1873</v>
      </c>
      <c r="D83" s="7" t="s">
        <v>1874</v>
      </c>
      <c r="E83" s="32">
        <v>11500</v>
      </c>
      <c r="F83" s="32">
        <v>716825</v>
      </c>
      <c r="G83" s="32">
        <v>0</v>
      </c>
      <c r="H83" s="12">
        <f t="shared" si="3"/>
        <v>728325</v>
      </c>
      <c r="I83" s="2" t="s">
        <v>2955</v>
      </c>
      <c r="J83" s="2" t="s">
        <v>2126</v>
      </c>
      <c r="K83" s="2" t="s">
        <v>2919</v>
      </c>
      <c r="L83" s="2"/>
      <c r="M83" s="7" t="s">
        <v>2961</v>
      </c>
      <c r="N83" s="7" t="s">
        <v>2962</v>
      </c>
      <c r="O83" s="2"/>
      <c r="P83" s="7" t="s">
        <v>1891</v>
      </c>
      <c r="Q83" s="2"/>
      <c r="R83" s="7" t="s">
        <v>1898</v>
      </c>
      <c r="S83" s="7" t="s">
        <v>1884</v>
      </c>
      <c r="T83" s="2"/>
      <c r="U83" s="2"/>
      <c r="V83" s="3"/>
    </row>
    <row r="84" spans="1:22" ht="13.5" customHeight="1">
      <c r="A84" s="1" t="str">
        <f t="shared" si="2"/>
        <v>AndrewSchapiro</v>
      </c>
      <c r="B84" s="1" t="str">
        <f>IF(ISNA(VLOOKUP(A84,'OVF Max Out'!$A$2:$A$1948,1,FALSE)),"","YES")</f>
        <v/>
      </c>
      <c r="C84" s="2" t="s">
        <v>433</v>
      </c>
      <c r="D84" s="2" t="s">
        <v>434</v>
      </c>
      <c r="E84" s="12">
        <v>408000</v>
      </c>
      <c r="F84" s="12">
        <v>314000</v>
      </c>
      <c r="G84" s="12"/>
      <c r="H84" s="12">
        <f t="shared" si="3"/>
        <v>722000</v>
      </c>
      <c r="I84" s="2" t="s">
        <v>10</v>
      </c>
      <c r="J84" s="2" t="s">
        <v>435</v>
      </c>
      <c r="K84" s="2" t="s">
        <v>34</v>
      </c>
      <c r="L84" s="2" t="s">
        <v>436</v>
      </c>
      <c r="M84" s="2" t="s">
        <v>14</v>
      </c>
      <c r="N84" s="2" t="s">
        <v>15</v>
      </c>
      <c r="O84" s="2" t="s">
        <v>437</v>
      </c>
      <c r="P84" s="2" t="s">
        <v>438</v>
      </c>
      <c r="Q84" s="2" t="s">
        <v>2965</v>
      </c>
      <c r="R84" s="2" t="s">
        <v>2965</v>
      </c>
      <c r="S84" s="2" t="s">
        <v>439</v>
      </c>
      <c r="T84" s="2" t="s">
        <v>2965</v>
      </c>
      <c r="U84" s="2" t="s">
        <v>2965</v>
      </c>
      <c r="V84" s="3" t="b">
        <v>0</v>
      </c>
    </row>
    <row r="85" spans="1:22" ht="13.5" customHeight="1">
      <c r="A85" s="1" t="str">
        <f t="shared" si="2"/>
        <v>AndresLopez</v>
      </c>
      <c r="B85" s="1" t="str">
        <f>IF(ISNA(VLOOKUP(A85,'OVF Max Out'!$A$2:$A$1948,1,FALSE)),"","YES")</f>
        <v/>
      </c>
      <c r="C85" s="2" t="s">
        <v>1399</v>
      </c>
      <c r="D85" s="2" t="s">
        <v>1400</v>
      </c>
      <c r="E85" s="12">
        <v>374500</v>
      </c>
      <c r="F85" s="12">
        <v>114000</v>
      </c>
      <c r="G85" s="12">
        <v>230000</v>
      </c>
      <c r="H85" s="12">
        <f t="shared" si="3"/>
        <v>718500</v>
      </c>
      <c r="I85" s="2" t="s">
        <v>22</v>
      </c>
      <c r="J85" s="2" t="s">
        <v>23</v>
      </c>
      <c r="K85" s="2" t="s">
        <v>178</v>
      </c>
      <c r="L85" s="2" t="s">
        <v>2965</v>
      </c>
      <c r="M85" s="2" t="s">
        <v>1401</v>
      </c>
      <c r="N85" s="2" t="s">
        <v>1402</v>
      </c>
      <c r="O85" s="2" t="s">
        <v>2965</v>
      </c>
      <c r="P85" s="2" t="s">
        <v>1403</v>
      </c>
      <c r="Q85" s="2" t="s">
        <v>2965</v>
      </c>
      <c r="R85" s="2" t="s">
        <v>2965</v>
      </c>
      <c r="S85" s="2" t="s">
        <v>1404</v>
      </c>
      <c r="T85" s="2" t="s">
        <v>2965</v>
      </c>
      <c r="U85" s="2" t="s">
        <v>2965</v>
      </c>
      <c r="V85" s="3" t="b">
        <v>0</v>
      </c>
    </row>
    <row r="86" spans="1:22" ht="13.5" customHeight="1">
      <c r="A86" s="1" t="str">
        <f t="shared" si="2"/>
        <v>CarenLobo</v>
      </c>
      <c r="B86" s="1" t="str">
        <f>IF(ISNA(VLOOKUP(A86,'OVF Max Out'!$A$2:$A$1948,1,FALSE)),"","YES")</f>
        <v/>
      </c>
      <c r="C86" s="2" t="s">
        <v>531</v>
      </c>
      <c r="D86" s="2" t="s">
        <v>532</v>
      </c>
      <c r="E86" s="12">
        <v>326000</v>
      </c>
      <c r="F86" s="12">
        <v>305000</v>
      </c>
      <c r="G86" s="12">
        <v>85000</v>
      </c>
      <c r="H86" s="12">
        <f t="shared" si="3"/>
        <v>716000</v>
      </c>
      <c r="I86" s="2" t="s">
        <v>22</v>
      </c>
      <c r="J86" s="2" t="s">
        <v>23</v>
      </c>
      <c r="K86" s="2" t="s">
        <v>533</v>
      </c>
      <c r="L86" s="2" t="s">
        <v>2965</v>
      </c>
      <c r="M86" s="2" t="s">
        <v>534</v>
      </c>
      <c r="N86" s="2" t="s">
        <v>27</v>
      </c>
      <c r="O86" s="2" t="s">
        <v>2965</v>
      </c>
      <c r="P86" s="2" t="s">
        <v>535</v>
      </c>
      <c r="Q86" s="2" t="s">
        <v>2965</v>
      </c>
      <c r="R86" s="2" t="s">
        <v>2965</v>
      </c>
      <c r="S86" s="2" t="s">
        <v>536</v>
      </c>
      <c r="T86" s="2" t="s">
        <v>2965</v>
      </c>
      <c r="U86" s="2" t="s">
        <v>2965</v>
      </c>
      <c r="V86" s="3" t="b">
        <v>0</v>
      </c>
    </row>
    <row r="87" spans="1:22" ht="13.5" customHeight="1">
      <c r="A87" s="1" t="str">
        <f t="shared" si="2"/>
        <v>HassanNemazee</v>
      </c>
      <c r="B87" s="1" t="str">
        <f>IF(ISNA(VLOOKUP(A87,'OVF Max Out'!$A$2:$A$1948,1,FALSE)),"","YES")</f>
        <v/>
      </c>
      <c r="C87" s="2" t="s">
        <v>1011</v>
      </c>
      <c r="D87" s="2" t="s">
        <v>1012</v>
      </c>
      <c r="E87" s="12">
        <v>291300</v>
      </c>
      <c r="F87" s="12">
        <v>419650</v>
      </c>
      <c r="G87" s="12"/>
      <c r="H87" s="12">
        <f t="shared" si="3"/>
        <v>710950</v>
      </c>
      <c r="I87" s="2" t="s">
        <v>10</v>
      </c>
      <c r="J87" s="2" t="s">
        <v>1013</v>
      </c>
      <c r="K87" s="2" t="s">
        <v>560</v>
      </c>
      <c r="L87" s="2"/>
      <c r="M87" s="2" t="s">
        <v>14</v>
      </c>
      <c r="N87" s="2" t="s">
        <v>15</v>
      </c>
      <c r="O87" s="2"/>
      <c r="P87" s="2" t="s">
        <v>1014</v>
      </c>
      <c r="Q87" s="2"/>
      <c r="R87" s="2"/>
      <c r="S87" s="6" t="s">
        <v>1015</v>
      </c>
      <c r="T87" s="2"/>
      <c r="U87" s="2"/>
      <c r="V87" s="3"/>
    </row>
    <row r="88" spans="1:22" ht="13.5" customHeight="1">
      <c r="A88" s="1" t="str">
        <f t="shared" si="2"/>
        <v>MichaelLawson</v>
      </c>
      <c r="B88" s="1" t="str">
        <f>IF(ISNA(VLOOKUP(A88,'OVF Max Out'!$A$2:$A$1948,1,FALSE)),"","YES")</f>
        <v/>
      </c>
      <c r="C88" s="2" t="s">
        <v>680</v>
      </c>
      <c r="D88" s="2" t="s">
        <v>681</v>
      </c>
      <c r="E88" s="12">
        <v>402600</v>
      </c>
      <c r="F88" s="12">
        <v>303900</v>
      </c>
      <c r="G88" s="12"/>
      <c r="H88" s="12">
        <f t="shared" si="3"/>
        <v>706500</v>
      </c>
      <c r="I88" s="2" t="s">
        <v>41</v>
      </c>
      <c r="J88" s="2" t="s">
        <v>682</v>
      </c>
      <c r="K88" s="2" t="s">
        <v>178</v>
      </c>
      <c r="L88" s="2" t="s">
        <v>683</v>
      </c>
      <c r="M88" s="2" t="s">
        <v>420</v>
      </c>
      <c r="N88" s="2" t="s">
        <v>4</v>
      </c>
      <c r="O88" s="2" t="s">
        <v>684</v>
      </c>
      <c r="P88" s="2" t="s">
        <v>685</v>
      </c>
      <c r="Q88" s="2" t="s">
        <v>2965</v>
      </c>
      <c r="R88" s="2" t="s">
        <v>2965</v>
      </c>
      <c r="S88" s="2" t="s">
        <v>686</v>
      </c>
      <c r="T88" s="6" t="s">
        <v>687</v>
      </c>
      <c r="U88" s="2" t="s">
        <v>688</v>
      </c>
      <c r="V88" s="3" t="b">
        <v>1</v>
      </c>
    </row>
    <row r="89" spans="1:22" ht="13.5" customHeight="1">
      <c r="A89" s="1" t="str">
        <f t="shared" si="2"/>
        <v>BarbaraleeDiamonstein Spielvogel</v>
      </c>
      <c r="B89" s="1" t="str">
        <f>IF(ISNA(VLOOKUP(A89,'OVF Max Out'!$A$2:$A$1948,1,FALSE)),"","YES")</f>
        <v/>
      </c>
      <c r="C89" s="2" t="s">
        <v>1640</v>
      </c>
      <c r="D89" s="2" t="s">
        <v>1641</v>
      </c>
      <c r="E89" s="12">
        <v>55800</v>
      </c>
      <c r="F89" s="12">
        <v>628500</v>
      </c>
      <c r="G89" s="12">
        <v>20000</v>
      </c>
      <c r="H89" s="12">
        <f t="shared" si="3"/>
        <v>704300</v>
      </c>
      <c r="I89" s="2" t="s">
        <v>10</v>
      </c>
      <c r="J89" s="2" t="s">
        <v>2166</v>
      </c>
      <c r="K89" s="2"/>
      <c r="L89" s="2" t="s">
        <v>1642</v>
      </c>
      <c r="M89" s="2" t="s">
        <v>14</v>
      </c>
      <c r="N89" s="2" t="s">
        <v>15</v>
      </c>
      <c r="O89" s="2">
        <v>10021</v>
      </c>
      <c r="P89" s="1" t="s">
        <v>2116</v>
      </c>
      <c r="Q89" s="2" t="s">
        <v>1643</v>
      </c>
      <c r="R89" s="2" t="s">
        <v>1644</v>
      </c>
      <c r="S89" s="6" t="s">
        <v>1645</v>
      </c>
      <c r="T89" s="2"/>
      <c r="U89" s="2" t="s">
        <v>1646</v>
      </c>
      <c r="V89" s="3"/>
    </row>
    <row r="90" spans="1:22" ht="13.5" customHeight="1">
      <c r="A90" s="1" t="str">
        <f t="shared" si="2"/>
        <v>BruceHeyman</v>
      </c>
      <c r="B90" s="1" t="str">
        <f>IF(ISNA(VLOOKUP(A90,'OVF Max Out'!$A$2:$A$1948,1,FALSE)),"","YES")</f>
        <v/>
      </c>
      <c r="C90" s="2" t="s">
        <v>426</v>
      </c>
      <c r="D90" s="2" t="s">
        <v>609</v>
      </c>
      <c r="E90" s="12">
        <v>312800</v>
      </c>
      <c r="F90" s="12">
        <v>348000</v>
      </c>
      <c r="G90" s="12">
        <v>40000</v>
      </c>
      <c r="H90" s="12">
        <f t="shared" si="3"/>
        <v>700800</v>
      </c>
      <c r="I90" s="2" t="s">
        <v>71</v>
      </c>
      <c r="J90" s="2" t="s">
        <v>610</v>
      </c>
      <c r="K90" s="2" t="s">
        <v>611</v>
      </c>
      <c r="L90" s="2" t="s">
        <v>612</v>
      </c>
      <c r="M90" s="2" t="s">
        <v>74</v>
      </c>
      <c r="N90" s="2" t="s">
        <v>75</v>
      </c>
      <c r="O90" s="2" t="s">
        <v>613</v>
      </c>
      <c r="P90" s="2" t="s">
        <v>614</v>
      </c>
      <c r="Q90" s="2" t="s">
        <v>2965</v>
      </c>
      <c r="R90" s="2" t="s">
        <v>2965</v>
      </c>
      <c r="S90" s="2" t="s">
        <v>615</v>
      </c>
      <c r="T90" s="2" t="s">
        <v>2965</v>
      </c>
      <c r="U90" s="2" t="s">
        <v>2965</v>
      </c>
      <c r="V90" s="3" t="b">
        <v>0</v>
      </c>
    </row>
    <row r="91" spans="1:22" ht="13.5" customHeight="1">
      <c r="A91" s="1" t="str">
        <f t="shared" si="2"/>
        <v>JohnCrumpler</v>
      </c>
      <c r="B91" s="1" t="str">
        <f>IF(ISNA(VLOOKUP(A91,'OVF Max Out'!$A$2:$A$1948,1,FALSE)),"","YES")</f>
        <v/>
      </c>
      <c r="C91" s="2" t="s">
        <v>69</v>
      </c>
      <c r="D91" s="2" t="s">
        <v>2665</v>
      </c>
      <c r="E91" s="25">
        <v>415000</v>
      </c>
      <c r="F91" s="5">
        <v>85500</v>
      </c>
      <c r="G91" s="5">
        <v>200000</v>
      </c>
      <c r="H91" s="12">
        <f t="shared" si="3"/>
        <v>700500</v>
      </c>
      <c r="I91" s="2" t="s">
        <v>305</v>
      </c>
      <c r="J91" s="2" t="s">
        <v>2666</v>
      </c>
      <c r="K91" s="2" t="s">
        <v>2667</v>
      </c>
      <c r="L91" s="2" t="s">
        <v>2965</v>
      </c>
      <c r="M91" s="2" t="s">
        <v>2668</v>
      </c>
      <c r="N91" s="2" t="s">
        <v>839</v>
      </c>
      <c r="O91" s="2" t="s">
        <v>2965</v>
      </c>
      <c r="P91" s="2" t="s">
        <v>2669</v>
      </c>
      <c r="Q91" s="2" t="s">
        <v>2965</v>
      </c>
      <c r="R91" s="2" t="s">
        <v>2670</v>
      </c>
      <c r="S91" s="2" t="s">
        <v>2671</v>
      </c>
      <c r="T91" s="2" t="s">
        <v>2965</v>
      </c>
      <c r="U91" s="2" t="s">
        <v>2965</v>
      </c>
      <c r="V91" s="3" t="b">
        <v>0</v>
      </c>
    </row>
    <row r="92" spans="1:22" ht="13.5" customHeight="1">
      <c r="A92" s="1" t="str">
        <f t="shared" si="2"/>
        <v>WadeRandlett</v>
      </c>
      <c r="B92" s="1" t="str">
        <f>IF(ISNA(VLOOKUP(A92,'OVF Max Out'!$A$2:$A$1948,1,FALSE)),"","YES")</f>
        <v/>
      </c>
      <c r="C92" s="2" t="s">
        <v>571</v>
      </c>
      <c r="D92" s="2" t="s">
        <v>572</v>
      </c>
      <c r="E92" s="12">
        <v>374040</v>
      </c>
      <c r="F92" s="12">
        <v>321100</v>
      </c>
      <c r="G92" s="12"/>
      <c r="H92" s="12">
        <f t="shared" si="3"/>
        <v>695140</v>
      </c>
      <c r="I92" s="2" t="s">
        <v>2970</v>
      </c>
      <c r="J92" s="2" t="s">
        <v>573</v>
      </c>
      <c r="K92" s="2" t="s">
        <v>62</v>
      </c>
      <c r="L92" s="2" t="s">
        <v>574</v>
      </c>
      <c r="M92" s="2" t="s">
        <v>156</v>
      </c>
      <c r="N92" s="2" t="s">
        <v>4</v>
      </c>
      <c r="O92" s="2" t="s">
        <v>575</v>
      </c>
      <c r="P92" s="2" t="s">
        <v>576</v>
      </c>
      <c r="Q92" s="2" t="s">
        <v>2965</v>
      </c>
      <c r="R92" s="2" t="s">
        <v>2965</v>
      </c>
      <c r="S92" s="2" t="s">
        <v>577</v>
      </c>
      <c r="T92" s="2" t="s">
        <v>2965</v>
      </c>
      <c r="U92" s="2" t="s">
        <v>2965</v>
      </c>
      <c r="V92" s="3" t="b">
        <v>0</v>
      </c>
    </row>
    <row r="93" spans="1:22" ht="13.5" customHeight="1">
      <c r="A93" s="1" t="str">
        <f t="shared" si="2"/>
        <v>SteveKoch</v>
      </c>
      <c r="B93" s="1" t="str">
        <f>IF(ISNA(VLOOKUP(A93,'OVF Max Out'!$A$2:$A$1948,1,FALSE)),"","YES")</f>
        <v/>
      </c>
      <c r="C93" s="2" t="s">
        <v>257</v>
      </c>
      <c r="D93" s="2" t="s">
        <v>666</v>
      </c>
      <c r="E93" s="12">
        <v>407000</v>
      </c>
      <c r="F93" s="12">
        <v>285000</v>
      </c>
      <c r="G93" s="12"/>
      <c r="H93" s="12">
        <f t="shared" si="3"/>
        <v>692000</v>
      </c>
      <c r="I93" s="2" t="s">
        <v>71</v>
      </c>
      <c r="J93" s="2" t="s">
        <v>667</v>
      </c>
      <c r="K93" s="2" t="s">
        <v>668</v>
      </c>
      <c r="L93" s="2" t="s">
        <v>669</v>
      </c>
      <c r="M93" s="2" t="s">
        <v>74</v>
      </c>
      <c r="N93" s="2" t="s">
        <v>75</v>
      </c>
      <c r="O93" s="2" t="s">
        <v>613</v>
      </c>
      <c r="P93" s="2" t="s">
        <v>670</v>
      </c>
      <c r="Q93" s="2" t="s">
        <v>2965</v>
      </c>
      <c r="R93" s="2" t="s">
        <v>2965</v>
      </c>
      <c r="S93" s="2" t="s">
        <v>671</v>
      </c>
      <c r="T93" s="2" t="s">
        <v>2965</v>
      </c>
      <c r="U93" s="2" t="s">
        <v>2965</v>
      </c>
      <c r="V93" s="3" t="b">
        <v>0</v>
      </c>
    </row>
    <row r="94" spans="1:22" ht="13.5" customHeight="1">
      <c r="A94" s="1" t="str">
        <f t="shared" si="2"/>
        <v>LizManne</v>
      </c>
      <c r="B94" s="1" t="str">
        <f>IF(ISNA(VLOOKUP(A94,'OVF Max Out'!$A$2:$A$1948,1,FALSE)),"","YES")</f>
        <v/>
      </c>
      <c r="C94" s="2" t="s">
        <v>1170</v>
      </c>
      <c r="D94" s="2" t="s">
        <v>1171</v>
      </c>
      <c r="E94" s="12">
        <v>580700</v>
      </c>
      <c r="F94" s="12">
        <v>107800</v>
      </c>
      <c r="G94" s="12"/>
      <c r="H94" s="12">
        <f t="shared" si="3"/>
        <v>688500</v>
      </c>
      <c r="I94" s="2" t="s">
        <v>10</v>
      </c>
      <c r="J94" s="2"/>
      <c r="K94" s="2"/>
      <c r="L94" s="2"/>
      <c r="M94" s="2"/>
      <c r="N94" s="2"/>
      <c r="O94" s="2"/>
      <c r="P94" s="2"/>
      <c r="Q94" s="2"/>
      <c r="R94" s="2" t="s">
        <v>1172</v>
      </c>
      <c r="S94" s="6" t="s">
        <v>1173</v>
      </c>
      <c r="T94" s="2"/>
      <c r="U94" s="2"/>
      <c r="V94" s="3"/>
    </row>
    <row r="95" spans="1:22" ht="13.5" customHeight="1">
      <c r="A95" s="1" t="str">
        <f t="shared" si="2"/>
        <v>FrankClark</v>
      </c>
      <c r="B95" s="1" t="str">
        <f>IF(ISNA(VLOOKUP(A95,'OVF Max Out'!$A$2:$A$1948,1,FALSE)),"","YES")</f>
        <v/>
      </c>
      <c r="C95" s="2" t="s">
        <v>20</v>
      </c>
      <c r="D95" s="2" t="s">
        <v>230</v>
      </c>
      <c r="E95" s="12">
        <v>403000</v>
      </c>
      <c r="F95" s="12">
        <v>285000</v>
      </c>
      <c r="G95" s="12"/>
      <c r="H95" s="12">
        <f t="shared" si="3"/>
        <v>688000</v>
      </c>
      <c r="I95" s="2" t="s">
        <v>71</v>
      </c>
      <c r="J95" s="2" t="s">
        <v>359</v>
      </c>
      <c r="K95" s="2" t="s">
        <v>360</v>
      </c>
      <c r="L95" s="2" t="s">
        <v>361</v>
      </c>
      <c r="M95" s="2" t="s">
        <v>74</v>
      </c>
      <c r="N95" s="2" t="s">
        <v>75</v>
      </c>
      <c r="O95" s="2" t="s">
        <v>362</v>
      </c>
      <c r="P95" s="2" t="s">
        <v>363</v>
      </c>
      <c r="Q95" s="2" t="s">
        <v>2965</v>
      </c>
      <c r="R95" s="2" t="s">
        <v>2965</v>
      </c>
      <c r="S95" s="2" t="s">
        <v>364</v>
      </c>
      <c r="T95" s="2" t="s">
        <v>2965</v>
      </c>
      <c r="U95" s="2" t="s">
        <v>2965</v>
      </c>
      <c r="V95" s="3" t="b">
        <v>1</v>
      </c>
    </row>
    <row r="96" spans="1:22" ht="13.5" customHeight="1">
      <c r="A96" s="1" t="str">
        <f t="shared" si="2"/>
        <v xml:space="preserve">Jean Bailey </v>
      </c>
      <c r="B96" s="1" t="str">
        <f>IF(ISNA(VLOOKUP(A96,'OVF Max Out'!$A$2:$A$1948,1,FALSE)),"","YES")</f>
        <v/>
      </c>
      <c r="C96" s="7" t="s">
        <v>2011</v>
      </c>
      <c r="D96" s="7" t="s">
        <v>2012</v>
      </c>
      <c r="E96" s="32">
        <v>47300</v>
      </c>
      <c r="F96" s="32">
        <v>632875</v>
      </c>
      <c r="G96" s="32">
        <v>0</v>
      </c>
      <c r="H96" s="12">
        <f t="shared" si="3"/>
        <v>680175</v>
      </c>
      <c r="I96" s="2" t="s">
        <v>2955</v>
      </c>
      <c r="J96" s="2" t="s">
        <v>2127</v>
      </c>
      <c r="K96" s="2" t="s">
        <v>1</v>
      </c>
      <c r="L96" s="2"/>
      <c r="M96" s="7" t="s">
        <v>325</v>
      </c>
      <c r="N96" s="7" t="s">
        <v>2014</v>
      </c>
      <c r="O96" s="2"/>
      <c r="P96" s="7" t="s">
        <v>2022</v>
      </c>
      <c r="Q96" s="2"/>
      <c r="R96" s="7" t="s">
        <v>2026</v>
      </c>
      <c r="S96" s="7" t="s">
        <v>2018</v>
      </c>
      <c r="T96" s="2"/>
      <c r="U96" s="2"/>
      <c r="V96" s="3"/>
    </row>
    <row r="97" spans="1:22" ht="13.5" customHeight="1">
      <c r="A97" s="1" t="str">
        <f t="shared" si="2"/>
        <v>MarkGoodman</v>
      </c>
      <c r="B97" s="1" t="str">
        <f>IF(ISNA(VLOOKUP(A97,'OVF Max Out'!$A$2:$A$1948,1,FALSE)),"","YES")</f>
        <v>YES</v>
      </c>
      <c r="C97" s="2" t="s">
        <v>151</v>
      </c>
      <c r="D97" s="2" t="s">
        <v>1296</v>
      </c>
      <c r="E97" s="12">
        <v>297840</v>
      </c>
      <c r="F97" s="12">
        <v>319266</v>
      </c>
      <c r="G97" s="12">
        <v>59400</v>
      </c>
      <c r="H97" s="12">
        <f t="shared" si="3"/>
        <v>676506</v>
      </c>
      <c r="I97" s="2" t="s">
        <v>119</v>
      </c>
      <c r="J97" s="2" t="s">
        <v>1297</v>
      </c>
      <c r="K97" s="2" t="s">
        <v>34</v>
      </c>
      <c r="L97" s="2" t="s">
        <v>1298</v>
      </c>
      <c r="M97" s="2" t="s">
        <v>1299</v>
      </c>
      <c r="N97" s="2" t="s">
        <v>123</v>
      </c>
      <c r="O97" s="2" t="s">
        <v>1300</v>
      </c>
      <c r="P97" s="2" t="s">
        <v>1301</v>
      </c>
      <c r="Q97" s="2" t="s">
        <v>1302</v>
      </c>
      <c r="R97" s="2" t="s">
        <v>1303</v>
      </c>
      <c r="S97" s="2" t="s">
        <v>1304</v>
      </c>
      <c r="T97" s="2" t="s">
        <v>2965</v>
      </c>
      <c r="U97" s="2" t="s">
        <v>2965</v>
      </c>
      <c r="V97" s="3" t="b">
        <v>0</v>
      </c>
    </row>
    <row r="98" spans="1:22" ht="13.5" customHeight="1">
      <c r="A98" s="1" t="str">
        <f t="shared" si="2"/>
        <v>BuckyClarkson</v>
      </c>
      <c r="B98" s="1" t="str">
        <f>IF(ISNA(VLOOKUP(A98,'OVF Max Out'!$A$2:$A$1948,1,FALSE)),"","YES")</f>
        <v/>
      </c>
      <c r="C98" s="2" t="s">
        <v>479</v>
      </c>
      <c r="D98" s="2" t="s">
        <v>480</v>
      </c>
      <c r="E98" s="12">
        <v>475000</v>
      </c>
      <c r="F98" s="12">
        <v>185000</v>
      </c>
      <c r="G98" s="12">
        <v>15000</v>
      </c>
      <c r="H98" s="12">
        <f t="shared" si="3"/>
        <v>675000</v>
      </c>
      <c r="I98" s="2" t="s">
        <v>22</v>
      </c>
      <c r="J98" s="2" t="s">
        <v>481</v>
      </c>
      <c r="K98" s="2" t="s">
        <v>482</v>
      </c>
      <c r="L98" s="2" t="s">
        <v>483</v>
      </c>
      <c r="M98" s="2" t="s">
        <v>484</v>
      </c>
      <c r="N98" s="2" t="s">
        <v>27</v>
      </c>
      <c r="O98" s="2" t="s">
        <v>485</v>
      </c>
      <c r="P98" s="2" t="s">
        <v>486</v>
      </c>
      <c r="Q98" s="2" t="s">
        <v>2965</v>
      </c>
      <c r="R98" s="2" t="s">
        <v>2965</v>
      </c>
      <c r="S98" s="2" t="s">
        <v>487</v>
      </c>
      <c r="T98" s="2" t="s">
        <v>2965</v>
      </c>
      <c r="U98" s="2" t="s">
        <v>2965</v>
      </c>
      <c r="V98" s="3" t="b">
        <v>0</v>
      </c>
    </row>
    <row r="99" spans="1:22" s="27" customFormat="1" ht="13.5" customHeight="1">
      <c r="A99" s="1" t="str">
        <f t="shared" si="2"/>
        <v>JohnGorman</v>
      </c>
      <c r="B99" s="1" t="str">
        <f>IF(ISNA(VLOOKUP(A99,'OVF Max Out'!$A$2:$A$1948,1,FALSE)),"","YES")</f>
        <v/>
      </c>
      <c r="C99" s="2" t="s">
        <v>69</v>
      </c>
      <c r="D99" s="2" t="s">
        <v>440</v>
      </c>
      <c r="E99" s="12">
        <v>365000</v>
      </c>
      <c r="F99" s="12">
        <f>256100+28500+25000</f>
        <v>309600</v>
      </c>
      <c r="G99" s="12"/>
      <c r="H99" s="12">
        <f t="shared" si="3"/>
        <v>674600</v>
      </c>
      <c r="I99" s="2" t="s">
        <v>441</v>
      </c>
      <c r="J99" s="2" t="s">
        <v>23</v>
      </c>
      <c r="K99" s="2" t="s">
        <v>418</v>
      </c>
      <c r="L99" s="2" t="s">
        <v>442</v>
      </c>
      <c r="M99" s="2" t="s">
        <v>443</v>
      </c>
      <c r="N99" s="2" t="s">
        <v>444</v>
      </c>
      <c r="O99" s="2" t="s">
        <v>445</v>
      </c>
      <c r="P99" s="2" t="s">
        <v>446</v>
      </c>
      <c r="Q99" s="2" t="s">
        <v>2965</v>
      </c>
      <c r="R99" s="2" t="s">
        <v>2965</v>
      </c>
      <c r="S99" s="2" t="s">
        <v>447</v>
      </c>
      <c r="T99" s="2" t="s">
        <v>2965</v>
      </c>
      <c r="U99" s="2" t="s">
        <v>2965</v>
      </c>
      <c r="V99" s="3" t="b">
        <v>0</v>
      </c>
    </row>
    <row r="100" spans="1:22" ht="13.5" customHeight="1">
      <c r="A100" s="1" t="str">
        <f t="shared" si="2"/>
        <v>FrankBrosens</v>
      </c>
      <c r="B100" s="1" t="str">
        <f>IF(ISNA(VLOOKUP(A100,'OVF Max Out'!$A$2:$A$1948,1,FALSE)),"","YES")</f>
        <v/>
      </c>
      <c r="C100" s="2" t="s">
        <v>20</v>
      </c>
      <c r="D100" s="2" t="s">
        <v>932</v>
      </c>
      <c r="E100" s="12">
        <v>350885</v>
      </c>
      <c r="F100" s="12">
        <v>307000</v>
      </c>
      <c r="G100" s="12">
        <v>15000</v>
      </c>
      <c r="H100" s="12">
        <f t="shared" si="3"/>
        <v>672885</v>
      </c>
      <c r="I100" s="2" t="s">
        <v>10</v>
      </c>
      <c r="J100" s="2" t="s">
        <v>933</v>
      </c>
      <c r="K100" s="2" t="s">
        <v>2965</v>
      </c>
      <c r="L100" s="2" t="s">
        <v>934</v>
      </c>
      <c r="M100" s="2" t="s">
        <v>935</v>
      </c>
      <c r="N100" s="2" t="s">
        <v>15</v>
      </c>
      <c r="O100" s="2" t="s">
        <v>936</v>
      </c>
      <c r="P100" s="2" t="s">
        <v>937</v>
      </c>
      <c r="Q100" s="2" t="s">
        <v>2965</v>
      </c>
      <c r="R100" s="2" t="s">
        <v>938</v>
      </c>
      <c r="S100" s="2" t="s">
        <v>939</v>
      </c>
      <c r="T100" s="2" t="s">
        <v>2965</v>
      </c>
      <c r="U100" s="2" t="s">
        <v>2965</v>
      </c>
      <c r="V100" s="3" t="b">
        <v>0</v>
      </c>
    </row>
    <row r="101" spans="1:22" ht="13.5" customHeight="1">
      <c r="A101" s="1" t="str">
        <f t="shared" si="2"/>
        <v>DavidCarden</v>
      </c>
      <c r="B101" s="1" t="str">
        <f>IF(ISNA(VLOOKUP(A101,'OVF Max Out'!$A$2:$A$1948,1,FALSE)),"","YES")</f>
        <v/>
      </c>
      <c r="C101" s="2" t="s">
        <v>163</v>
      </c>
      <c r="D101" s="2" t="s">
        <v>197</v>
      </c>
      <c r="E101" s="12">
        <v>648650</v>
      </c>
      <c r="F101" s="12">
        <v>22600</v>
      </c>
      <c r="G101" s="12"/>
      <c r="H101" s="12">
        <f t="shared" si="3"/>
        <v>671250</v>
      </c>
      <c r="I101" s="2" t="s">
        <v>10</v>
      </c>
      <c r="J101" s="2" t="s">
        <v>198</v>
      </c>
      <c r="K101" s="2" t="s">
        <v>178</v>
      </c>
      <c r="L101" s="2" t="s">
        <v>199</v>
      </c>
      <c r="M101" s="2" t="s">
        <v>200</v>
      </c>
      <c r="N101" s="2" t="s">
        <v>15</v>
      </c>
      <c r="O101" s="2" t="s">
        <v>201</v>
      </c>
      <c r="P101" s="2" t="s">
        <v>202</v>
      </c>
      <c r="Q101" s="2" t="s">
        <v>203</v>
      </c>
      <c r="R101" s="2" t="s">
        <v>2965</v>
      </c>
      <c r="S101" s="2" t="s">
        <v>204</v>
      </c>
      <c r="T101" s="2" t="s">
        <v>205</v>
      </c>
      <c r="U101" s="2" t="s">
        <v>206</v>
      </c>
      <c r="V101" s="3" t="b">
        <v>0</v>
      </c>
    </row>
    <row r="102" spans="1:22" ht="13.5" customHeight="1">
      <c r="A102" s="1" t="str">
        <f t="shared" si="2"/>
        <v>LorenzoRoccia</v>
      </c>
      <c r="B102" s="1" t="str">
        <f>IF(ISNA(VLOOKUP(A102,'OVF Max Out'!$A$2:$A$1948,1,FALSE)),"","YES")</f>
        <v/>
      </c>
      <c r="C102" s="2" t="s">
        <v>2907</v>
      </c>
      <c r="D102" s="2" t="s">
        <v>2908</v>
      </c>
      <c r="E102" s="12">
        <v>52000</v>
      </c>
      <c r="F102" s="12">
        <v>580000</v>
      </c>
      <c r="G102" s="12">
        <v>37000</v>
      </c>
      <c r="H102" s="12">
        <f t="shared" si="3"/>
        <v>669000</v>
      </c>
      <c r="I102" s="2" t="s">
        <v>22</v>
      </c>
      <c r="J102" s="2"/>
      <c r="K102" s="2"/>
      <c r="L102" s="2"/>
      <c r="M102" s="2"/>
      <c r="N102" s="2"/>
      <c r="O102" s="2"/>
      <c r="P102" s="2"/>
      <c r="Q102" s="2"/>
      <c r="R102" s="6" t="s">
        <v>1087</v>
      </c>
      <c r="S102" s="6" t="s">
        <v>2910</v>
      </c>
      <c r="T102" s="2"/>
      <c r="U102" s="2"/>
      <c r="V102" s="3"/>
    </row>
    <row r="103" spans="1:22" ht="13.5" customHeight="1">
      <c r="A103" s="1" t="str">
        <f t="shared" si="2"/>
        <v>Lee "Rosy"Rosenberg</v>
      </c>
      <c r="B103" s="1" t="str">
        <f>IF(ISNA(VLOOKUP(A103,'OVF Max Out'!$A$2:$A$1948,1,FALSE)),"","YES")</f>
        <v/>
      </c>
      <c r="C103" s="2" t="s">
        <v>2260</v>
      </c>
      <c r="D103" s="2" t="s">
        <v>2261</v>
      </c>
      <c r="E103" s="12">
        <v>189000</v>
      </c>
      <c r="F103" s="12">
        <v>480000</v>
      </c>
      <c r="G103" s="12"/>
      <c r="H103" s="12">
        <f t="shared" si="3"/>
        <v>669000</v>
      </c>
      <c r="I103" s="2" t="s">
        <v>71</v>
      </c>
      <c r="J103" s="2" t="s">
        <v>2262</v>
      </c>
      <c r="K103" s="2" t="s">
        <v>62</v>
      </c>
      <c r="L103" s="2" t="s">
        <v>2263</v>
      </c>
      <c r="M103" s="2" t="s">
        <v>74</v>
      </c>
      <c r="N103" s="2" t="s">
        <v>75</v>
      </c>
      <c r="O103" s="2" t="s">
        <v>567</v>
      </c>
      <c r="P103" s="2" t="s">
        <v>2264</v>
      </c>
      <c r="Q103" s="2" t="s">
        <v>2965</v>
      </c>
      <c r="R103" s="2" t="s">
        <v>2965</v>
      </c>
      <c r="S103" s="2" t="s">
        <v>2265</v>
      </c>
      <c r="T103" s="2" t="s">
        <v>2965</v>
      </c>
      <c r="U103" s="2" t="s">
        <v>2965</v>
      </c>
      <c r="V103" s="3" t="b">
        <v>0</v>
      </c>
    </row>
    <row r="104" spans="1:22" ht="13.5" customHeight="1">
      <c r="A104" s="1" t="str">
        <f t="shared" si="2"/>
        <v>BarryWhite</v>
      </c>
      <c r="B104" s="1" t="str">
        <f>IF(ISNA(VLOOKUP(A104,'OVF Max Out'!$A$2:$A$1948,1,FALSE)),"","YES")</f>
        <v/>
      </c>
      <c r="C104" s="2" t="s">
        <v>1483</v>
      </c>
      <c r="D104" s="2" t="s">
        <v>322</v>
      </c>
      <c r="E104" s="12">
        <v>307153</v>
      </c>
      <c r="F104" s="12">
        <v>288590</v>
      </c>
      <c r="G104" s="12">
        <v>65500</v>
      </c>
      <c r="H104" s="12">
        <f t="shared" si="3"/>
        <v>661243</v>
      </c>
      <c r="I104" s="2" t="s">
        <v>119</v>
      </c>
      <c r="J104" s="2" t="s">
        <v>1484</v>
      </c>
      <c r="K104" s="2" t="s">
        <v>178</v>
      </c>
      <c r="L104" s="2" t="s">
        <v>1485</v>
      </c>
      <c r="M104" s="2" t="s">
        <v>1486</v>
      </c>
      <c r="N104" s="2" t="s">
        <v>123</v>
      </c>
      <c r="O104" s="2" t="s">
        <v>1487</v>
      </c>
      <c r="P104" s="2" t="s">
        <v>1488</v>
      </c>
      <c r="Q104" s="2" t="s">
        <v>1489</v>
      </c>
      <c r="R104" s="2" t="s">
        <v>1490</v>
      </c>
      <c r="S104" s="2" t="s">
        <v>1491</v>
      </c>
      <c r="T104" s="2" t="s">
        <v>2965</v>
      </c>
      <c r="U104" s="2" t="s">
        <v>2965</v>
      </c>
      <c r="V104" s="3" t="b">
        <v>0</v>
      </c>
    </row>
    <row r="105" spans="1:22" ht="13.5" customHeight="1">
      <c r="A105" s="1" t="str">
        <f t="shared" si="2"/>
        <v>JeffAnderson</v>
      </c>
      <c r="B105" s="1" t="str">
        <f>IF(ISNA(VLOOKUP(A105,'OVF Max Out'!$A$2:$A$1948,1,FALSE)),"","YES")</f>
        <v/>
      </c>
      <c r="C105" s="2" t="s">
        <v>336</v>
      </c>
      <c r="D105" s="2" t="s">
        <v>2900</v>
      </c>
      <c r="E105" s="13">
        <v>657350</v>
      </c>
      <c r="H105" s="12">
        <f t="shared" si="3"/>
        <v>657350</v>
      </c>
      <c r="I105" s="2" t="s">
        <v>2970</v>
      </c>
      <c r="J105" s="2" t="s">
        <v>2965</v>
      </c>
      <c r="K105" s="2" t="s">
        <v>2965</v>
      </c>
      <c r="L105" s="2" t="s">
        <v>2965</v>
      </c>
      <c r="M105" s="2" t="s">
        <v>156</v>
      </c>
      <c r="N105" s="2" t="s">
        <v>4</v>
      </c>
      <c r="O105" s="2" t="s">
        <v>2965</v>
      </c>
      <c r="P105" s="2" t="s">
        <v>2901</v>
      </c>
      <c r="Q105" s="2" t="s">
        <v>2965</v>
      </c>
      <c r="R105" s="2" t="s">
        <v>2965</v>
      </c>
      <c r="S105" s="6" t="s">
        <v>1692</v>
      </c>
      <c r="T105" s="2" t="s">
        <v>2965</v>
      </c>
      <c r="U105" s="2" t="s">
        <v>2902</v>
      </c>
      <c r="V105" s="3" t="b">
        <v>0</v>
      </c>
    </row>
    <row r="106" spans="1:22" ht="13.5" customHeight="1">
      <c r="A106" s="1" t="str">
        <f t="shared" si="2"/>
        <v>ShariLoessberg</v>
      </c>
      <c r="B106" s="1" t="str">
        <f>IF(ISNA(VLOOKUP(A106,'OVF Max Out'!$A$2:$A$1948,1,FALSE)),"","YES")</f>
        <v>YES</v>
      </c>
      <c r="C106" s="7" t="s">
        <v>988</v>
      </c>
      <c r="D106" s="7" t="s">
        <v>989</v>
      </c>
      <c r="E106" s="12">
        <v>121910</v>
      </c>
      <c r="F106" s="12">
        <v>447850</v>
      </c>
      <c r="G106" s="12">
        <v>77500</v>
      </c>
      <c r="H106" s="12">
        <f t="shared" si="3"/>
        <v>647260</v>
      </c>
      <c r="I106" s="2" t="s">
        <v>119</v>
      </c>
      <c r="J106" s="2" t="s">
        <v>2159</v>
      </c>
      <c r="K106" s="2" t="s">
        <v>2160</v>
      </c>
      <c r="L106" s="2"/>
      <c r="M106" s="7" t="s">
        <v>2397</v>
      </c>
      <c r="N106" s="7" t="s">
        <v>123</v>
      </c>
      <c r="O106" s="2"/>
      <c r="P106" s="7" t="s">
        <v>2112</v>
      </c>
      <c r="Q106" s="2" t="s">
        <v>2161</v>
      </c>
      <c r="R106" s="7" t="s">
        <v>2113</v>
      </c>
      <c r="S106" s="6" t="s">
        <v>2111</v>
      </c>
      <c r="T106" s="2"/>
      <c r="U106" s="2" t="s">
        <v>990</v>
      </c>
      <c r="V106" s="3"/>
    </row>
    <row r="107" spans="1:22" ht="13.5" customHeight="1">
      <c r="A107" s="1" t="str">
        <f t="shared" si="2"/>
        <v>MargoLion</v>
      </c>
      <c r="B107" s="1" t="str">
        <f>IF(ISNA(VLOOKUP(A107,'OVF Max Out'!$A$2:$A$1948,1,FALSE)),"","YES")</f>
        <v/>
      </c>
      <c r="C107" s="2" t="s">
        <v>328</v>
      </c>
      <c r="D107" s="2" t="s">
        <v>329</v>
      </c>
      <c r="E107" s="12">
        <v>566975</v>
      </c>
      <c r="F107" s="12">
        <v>76100</v>
      </c>
      <c r="G107" s="12"/>
      <c r="H107" s="12">
        <f t="shared" si="3"/>
        <v>643075</v>
      </c>
      <c r="I107" s="2" t="s">
        <v>10</v>
      </c>
      <c r="J107" s="2" t="s">
        <v>330</v>
      </c>
      <c r="K107" s="2" t="s">
        <v>331</v>
      </c>
      <c r="L107" s="2" t="s">
        <v>332</v>
      </c>
      <c r="M107" s="2" t="s">
        <v>14</v>
      </c>
      <c r="N107" s="2" t="s">
        <v>15</v>
      </c>
      <c r="O107" s="2" t="s">
        <v>333</v>
      </c>
      <c r="P107" s="2" t="s">
        <v>334</v>
      </c>
      <c r="Q107" s="2" t="s">
        <v>2965</v>
      </c>
      <c r="R107" s="2" t="s">
        <v>2965</v>
      </c>
      <c r="S107" s="2" t="s">
        <v>335</v>
      </c>
      <c r="T107" s="2" t="s">
        <v>2965</v>
      </c>
      <c r="U107" s="2" t="s">
        <v>2965</v>
      </c>
      <c r="V107" s="3" t="b">
        <v>0</v>
      </c>
    </row>
    <row r="108" spans="1:22" ht="13.5" customHeight="1">
      <c r="A108" s="1" t="str">
        <f t="shared" si="2"/>
        <v>JohnEmerson</v>
      </c>
      <c r="B108" s="1" t="str">
        <f>IF(ISNA(VLOOKUP(A108,'OVF Max Out'!$A$2:$A$1948,1,FALSE)),"","YES")</f>
        <v>YES</v>
      </c>
      <c r="C108" s="2" t="s">
        <v>69</v>
      </c>
      <c r="D108" s="2" t="s">
        <v>2888</v>
      </c>
      <c r="E108" s="13">
        <v>123150</v>
      </c>
      <c r="F108" s="13">
        <v>518700</v>
      </c>
      <c r="H108" s="12">
        <f t="shared" si="3"/>
        <v>641850</v>
      </c>
      <c r="I108" s="2" t="s">
        <v>41</v>
      </c>
      <c r="J108" s="2" t="s">
        <v>2889</v>
      </c>
      <c r="K108" s="2" t="s">
        <v>62</v>
      </c>
      <c r="L108" s="2" t="s">
        <v>2890</v>
      </c>
      <c r="M108" s="2" t="s">
        <v>420</v>
      </c>
      <c r="N108" s="2" t="s">
        <v>4</v>
      </c>
      <c r="O108" s="2" t="s">
        <v>2891</v>
      </c>
      <c r="P108" s="2" t="s">
        <v>2892</v>
      </c>
      <c r="Q108" s="2" t="s">
        <v>2965</v>
      </c>
      <c r="R108" s="2" t="s">
        <v>2965</v>
      </c>
      <c r="S108" s="6" t="s">
        <v>1608</v>
      </c>
      <c r="T108" s="2" t="s">
        <v>2965</v>
      </c>
      <c r="U108" s="2" t="s">
        <v>2965</v>
      </c>
      <c r="V108" s="3" t="b">
        <v>0</v>
      </c>
    </row>
    <row r="109" spans="1:22" ht="13.5" customHeight="1">
      <c r="A109" s="1" t="str">
        <f t="shared" si="2"/>
        <v>TedDintersmith</v>
      </c>
      <c r="B109" s="1" t="str">
        <f>IF(ISNA(VLOOKUP(A109,'OVF Max Out'!$A$2:$A$1948,1,FALSE)),"","YES")</f>
        <v/>
      </c>
      <c r="C109" s="2" t="s">
        <v>1263</v>
      </c>
      <c r="D109" s="2" t="s">
        <v>1264</v>
      </c>
      <c r="E109" s="5">
        <v>430000</v>
      </c>
      <c r="F109" s="5">
        <v>145000</v>
      </c>
      <c r="G109" s="5">
        <v>60000</v>
      </c>
      <c r="H109" s="12">
        <f t="shared" si="3"/>
        <v>635000</v>
      </c>
      <c r="I109" s="2" t="s">
        <v>305</v>
      </c>
      <c r="J109" s="2" t="s">
        <v>1265</v>
      </c>
      <c r="K109" s="2" t="s">
        <v>34</v>
      </c>
      <c r="L109" s="2" t="s">
        <v>1266</v>
      </c>
      <c r="M109" s="2" t="s">
        <v>1267</v>
      </c>
      <c r="N109" s="2" t="s">
        <v>123</v>
      </c>
      <c r="O109" s="2" t="s">
        <v>1268</v>
      </c>
      <c r="P109" s="2" t="s">
        <v>1269</v>
      </c>
      <c r="Q109" s="2" t="s">
        <v>2965</v>
      </c>
      <c r="R109" s="2" t="s">
        <v>1270</v>
      </c>
      <c r="S109" s="2" t="s">
        <v>1271</v>
      </c>
      <c r="T109" s="2" t="s">
        <v>2965</v>
      </c>
      <c r="U109" s="2" t="s">
        <v>2965</v>
      </c>
      <c r="V109" s="3" t="b">
        <v>0</v>
      </c>
    </row>
    <row r="110" spans="1:22" ht="13.5" customHeight="1">
      <c r="A110" s="1" t="str">
        <f t="shared" si="2"/>
        <v>TodSedgwick</v>
      </c>
      <c r="B110" s="1" t="str">
        <f>IF(ISNA(VLOOKUP(A110,'OVF Max Out'!$A$2:$A$1948,1,FALSE)),"","YES")</f>
        <v/>
      </c>
      <c r="C110" s="2" t="s">
        <v>963</v>
      </c>
      <c r="D110" s="2" t="s">
        <v>964</v>
      </c>
      <c r="E110" s="32">
        <v>293100</v>
      </c>
      <c r="F110" s="32">
        <v>340800</v>
      </c>
      <c r="G110" s="32">
        <v>0</v>
      </c>
      <c r="H110" s="12">
        <f t="shared" si="3"/>
        <v>633900</v>
      </c>
      <c r="I110" s="2" t="s">
        <v>2955</v>
      </c>
      <c r="J110" s="2" t="s">
        <v>965</v>
      </c>
      <c r="K110" s="2" t="s">
        <v>966</v>
      </c>
      <c r="L110" s="2" t="s">
        <v>967</v>
      </c>
      <c r="M110" s="2" t="s">
        <v>2961</v>
      </c>
      <c r="N110" s="2" t="s">
        <v>2962</v>
      </c>
      <c r="O110" s="2" t="s">
        <v>348</v>
      </c>
      <c r="P110" s="2" t="s">
        <v>968</v>
      </c>
      <c r="Q110" s="2" t="s">
        <v>2965</v>
      </c>
      <c r="R110" s="2" t="s">
        <v>969</v>
      </c>
      <c r="S110" s="2" t="s">
        <v>970</v>
      </c>
      <c r="T110" s="2" t="s">
        <v>2965</v>
      </c>
      <c r="U110" s="2" t="s">
        <v>2965</v>
      </c>
      <c r="V110" s="3" t="b">
        <v>0</v>
      </c>
    </row>
    <row r="111" spans="1:22" ht="13.5" customHeight="1">
      <c r="A111" s="1" t="str">
        <f t="shared" si="2"/>
        <v>MarkFriedman</v>
      </c>
      <c r="B111" s="1" t="str">
        <f>IF(ISNA(VLOOKUP(A111,'OVF Max Out'!$A$2:$A$1948,1,FALSE)),"","YES")</f>
        <v>YES</v>
      </c>
      <c r="C111" s="2" t="s">
        <v>151</v>
      </c>
      <c r="D111" s="2" t="s">
        <v>164</v>
      </c>
      <c r="E111" s="12">
        <v>404200</v>
      </c>
      <c r="F111" s="12">
        <v>228250</v>
      </c>
      <c r="G111" s="12"/>
      <c r="H111" s="12">
        <f t="shared" si="3"/>
        <v>632450</v>
      </c>
      <c r="I111" s="2" t="s">
        <v>2970</v>
      </c>
      <c r="J111" s="2" t="s">
        <v>978</v>
      </c>
      <c r="K111" s="2" t="s">
        <v>62</v>
      </c>
      <c r="L111" s="2" t="s">
        <v>979</v>
      </c>
      <c r="M111" s="2" t="s">
        <v>980</v>
      </c>
      <c r="N111" s="2" t="s">
        <v>4</v>
      </c>
      <c r="O111" s="2" t="s">
        <v>981</v>
      </c>
      <c r="P111" s="2" t="s">
        <v>982</v>
      </c>
      <c r="Q111" s="2" t="s">
        <v>2965</v>
      </c>
      <c r="R111" s="2" t="s">
        <v>2965</v>
      </c>
      <c r="S111" s="2" t="s">
        <v>983</v>
      </c>
      <c r="T111" s="2" t="s">
        <v>2965</v>
      </c>
      <c r="U111" s="2" t="s">
        <v>2965</v>
      </c>
      <c r="V111" s="3" t="b">
        <v>0</v>
      </c>
    </row>
    <row r="112" spans="1:22" ht="13.5" customHeight="1">
      <c r="A112" s="1" t="str">
        <f t="shared" si="2"/>
        <v>AbigailPollak</v>
      </c>
      <c r="B112" s="1" t="str">
        <f>IF(ISNA(VLOOKUP(A112,'OVF Max Out'!$A$2:$A$1948,1,FALSE)),"","YES")</f>
        <v>YES</v>
      </c>
      <c r="C112" s="2" t="s">
        <v>1704</v>
      </c>
      <c r="D112" s="2" t="s">
        <v>1705</v>
      </c>
      <c r="E112" s="12">
        <v>35000</v>
      </c>
      <c r="F112" s="12">
        <v>560000</v>
      </c>
      <c r="G112" s="12">
        <v>37000</v>
      </c>
      <c r="H112" s="12">
        <f t="shared" si="3"/>
        <v>632000</v>
      </c>
      <c r="I112" s="2" t="s">
        <v>22</v>
      </c>
      <c r="J112" s="2" t="s">
        <v>23</v>
      </c>
      <c r="K112" s="2" t="s">
        <v>178</v>
      </c>
      <c r="L112" s="2"/>
      <c r="M112" s="2" t="s">
        <v>821</v>
      </c>
      <c r="N112" s="2" t="s">
        <v>27</v>
      </c>
      <c r="O112" s="2"/>
      <c r="P112" s="2"/>
      <c r="Q112" s="2"/>
      <c r="R112" s="2" t="s">
        <v>1706</v>
      </c>
      <c r="S112" s="6" t="s">
        <v>1707</v>
      </c>
      <c r="T112" s="2"/>
      <c r="U112" s="2"/>
      <c r="V112" s="3"/>
    </row>
    <row r="113" spans="1:22" ht="13.5" customHeight="1">
      <c r="A113" s="1" t="str">
        <f t="shared" si="2"/>
        <v>VickiKennedy</v>
      </c>
      <c r="B113" s="1" t="str">
        <f>IF(ISNA(VLOOKUP(A113,'OVF Max Out'!$A$2:$A$1948,1,FALSE)),"","YES")</f>
        <v/>
      </c>
      <c r="C113" s="2" t="s">
        <v>1750</v>
      </c>
      <c r="D113" s="2" t="s">
        <v>1316</v>
      </c>
      <c r="E113" s="12">
        <v>215100</v>
      </c>
      <c r="F113" s="12">
        <v>415300</v>
      </c>
      <c r="G113" s="12"/>
      <c r="H113" s="12">
        <f t="shared" si="3"/>
        <v>630400</v>
      </c>
      <c r="I113" s="2" t="s">
        <v>41</v>
      </c>
      <c r="J113" s="2"/>
      <c r="K113" s="2" t="s">
        <v>942</v>
      </c>
      <c r="L113" s="2"/>
      <c r="M113" s="2"/>
      <c r="N113" s="2"/>
      <c r="O113" s="2"/>
      <c r="P113" s="2"/>
      <c r="Q113" s="2"/>
      <c r="R113" s="2" t="s">
        <v>1751</v>
      </c>
      <c r="S113" s="6" t="s">
        <v>1752</v>
      </c>
      <c r="T113" s="2"/>
      <c r="U113" s="2"/>
      <c r="V113" s="3"/>
    </row>
    <row r="114" spans="1:22" ht="13.5" customHeight="1">
      <c r="A114" s="1" t="str">
        <f t="shared" si="2"/>
        <v>CarolHamilton</v>
      </c>
      <c r="B114" s="1" t="str">
        <f>IF(ISNA(VLOOKUP(A114,'OVF Max Out'!$A$2:$A$1948,1,FALSE)),"","YES")</f>
        <v/>
      </c>
      <c r="C114" s="2" t="s">
        <v>1843</v>
      </c>
      <c r="D114" s="2" t="s">
        <v>2932</v>
      </c>
      <c r="E114" s="12">
        <v>343300</v>
      </c>
      <c r="F114" s="12">
        <v>286300</v>
      </c>
      <c r="G114" s="12"/>
      <c r="H114" s="12">
        <f t="shared" si="3"/>
        <v>629600</v>
      </c>
      <c r="I114" s="2" t="s">
        <v>41</v>
      </c>
      <c r="J114" s="2"/>
      <c r="K114" s="2"/>
      <c r="L114" s="2"/>
      <c r="M114" s="2"/>
      <c r="N114" s="2"/>
      <c r="O114" s="2"/>
      <c r="P114" s="2"/>
      <c r="Q114" s="2"/>
      <c r="R114" s="2" t="s">
        <v>1058</v>
      </c>
      <c r="S114" s="6" t="s">
        <v>1059</v>
      </c>
      <c r="T114" s="2"/>
      <c r="U114" s="2"/>
      <c r="V114" s="3"/>
    </row>
    <row r="115" spans="1:22" ht="13.5" customHeight="1">
      <c r="A115" s="1" t="str">
        <f t="shared" si="2"/>
        <v>Eric &amp; SuziLeVine</v>
      </c>
      <c r="B115" s="1" t="str">
        <f>IF(ISNA(VLOOKUP(A115,'OVF Max Out'!$A$2:$A$1948,1,FALSE)),"","YES")</f>
        <v/>
      </c>
      <c r="C115" s="7" t="s">
        <v>2029</v>
      </c>
      <c r="D115" s="7" t="s">
        <v>2030</v>
      </c>
      <c r="E115" s="12">
        <v>271398</v>
      </c>
      <c r="F115" s="12">
        <v>280885</v>
      </c>
      <c r="G115" s="12">
        <v>71500</v>
      </c>
      <c r="H115" s="12">
        <f t="shared" si="3"/>
        <v>623783</v>
      </c>
      <c r="I115" s="2" t="s">
        <v>268</v>
      </c>
      <c r="J115" s="2" t="s">
        <v>2241</v>
      </c>
      <c r="K115" s="2" t="s">
        <v>90</v>
      </c>
      <c r="L115" s="2"/>
      <c r="M115" s="7" t="s">
        <v>317</v>
      </c>
      <c r="N115" s="7" t="s">
        <v>318</v>
      </c>
      <c r="O115" s="2"/>
      <c r="P115" s="7" t="s">
        <v>1135</v>
      </c>
      <c r="Q115" s="2" t="s">
        <v>2242</v>
      </c>
      <c r="R115" s="7" t="s">
        <v>1137</v>
      </c>
      <c r="S115" s="7" t="s">
        <v>2032</v>
      </c>
      <c r="T115" s="2"/>
      <c r="U115" s="2"/>
      <c r="V115" s="3"/>
    </row>
    <row r="116" spans="1:22" ht="13.5" customHeight="1">
      <c r="A116" s="1" t="str">
        <f t="shared" si="2"/>
        <v>TomWheeler</v>
      </c>
      <c r="B116" s="1" t="str">
        <f>IF(ISNA(VLOOKUP(A116,'OVF Max Out'!$A$2:$A$1948,1,FALSE)),"","YES")</f>
        <v/>
      </c>
      <c r="C116" s="2" t="s">
        <v>289</v>
      </c>
      <c r="D116" s="2" t="s">
        <v>471</v>
      </c>
      <c r="E116" s="32">
        <v>354500</v>
      </c>
      <c r="F116" s="32">
        <v>267400</v>
      </c>
      <c r="G116" s="32">
        <v>0</v>
      </c>
      <c r="H116" s="12">
        <f t="shared" si="3"/>
        <v>621900</v>
      </c>
      <c r="I116" s="2" t="s">
        <v>2955</v>
      </c>
      <c r="J116" s="2" t="s">
        <v>472</v>
      </c>
      <c r="K116" s="2" t="s">
        <v>473</v>
      </c>
      <c r="L116" s="2" t="s">
        <v>474</v>
      </c>
      <c r="M116" s="2" t="s">
        <v>2961</v>
      </c>
      <c r="N116" s="2" t="s">
        <v>2962</v>
      </c>
      <c r="O116" s="2" t="s">
        <v>348</v>
      </c>
      <c r="P116" s="2" t="s">
        <v>475</v>
      </c>
      <c r="Q116" s="2" t="s">
        <v>476</v>
      </c>
      <c r="R116" s="2" t="s">
        <v>477</v>
      </c>
      <c r="S116" s="2" t="s">
        <v>478</v>
      </c>
      <c r="T116" s="2" t="s">
        <v>2965</v>
      </c>
      <c r="U116" s="2" t="s">
        <v>2965</v>
      </c>
      <c r="V116" s="3" t="b">
        <v>0</v>
      </c>
    </row>
    <row r="117" spans="1:22" ht="13.5" customHeight="1">
      <c r="A117" s="1" t="str">
        <f t="shared" si="2"/>
        <v>JohnScully</v>
      </c>
      <c r="B117" s="1" t="str">
        <f>IF(ISNA(VLOOKUP(A117,'OVF Max Out'!$A$2:$A$1948,1,FALSE)),"","YES")</f>
        <v>YES</v>
      </c>
      <c r="C117" s="2" t="s">
        <v>69</v>
      </c>
      <c r="D117" s="2" t="s">
        <v>2542</v>
      </c>
      <c r="E117" s="12">
        <v>145545</v>
      </c>
      <c r="F117" s="12">
        <v>315900</v>
      </c>
      <c r="G117" s="12">
        <v>158000</v>
      </c>
      <c r="H117" s="12">
        <f t="shared" si="3"/>
        <v>619445</v>
      </c>
      <c r="I117" s="2" t="s">
        <v>2970</v>
      </c>
      <c r="J117" s="2" t="s">
        <v>2543</v>
      </c>
      <c r="K117" s="2" t="s">
        <v>611</v>
      </c>
      <c r="L117" s="2" t="s">
        <v>2965</v>
      </c>
      <c r="M117" s="2" t="s">
        <v>2544</v>
      </c>
      <c r="N117" s="2" t="s">
        <v>4</v>
      </c>
      <c r="O117" s="2" t="s">
        <v>2965</v>
      </c>
      <c r="P117" s="2" t="s">
        <v>2545</v>
      </c>
      <c r="Q117" s="2" t="s">
        <v>2546</v>
      </c>
      <c r="R117" s="2" t="s">
        <v>2965</v>
      </c>
      <c r="S117" s="2" t="s">
        <v>2547</v>
      </c>
      <c r="T117" s="2" t="s">
        <v>2965</v>
      </c>
      <c r="U117" s="2" t="s">
        <v>2965</v>
      </c>
      <c r="V117" s="3" t="b">
        <v>0</v>
      </c>
    </row>
    <row r="118" spans="1:22" ht="13.5" customHeight="1">
      <c r="A118" s="1" t="str">
        <f t="shared" si="2"/>
        <v>EdHaddock</v>
      </c>
      <c r="B118" s="1" t="str">
        <f>IF(ISNA(VLOOKUP(A118,'OVF Max Out'!$A$2:$A$1948,1,FALSE)),"","YES")</f>
        <v/>
      </c>
      <c r="C118" s="2" t="s">
        <v>717</v>
      </c>
      <c r="D118" s="2" t="s">
        <v>718</v>
      </c>
      <c r="E118" s="12">
        <v>358000</v>
      </c>
      <c r="F118" s="12">
        <v>225600</v>
      </c>
      <c r="G118" s="12">
        <v>30000</v>
      </c>
      <c r="H118" s="12">
        <f t="shared" si="3"/>
        <v>613600</v>
      </c>
      <c r="I118" s="2" t="s">
        <v>22</v>
      </c>
      <c r="J118" s="2" t="s">
        <v>719</v>
      </c>
      <c r="K118" s="2" t="s">
        <v>43</v>
      </c>
      <c r="L118" s="2" t="s">
        <v>2965</v>
      </c>
      <c r="M118" s="2" t="s">
        <v>194</v>
      </c>
      <c r="N118" s="2" t="s">
        <v>27</v>
      </c>
      <c r="O118" s="2" t="s">
        <v>2965</v>
      </c>
      <c r="P118" s="2" t="s">
        <v>720</v>
      </c>
      <c r="Q118" s="2" t="s">
        <v>721</v>
      </c>
      <c r="R118" s="2" t="s">
        <v>722</v>
      </c>
      <c r="S118" s="2" t="s">
        <v>723</v>
      </c>
      <c r="T118" s="2" t="s">
        <v>2965</v>
      </c>
      <c r="U118" s="2" t="s">
        <v>2965</v>
      </c>
      <c r="V118" s="3" t="b">
        <v>0</v>
      </c>
    </row>
    <row r="119" spans="1:22" ht="13.5" customHeight="1">
      <c r="A119" s="1" t="str">
        <f t="shared" si="2"/>
        <v>SebastianoPaiewonsky-Cassinelli</v>
      </c>
      <c r="B119" s="1" t="str">
        <f>IF(ISNA(VLOOKUP(A119,'OVF Max Out'!$A$2:$A$1948,1,FALSE)),"","YES")</f>
        <v/>
      </c>
      <c r="C119" s="2" t="s">
        <v>971</v>
      </c>
      <c r="D119" s="2" t="s">
        <v>972</v>
      </c>
      <c r="E119" s="12">
        <v>277000</v>
      </c>
      <c r="F119" s="36">
        <v>305000</v>
      </c>
      <c r="G119" s="12">
        <v>30000</v>
      </c>
      <c r="H119" s="12">
        <f t="shared" si="3"/>
        <v>612000</v>
      </c>
      <c r="I119" s="2" t="s">
        <v>22</v>
      </c>
      <c r="J119" s="2" t="s">
        <v>23</v>
      </c>
      <c r="K119" s="2" t="s">
        <v>973</v>
      </c>
      <c r="L119" s="2" t="s">
        <v>2965</v>
      </c>
      <c r="M119" s="2" t="s">
        <v>974</v>
      </c>
      <c r="N119" s="2" t="s">
        <v>975</v>
      </c>
      <c r="O119" s="2" t="s">
        <v>2965</v>
      </c>
      <c r="P119" s="2" t="s">
        <v>976</v>
      </c>
      <c r="Q119" s="2" t="s">
        <v>2965</v>
      </c>
      <c r="R119" s="2" t="s">
        <v>2965</v>
      </c>
      <c r="S119" s="2" t="s">
        <v>977</v>
      </c>
      <c r="T119" s="2" t="s">
        <v>2965</v>
      </c>
      <c r="U119" s="2" t="s">
        <v>2965</v>
      </c>
      <c r="V119" s="3" t="b">
        <v>0</v>
      </c>
    </row>
    <row r="120" spans="1:22" ht="13.5" customHeight="1">
      <c r="A120" s="1" t="str">
        <f t="shared" si="2"/>
        <v>SteveLerner</v>
      </c>
      <c r="B120" s="1" t="str">
        <f>IF(ISNA(VLOOKUP(A120,'OVF Max Out'!$A$2:$A$1948,1,FALSE)),"","YES")</f>
        <v/>
      </c>
      <c r="C120" s="2" t="s">
        <v>257</v>
      </c>
      <c r="D120" s="2" t="s">
        <v>835</v>
      </c>
      <c r="E120" s="5">
        <v>315362</v>
      </c>
      <c r="F120" s="5">
        <v>218700</v>
      </c>
      <c r="G120" s="5">
        <v>75400</v>
      </c>
      <c r="H120" s="12">
        <f t="shared" si="3"/>
        <v>609462</v>
      </c>
      <c r="I120" s="2" t="s">
        <v>305</v>
      </c>
      <c r="J120" s="2" t="s">
        <v>836</v>
      </c>
      <c r="K120" s="2" t="s">
        <v>473</v>
      </c>
      <c r="L120" s="2" t="s">
        <v>837</v>
      </c>
      <c r="M120" s="2" t="s">
        <v>838</v>
      </c>
      <c r="N120" s="2" t="s">
        <v>839</v>
      </c>
      <c r="O120" s="2" t="s">
        <v>840</v>
      </c>
      <c r="P120" s="2" t="s">
        <v>841</v>
      </c>
      <c r="Q120" s="2" t="s">
        <v>2965</v>
      </c>
      <c r="R120" s="2" t="s">
        <v>842</v>
      </c>
      <c r="S120" s="2" t="s">
        <v>843</v>
      </c>
      <c r="T120" s="2" t="s">
        <v>2965</v>
      </c>
      <c r="U120" s="2" t="s">
        <v>2965</v>
      </c>
      <c r="V120" s="3" t="b">
        <v>0</v>
      </c>
    </row>
    <row r="121" spans="1:22" ht="13.5" customHeight="1">
      <c r="A121" s="1" t="str">
        <f t="shared" si="2"/>
        <v>DougHickey</v>
      </c>
      <c r="B121" s="1" t="str">
        <f>IF(ISNA(VLOOKUP(A121,'OVF Max Out'!$A$2:$A$1948,1,FALSE)),"","YES")</f>
        <v>YES</v>
      </c>
      <c r="C121" s="2" t="s">
        <v>497</v>
      </c>
      <c r="D121" s="2" t="s">
        <v>2452</v>
      </c>
      <c r="E121" s="12">
        <v>136355</v>
      </c>
      <c r="F121" s="12">
        <v>366250</v>
      </c>
      <c r="G121" s="12">
        <v>105400</v>
      </c>
      <c r="H121" s="12">
        <f t="shared" si="3"/>
        <v>608005</v>
      </c>
      <c r="I121" s="2" t="s">
        <v>2970</v>
      </c>
      <c r="J121" s="2" t="s">
        <v>153</v>
      </c>
      <c r="K121" s="2" t="s">
        <v>154</v>
      </c>
      <c r="L121" s="2" t="s">
        <v>155</v>
      </c>
      <c r="M121" s="2" t="s">
        <v>156</v>
      </c>
      <c r="N121" s="2" t="s">
        <v>4</v>
      </c>
      <c r="O121" s="2" t="s">
        <v>157</v>
      </c>
      <c r="P121" s="2" t="s">
        <v>158</v>
      </c>
      <c r="Q121" s="2" t="s">
        <v>2965</v>
      </c>
      <c r="R121" s="2" t="s">
        <v>2965</v>
      </c>
      <c r="S121" s="2" t="s">
        <v>2453</v>
      </c>
      <c r="T121" s="2" t="s">
        <v>2965</v>
      </c>
      <c r="U121" s="2" t="s">
        <v>2965</v>
      </c>
      <c r="V121" s="3" t="b">
        <v>0</v>
      </c>
    </row>
    <row r="122" spans="1:22" ht="13.5" customHeight="1">
      <c r="A122" s="1" t="str">
        <f t="shared" si="2"/>
        <v>DavidJones</v>
      </c>
      <c r="B122" s="1" t="str">
        <f>IF(ISNA(VLOOKUP(A122,'OVF Max Out'!$A$2:$A$1948,1,FALSE)),"","YES")</f>
        <v/>
      </c>
      <c r="C122" s="2" t="s">
        <v>163</v>
      </c>
      <c r="D122" s="2" t="s">
        <v>624</v>
      </c>
      <c r="E122" s="12">
        <v>367750</v>
      </c>
      <c r="F122" s="12">
        <v>238400</v>
      </c>
      <c r="G122" s="12"/>
      <c r="H122" s="12">
        <f t="shared" si="3"/>
        <v>606150</v>
      </c>
      <c r="I122" s="2" t="s">
        <v>10</v>
      </c>
      <c r="J122" s="2" t="s">
        <v>625</v>
      </c>
      <c r="K122" s="2" t="s">
        <v>62</v>
      </c>
      <c r="L122" s="2" t="s">
        <v>626</v>
      </c>
      <c r="M122" s="2" t="s">
        <v>627</v>
      </c>
      <c r="N122" s="2" t="s">
        <v>628</v>
      </c>
      <c r="O122" s="2" t="s">
        <v>629</v>
      </c>
      <c r="P122" s="2" t="s">
        <v>630</v>
      </c>
      <c r="Q122" s="2" t="s">
        <v>2965</v>
      </c>
      <c r="R122" s="2" t="s">
        <v>2965</v>
      </c>
      <c r="S122" s="2" t="s">
        <v>631</v>
      </c>
      <c r="T122" s="2" t="s">
        <v>2965</v>
      </c>
      <c r="U122" s="2" t="s">
        <v>2965</v>
      </c>
      <c r="V122" s="3" t="b">
        <v>0</v>
      </c>
    </row>
    <row r="123" spans="1:22" ht="13.5" customHeight="1">
      <c r="A123" s="1" t="str">
        <f t="shared" si="2"/>
        <v>PamelaHamamoto</v>
      </c>
      <c r="B123" s="1" t="str">
        <f>IF(ISNA(VLOOKUP(A123,'OVF Max Out'!$A$2:$A$1948,1,FALSE)),"","YES")</f>
        <v/>
      </c>
      <c r="C123" s="2" t="s">
        <v>2320</v>
      </c>
      <c r="D123" s="2" t="s">
        <v>2321</v>
      </c>
      <c r="E123" s="12">
        <v>417600</v>
      </c>
      <c r="F123" s="12">
        <v>187400</v>
      </c>
      <c r="G123" s="12"/>
      <c r="H123" s="12">
        <f t="shared" si="3"/>
        <v>605000</v>
      </c>
      <c r="I123" s="2" t="s">
        <v>2970</v>
      </c>
      <c r="J123" s="2" t="s">
        <v>23</v>
      </c>
      <c r="K123" s="2" t="s">
        <v>2965</v>
      </c>
      <c r="L123" s="2" t="s">
        <v>2322</v>
      </c>
      <c r="M123" s="2" t="s">
        <v>2323</v>
      </c>
      <c r="N123" s="2" t="s">
        <v>4</v>
      </c>
      <c r="O123" s="2" t="s">
        <v>2324</v>
      </c>
      <c r="P123" s="2" t="s">
        <v>2965</v>
      </c>
      <c r="Q123" s="2" t="s">
        <v>2325</v>
      </c>
      <c r="R123" s="2" t="s">
        <v>2965</v>
      </c>
      <c r="S123" s="2" t="s">
        <v>2326</v>
      </c>
      <c r="T123" s="2" t="s">
        <v>2965</v>
      </c>
      <c r="U123" s="2" t="s">
        <v>2965</v>
      </c>
      <c r="V123" s="3" t="b">
        <v>0</v>
      </c>
    </row>
    <row r="124" spans="1:22" ht="13.5" customHeight="1">
      <c r="A124" s="1" t="str">
        <f t="shared" si="2"/>
        <v>JaneHartley</v>
      </c>
      <c r="B124" s="1" t="str">
        <f>IF(ISNA(VLOOKUP(A124,'OVF Max Out'!$A$2:$A$1948,1,FALSE)),"","YES")</f>
        <v/>
      </c>
      <c r="C124" s="2" t="s">
        <v>770</v>
      </c>
      <c r="D124" s="2" t="s">
        <v>886</v>
      </c>
      <c r="E124" s="12">
        <v>281421</v>
      </c>
      <c r="F124" s="12">
        <v>323500</v>
      </c>
      <c r="G124" s="12"/>
      <c r="H124" s="12">
        <f t="shared" si="3"/>
        <v>604921</v>
      </c>
      <c r="I124" s="2" t="s">
        <v>10</v>
      </c>
      <c r="J124" s="2" t="s">
        <v>887</v>
      </c>
      <c r="K124" s="2" t="s">
        <v>299</v>
      </c>
      <c r="L124" s="2" t="s">
        <v>2965</v>
      </c>
      <c r="M124" s="2" t="s">
        <v>14</v>
      </c>
      <c r="N124" s="2" t="s">
        <v>15</v>
      </c>
      <c r="O124" s="2" t="s">
        <v>2965</v>
      </c>
      <c r="P124" s="2" t="s">
        <v>888</v>
      </c>
      <c r="Q124" s="2" t="s">
        <v>2965</v>
      </c>
      <c r="R124" s="2" t="s">
        <v>889</v>
      </c>
      <c r="S124" s="2" t="s">
        <v>890</v>
      </c>
      <c r="T124" s="2" t="s">
        <v>891</v>
      </c>
      <c r="U124" s="2" t="s">
        <v>2965</v>
      </c>
      <c r="V124" s="3" t="b">
        <v>0</v>
      </c>
    </row>
    <row r="125" spans="1:22" ht="13.5" customHeight="1">
      <c r="A125" s="1" t="str">
        <f t="shared" si="2"/>
        <v>CrystalNix Hines</v>
      </c>
      <c r="B125" s="1" t="str">
        <f>IF(ISNA(VLOOKUP(A125,'OVF Max Out'!$A$2:$A$1948,1,FALSE)),"","YES")</f>
        <v/>
      </c>
      <c r="C125" s="2" t="s">
        <v>1663</v>
      </c>
      <c r="D125" s="2" t="s">
        <v>1664</v>
      </c>
      <c r="E125" s="12">
        <v>270800</v>
      </c>
      <c r="F125" s="12">
        <v>255400</v>
      </c>
      <c r="G125" s="12">
        <v>74000</v>
      </c>
      <c r="H125" s="12">
        <f t="shared" si="3"/>
        <v>600200</v>
      </c>
      <c r="I125" s="2" t="s">
        <v>41</v>
      </c>
      <c r="J125" s="2" t="s">
        <v>786</v>
      </c>
      <c r="K125" s="2"/>
      <c r="L125" s="2"/>
      <c r="M125" s="2"/>
      <c r="N125" s="2"/>
      <c r="O125" s="2"/>
      <c r="P125" s="2"/>
      <c r="Q125" s="2"/>
      <c r="R125" s="2" t="s">
        <v>1665</v>
      </c>
      <c r="S125" s="6" t="s">
        <v>1666</v>
      </c>
      <c r="T125" s="2"/>
      <c r="U125" s="2"/>
      <c r="V125" s="3"/>
    </row>
    <row r="126" spans="1:22" ht="13.5" customHeight="1">
      <c r="A126" s="1" t="str">
        <f t="shared" si="2"/>
        <v>RobertMonks</v>
      </c>
      <c r="B126" s="1" t="str">
        <f>IF(ISNA(VLOOKUP(A126,'OVF Max Out'!$A$2:$A$1948,1,FALSE)),"","YES")</f>
        <v>YES</v>
      </c>
      <c r="C126" s="2" t="s">
        <v>8</v>
      </c>
      <c r="D126" s="2" t="s">
        <v>1555</v>
      </c>
      <c r="E126" s="12">
        <v>185424</v>
      </c>
      <c r="F126" s="12">
        <v>412700</v>
      </c>
      <c r="G126" s="12"/>
      <c r="H126" s="12">
        <f t="shared" si="3"/>
        <v>598124</v>
      </c>
      <c r="I126" s="2" t="s">
        <v>119</v>
      </c>
      <c r="J126" s="2" t="s">
        <v>23</v>
      </c>
      <c r="K126" s="2" t="s">
        <v>902</v>
      </c>
      <c r="L126" s="2" t="s">
        <v>1556</v>
      </c>
      <c r="M126" s="2" t="s">
        <v>1557</v>
      </c>
      <c r="N126" s="2" t="s">
        <v>1558</v>
      </c>
      <c r="O126" s="2" t="s">
        <v>1559</v>
      </c>
      <c r="P126" s="2" t="s">
        <v>1560</v>
      </c>
      <c r="Q126" s="2" t="s">
        <v>2965</v>
      </c>
      <c r="R126" s="2" t="s">
        <v>1561</v>
      </c>
      <c r="S126" s="2" t="s">
        <v>1562</v>
      </c>
      <c r="T126" s="2" t="s">
        <v>2965</v>
      </c>
      <c r="U126" s="2" t="s">
        <v>2965</v>
      </c>
      <c r="V126" s="3" t="b">
        <v>0</v>
      </c>
    </row>
    <row r="127" spans="1:22" ht="13.5" customHeight="1">
      <c r="A127" s="1" t="str">
        <f t="shared" si="2"/>
        <v>StacyRitter</v>
      </c>
      <c r="B127" s="1" t="str">
        <f>IF(ISNA(VLOOKUP(A127,'OVF Max Out'!$A$2:$A$1948,1,FALSE)),"","YES")</f>
        <v/>
      </c>
      <c r="C127" s="2" t="s">
        <v>1534</v>
      </c>
      <c r="D127" s="2" t="s">
        <v>1535</v>
      </c>
      <c r="E127" s="12">
        <v>287000</v>
      </c>
      <c r="F127" s="12">
        <v>210000</v>
      </c>
      <c r="G127" s="12">
        <v>100000</v>
      </c>
      <c r="H127" s="12">
        <f t="shared" si="3"/>
        <v>597000</v>
      </c>
      <c r="I127" s="2" t="s">
        <v>22</v>
      </c>
      <c r="J127" s="2" t="s">
        <v>1536</v>
      </c>
      <c r="K127" s="2" t="s">
        <v>1537</v>
      </c>
      <c r="L127" s="2" t="s">
        <v>2965</v>
      </c>
      <c r="M127" s="2" t="s">
        <v>1538</v>
      </c>
      <c r="N127" s="2" t="s">
        <v>27</v>
      </c>
      <c r="O127" s="2" t="s">
        <v>2965</v>
      </c>
      <c r="P127" s="2" t="s">
        <v>2965</v>
      </c>
      <c r="Q127" s="2" t="s">
        <v>2965</v>
      </c>
      <c r="R127" s="2" t="s">
        <v>1539</v>
      </c>
      <c r="S127" s="2" t="s">
        <v>1540</v>
      </c>
      <c r="T127" s="2" t="s">
        <v>2965</v>
      </c>
      <c r="U127" s="2" t="s">
        <v>2965</v>
      </c>
      <c r="V127" s="3" t="b">
        <v>0</v>
      </c>
    </row>
    <row r="128" spans="1:22" ht="13.5" customHeight="1">
      <c r="A128" s="1" t="str">
        <f t="shared" si="2"/>
        <v>TomPerrelli</v>
      </c>
      <c r="B128" s="1" t="str">
        <f>IF(ISNA(VLOOKUP(A128,'OVF Max Out'!$A$2:$A$1948,1,FALSE)),"","YES")</f>
        <v/>
      </c>
      <c r="C128" s="2" t="s">
        <v>289</v>
      </c>
      <c r="D128" s="2" t="s">
        <v>290</v>
      </c>
      <c r="E128" s="32">
        <v>496150</v>
      </c>
      <c r="F128" s="32">
        <v>95466.3</v>
      </c>
      <c r="G128" s="32">
        <v>1000</v>
      </c>
      <c r="H128" s="12">
        <f t="shared" si="3"/>
        <v>592616.30000000005</v>
      </c>
      <c r="I128" s="2" t="s">
        <v>2955</v>
      </c>
      <c r="J128" s="2" t="s">
        <v>291</v>
      </c>
      <c r="K128" s="2" t="s">
        <v>34</v>
      </c>
      <c r="L128" s="2" t="s">
        <v>292</v>
      </c>
      <c r="M128" s="2" t="s">
        <v>293</v>
      </c>
      <c r="N128" s="2" t="s">
        <v>93</v>
      </c>
      <c r="O128" s="2" t="s">
        <v>294</v>
      </c>
      <c r="P128" s="2" t="s">
        <v>295</v>
      </c>
      <c r="Q128" s="2" t="s">
        <v>2965</v>
      </c>
      <c r="R128" s="2" t="s">
        <v>2965</v>
      </c>
      <c r="S128" s="2" t="s">
        <v>296</v>
      </c>
      <c r="T128" s="2" t="s">
        <v>2965</v>
      </c>
      <c r="U128" s="2" t="s">
        <v>2965</v>
      </c>
      <c r="V128" s="3" t="b">
        <v>0</v>
      </c>
    </row>
    <row r="129" spans="1:22" s="27" customFormat="1" ht="13.5" customHeight="1">
      <c r="A129" s="1" t="str">
        <f t="shared" si="2"/>
        <v>HelenHowell</v>
      </c>
      <c r="B129" s="1" t="str">
        <f>IF(ISNA(VLOOKUP(A129,'OVF Max Out'!$A$2:$A$1948,1,FALSE)),"","YES")</f>
        <v/>
      </c>
      <c r="C129" s="2" t="s">
        <v>856</v>
      </c>
      <c r="D129" s="2" t="s">
        <v>2460</v>
      </c>
      <c r="E129" s="12">
        <v>316678</v>
      </c>
      <c r="F129" s="12">
        <v>224850</v>
      </c>
      <c r="G129" s="12">
        <v>48000</v>
      </c>
      <c r="H129" s="12">
        <f t="shared" si="3"/>
        <v>589528</v>
      </c>
      <c r="I129" s="2" t="s">
        <v>268</v>
      </c>
      <c r="J129" s="2" t="s">
        <v>23</v>
      </c>
      <c r="K129" s="2" t="s">
        <v>178</v>
      </c>
      <c r="L129" s="2" t="s">
        <v>2461</v>
      </c>
      <c r="M129" s="2" t="s">
        <v>317</v>
      </c>
      <c r="N129" s="2" t="s">
        <v>318</v>
      </c>
      <c r="O129" s="2" t="s">
        <v>2462</v>
      </c>
      <c r="P129" s="2" t="s">
        <v>2463</v>
      </c>
      <c r="Q129" s="2" t="s">
        <v>2965</v>
      </c>
      <c r="R129" s="2" t="s">
        <v>2464</v>
      </c>
      <c r="S129" s="2" t="s">
        <v>2465</v>
      </c>
      <c r="T129" s="2" t="s">
        <v>2965</v>
      </c>
      <c r="U129" s="2" t="s">
        <v>2965</v>
      </c>
      <c r="V129" s="3" t="b">
        <v>0</v>
      </c>
    </row>
    <row r="130" spans="1:22" s="27" customFormat="1" ht="12.75" customHeight="1">
      <c r="A130" s="1" t="str">
        <f t="shared" si="2"/>
        <v>FreddyBalsera</v>
      </c>
      <c r="B130" s="1" t="str">
        <f>IF(ISNA(VLOOKUP(A130,'OVF Max Out'!$A$2:$A$1948,1,FALSE)),"","YES")</f>
        <v/>
      </c>
      <c r="C130" s="2" t="s">
        <v>557</v>
      </c>
      <c r="D130" s="2" t="s">
        <v>558</v>
      </c>
      <c r="E130" s="12">
        <v>360000</v>
      </c>
      <c r="F130" s="12">
        <v>167000</v>
      </c>
      <c r="G130" s="12">
        <v>55000</v>
      </c>
      <c r="H130" s="12">
        <f t="shared" si="3"/>
        <v>582000</v>
      </c>
      <c r="I130" s="2" t="s">
        <v>22</v>
      </c>
      <c r="J130" s="2" t="s">
        <v>559</v>
      </c>
      <c r="K130" s="2" t="s">
        <v>560</v>
      </c>
      <c r="L130" s="2" t="s">
        <v>2965</v>
      </c>
      <c r="M130" s="2" t="s">
        <v>54</v>
      </c>
      <c r="N130" s="2" t="s">
        <v>27</v>
      </c>
      <c r="O130" s="2" t="s">
        <v>2965</v>
      </c>
      <c r="P130" s="2" t="s">
        <v>2965</v>
      </c>
      <c r="Q130" s="2" t="s">
        <v>2965</v>
      </c>
      <c r="R130" s="2" t="s">
        <v>561</v>
      </c>
      <c r="S130" s="2" t="s">
        <v>562</v>
      </c>
      <c r="T130" s="2" t="s">
        <v>2965</v>
      </c>
      <c r="U130" s="2" t="s">
        <v>2965</v>
      </c>
      <c r="V130" s="3" t="b">
        <v>0</v>
      </c>
    </row>
    <row r="131" spans="1:22" ht="13.5" customHeight="1">
      <c r="A131" s="1" t="str">
        <f t="shared" ref="A131:A194" si="4">CONCATENATE(C131,D131)</f>
        <v>WillieShepherd</v>
      </c>
      <c r="B131" s="1" t="str">
        <f>IF(ISNA(VLOOKUP(A131,'OVF Max Out'!$A$2:$A$1948,1,FALSE)),"","YES")</f>
        <v/>
      </c>
      <c r="C131" s="2" t="s">
        <v>2804</v>
      </c>
      <c r="D131" s="2" t="s">
        <v>2805</v>
      </c>
      <c r="E131" s="12">
        <v>353400</v>
      </c>
      <c r="F131" s="12">
        <v>227300</v>
      </c>
      <c r="G131" s="12"/>
      <c r="H131" s="12">
        <f t="shared" si="3"/>
        <v>580700</v>
      </c>
      <c r="I131" s="2" t="s">
        <v>100</v>
      </c>
      <c r="J131" s="2" t="s">
        <v>2806</v>
      </c>
      <c r="K131" s="2" t="s">
        <v>2807</v>
      </c>
      <c r="L131" s="2" t="s">
        <v>2808</v>
      </c>
      <c r="M131" s="2" t="s">
        <v>2758</v>
      </c>
      <c r="N131" s="2" t="s">
        <v>105</v>
      </c>
      <c r="O131" s="2" t="s">
        <v>2809</v>
      </c>
      <c r="P131" s="2" t="s">
        <v>2810</v>
      </c>
      <c r="Q131" s="2" t="s">
        <v>2965</v>
      </c>
      <c r="R131" s="2" t="s">
        <v>2965</v>
      </c>
      <c r="S131" s="2" t="s">
        <v>2811</v>
      </c>
      <c r="T131" s="2" t="s">
        <v>2812</v>
      </c>
      <c r="U131" s="2" t="s">
        <v>2965</v>
      </c>
      <c r="V131" s="3" t="b">
        <v>0</v>
      </c>
    </row>
    <row r="132" spans="1:22" ht="13.5" customHeight="1">
      <c r="A132" s="1" t="str">
        <f t="shared" si="4"/>
        <v>DanielWeiss</v>
      </c>
      <c r="B132" s="1" t="str">
        <f>IF(ISNA(VLOOKUP(A132,'OVF Max Out'!$A$2:$A$1948,1,FALSE)),"","YES")</f>
        <v/>
      </c>
      <c r="C132" s="2" t="s">
        <v>400</v>
      </c>
      <c r="D132" s="2" t="s">
        <v>416</v>
      </c>
      <c r="E132" s="12">
        <v>576200</v>
      </c>
      <c r="F132" s="12"/>
      <c r="G132" s="12"/>
      <c r="H132" s="12">
        <f t="shared" si="3"/>
        <v>576200</v>
      </c>
      <c r="I132" s="2" t="s">
        <v>41</v>
      </c>
      <c r="J132" s="2" t="s">
        <v>417</v>
      </c>
      <c r="K132" s="2" t="s">
        <v>418</v>
      </c>
      <c r="L132" s="2" t="s">
        <v>419</v>
      </c>
      <c r="M132" s="2" t="s">
        <v>420</v>
      </c>
      <c r="N132" s="2" t="s">
        <v>4</v>
      </c>
      <c r="O132" s="2" t="s">
        <v>421</v>
      </c>
      <c r="P132" s="2" t="s">
        <v>422</v>
      </c>
      <c r="Q132" s="2" t="s">
        <v>2965</v>
      </c>
      <c r="R132" s="2" t="s">
        <v>2965</v>
      </c>
      <c r="S132" s="2" t="s">
        <v>423</v>
      </c>
      <c r="T132" s="2" t="s">
        <v>424</v>
      </c>
      <c r="U132" s="2" t="s">
        <v>425</v>
      </c>
      <c r="V132" s="3" t="b">
        <v>0</v>
      </c>
    </row>
    <row r="133" spans="1:22" s="27" customFormat="1" ht="13.5" customHeight="1">
      <c r="A133" s="1" t="str">
        <f t="shared" si="4"/>
        <v>HelenSpalding</v>
      </c>
      <c r="B133" s="1" t="str">
        <f>IF(ISNA(VLOOKUP(A133,'OVF Max Out'!$A$2:$A$1948,1,FALSE)),"","YES")</f>
        <v/>
      </c>
      <c r="C133" s="2" t="s">
        <v>856</v>
      </c>
      <c r="D133" s="2" t="s">
        <v>857</v>
      </c>
      <c r="E133" s="12">
        <v>294950</v>
      </c>
      <c r="F133" s="12">
        <v>237500</v>
      </c>
      <c r="G133" s="12">
        <v>40000</v>
      </c>
      <c r="H133" s="12">
        <f t="shared" si="3"/>
        <v>572450</v>
      </c>
      <c r="I133" s="2" t="s">
        <v>2970</v>
      </c>
      <c r="J133" s="2" t="s">
        <v>2965</v>
      </c>
      <c r="K133" s="2" t="s">
        <v>765</v>
      </c>
      <c r="L133" s="2" t="s">
        <v>2965</v>
      </c>
      <c r="M133" s="2" t="s">
        <v>156</v>
      </c>
      <c r="N133" s="2" t="s">
        <v>4</v>
      </c>
      <c r="O133" s="2" t="s">
        <v>2965</v>
      </c>
      <c r="P133" s="2" t="s">
        <v>858</v>
      </c>
      <c r="Q133" s="2" t="s">
        <v>2198</v>
      </c>
      <c r="R133" s="2" t="s">
        <v>859</v>
      </c>
      <c r="S133" s="2" t="s">
        <v>860</v>
      </c>
      <c r="T133" s="2" t="s">
        <v>2965</v>
      </c>
      <c r="U133" s="2" t="s">
        <v>2965</v>
      </c>
      <c r="V133" s="3" t="b">
        <v>0</v>
      </c>
    </row>
    <row r="134" spans="1:22" s="27" customFormat="1" ht="13.5" customHeight="1">
      <c r="A134" s="1" t="str">
        <f t="shared" si="4"/>
        <v>JaneStetson</v>
      </c>
      <c r="B134" s="1" t="str">
        <f>IF(ISNA(VLOOKUP(A134,'OVF Max Out'!$A$2:$A$1948,1,FALSE)),"","YES")</f>
        <v/>
      </c>
      <c r="C134" s="2" t="s">
        <v>770</v>
      </c>
      <c r="D134" s="2" t="s">
        <v>771</v>
      </c>
      <c r="E134" s="12">
        <v>297043</v>
      </c>
      <c r="F134" s="12">
        <v>233495</v>
      </c>
      <c r="G134" s="12">
        <v>41500</v>
      </c>
      <c r="H134" s="12">
        <f t="shared" si="3"/>
        <v>572038</v>
      </c>
      <c r="I134" s="2" t="s">
        <v>119</v>
      </c>
      <c r="J134" s="2" t="s">
        <v>23</v>
      </c>
      <c r="K134" s="2" t="s">
        <v>772</v>
      </c>
      <c r="L134" s="2" t="s">
        <v>773</v>
      </c>
      <c r="M134" s="2" t="s">
        <v>774</v>
      </c>
      <c r="N134" s="2" t="s">
        <v>775</v>
      </c>
      <c r="O134" s="2" t="s">
        <v>776</v>
      </c>
      <c r="P134" s="2" t="s">
        <v>2965</v>
      </c>
      <c r="Q134" s="2" t="s">
        <v>2965</v>
      </c>
      <c r="R134" s="2" t="s">
        <v>777</v>
      </c>
      <c r="S134" s="2" t="s">
        <v>778</v>
      </c>
      <c r="T134" s="2" t="s">
        <v>2965</v>
      </c>
      <c r="U134" s="2" t="s">
        <v>2965</v>
      </c>
      <c r="V134" s="3" t="b">
        <v>0</v>
      </c>
    </row>
    <row r="135" spans="1:22" ht="13.5" customHeight="1">
      <c r="A135" s="1" t="str">
        <f t="shared" si="4"/>
        <v>MichaelLynton</v>
      </c>
      <c r="B135" s="1" t="str">
        <f>IF(ISNA(VLOOKUP(A135,'OVF Max Out'!$A$2:$A$1948,1,FALSE)),"","YES")</f>
        <v/>
      </c>
      <c r="C135" s="2" t="s">
        <v>680</v>
      </c>
      <c r="D135" s="2" t="s">
        <v>1252</v>
      </c>
      <c r="E135" s="12">
        <v>284500</v>
      </c>
      <c r="F135" s="12">
        <v>286800</v>
      </c>
      <c r="G135" s="12"/>
      <c r="H135" s="12">
        <f t="shared" si="3"/>
        <v>571300</v>
      </c>
      <c r="I135" s="2" t="s">
        <v>41</v>
      </c>
      <c r="J135" s="2" t="s">
        <v>1253</v>
      </c>
      <c r="K135" s="2" t="s">
        <v>360</v>
      </c>
      <c r="L135" s="2" t="s">
        <v>1254</v>
      </c>
      <c r="M135" s="2" t="s">
        <v>1255</v>
      </c>
      <c r="N135" s="2" t="s">
        <v>4</v>
      </c>
      <c r="O135" s="2" t="s">
        <v>1256</v>
      </c>
      <c r="P135" s="2" t="s">
        <v>1257</v>
      </c>
      <c r="Q135" s="2" t="s">
        <v>1258</v>
      </c>
      <c r="R135" s="2" t="s">
        <v>1259</v>
      </c>
      <c r="S135" s="2" t="s">
        <v>1260</v>
      </c>
      <c r="T135" s="2" t="s">
        <v>1261</v>
      </c>
      <c r="U135" s="2" t="s">
        <v>1262</v>
      </c>
      <c r="V135" s="3" t="b">
        <v>0</v>
      </c>
    </row>
    <row r="136" spans="1:22" ht="13.5" customHeight="1">
      <c r="A136" s="1" t="str">
        <f t="shared" si="4"/>
        <v>KenSolomon</v>
      </c>
      <c r="B136" s="1" t="str">
        <f>IF(ISNA(VLOOKUP(A136,'OVF Max Out'!$A$2:$A$1948,1,FALSE)),"","YES")</f>
        <v/>
      </c>
      <c r="C136" s="2" t="s">
        <v>1528</v>
      </c>
      <c r="D136" s="2" t="s">
        <v>2498</v>
      </c>
      <c r="E136" s="12">
        <v>133500</v>
      </c>
      <c r="F136" s="12">
        <v>433700</v>
      </c>
      <c r="G136" s="12"/>
      <c r="H136" s="12">
        <f t="shared" ref="H136:H199" si="5">SUM(E136:G136)</f>
        <v>567200</v>
      </c>
      <c r="I136" s="2" t="s">
        <v>41</v>
      </c>
      <c r="J136" s="2" t="s">
        <v>2499</v>
      </c>
      <c r="K136" s="2" t="s">
        <v>2965</v>
      </c>
      <c r="L136" s="2" t="s">
        <v>2965</v>
      </c>
      <c r="M136" s="2" t="s">
        <v>420</v>
      </c>
      <c r="N136" s="2" t="s">
        <v>4</v>
      </c>
      <c r="O136" s="2" t="s">
        <v>2965</v>
      </c>
      <c r="P136" s="2" t="s">
        <v>2500</v>
      </c>
      <c r="Q136" s="2" t="s">
        <v>2965</v>
      </c>
      <c r="R136" s="2" t="s">
        <v>2965</v>
      </c>
      <c r="S136" s="2" t="s">
        <v>2501</v>
      </c>
      <c r="T136" s="2" t="s">
        <v>2965</v>
      </c>
      <c r="U136" s="2" t="s">
        <v>2965</v>
      </c>
      <c r="V136" s="3" t="b">
        <v>0</v>
      </c>
    </row>
    <row r="137" spans="1:22" ht="13.5" customHeight="1">
      <c r="A137" s="1" t="str">
        <f t="shared" si="4"/>
        <v>DavidAdelman</v>
      </c>
      <c r="B137" s="1" t="str">
        <f>IF(ISNA(VLOOKUP(A137,'OVF Max Out'!$A$2:$A$1948,1,FALSE)),"","YES")</f>
        <v/>
      </c>
      <c r="C137" s="2" t="s">
        <v>163</v>
      </c>
      <c r="D137" s="2" t="s">
        <v>2386</v>
      </c>
      <c r="E137" s="5">
        <v>255000</v>
      </c>
      <c r="F137" s="5">
        <v>309500</v>
      </c>
      <c r="G137" s="5">
        <v>2000</v>
      </c>
      <c r="H137" s="12">
        <f t="shared" si="5"/>
        <v>566500</v>
      </c>
      <c r="I137" s="2" t="s">
        <v>305</v>
      </c>
      <c r="J137" s="2" t="s">
        <v>2387</v>
      </c>
      <c r="K137" s="2" t="s">
        <v>178</v>
      </c>
      <c r="L137" s="2" t="s">
        <v>2388</v>
      </c>
      <c r="M137" s="2" t="s">
        <v>308</v>
      </c>
      <c r="N137" s="2" t="s">
        <v>1446</v>
      </c>
      <c r="O137" s="2" t="s">
        <v>2389</v>
      </c>
      <c r="P137" s="2" t="s">
        <v>2390</v>
      </c>
      <c r="Q137" s="2" t="s">
        <v>2391</v>
      </c>
      <c r="R137" s="2" t="s">
        <v>2392</v>
      </c>
      <c r="S137" s="2" t="s">
        <v>2393</v>
      </c>
      <c r="T137" s="2" t="s">
        <v>2965</v>
      </c>
      <c r="U137" s="2" t="s">
        <v>2965</v>
      </c>
      <c r="V137" s="3" t="b">
        <v>0</v>
      </c>
    </row>
    <row r="138" spans="1:22" ht="13.5" customHeight="1">
      <c r="A138" s="1" t="str">
        <f t="shared" si="4"/>
        <v>RobBarber</v>
      </c>
      <c r="B138" s="1" t="str">
        <f>IF(ISNA(VLOOKUP(A138,'OVF Max Out'!$A$2:$A$1948,1,FALSE)),"","YES")</f>
        <v/>
      </c>
      <c r="C138" s="2" t="s">
        <v>2394</v>
      </c>
      <c r="D138" s="2" t="s">
        <v>2395</v>
      </c>
      <c r="E138" s="18">
        <v>197521</v>
      </c>
      <c r="F138" s="12">
        <v>272324</v>
      </c>
      <c r="G138" s="12">
        <v>93000</v>
      </c>
      <c r="H138" s="12">
        <f t="shared" si="5"/>
        <v>562845</v>
      </c>
      <c r="I138" s="2" t="s">
        <v>119</v>
      </c>
      <c r="J138" s="2" t="s">
        <v>2396</v>
      </c>
      <c r="K138" s="2" t="s">
        <v>34</v>
      </c>
      <c r="L138" s="2" t="s">
        <v>2965</v>
      </c>
      <c r="M138" s="2" t="s">
        <v>2397</v>
      </c>
      <c r="N138" s="2" t="s">
        <v>123</v>
      </c>
      <c r="O138" s="2" t="s">
        <v>2965</v>
      </c>
      <c r="P138" s="2" t="s">
        <v>2965</v>
      </c>
      <c r="Q138" s="2" t="s">
        <v>2965</v>
      </c>
      <c r="R138" s="2" t="s">
        <v>2398</v>
      </c>
      <c r="S138" s="2" t="s">
        <v>2399</v>
      </c>
      <c r="T138" s="2" t="s">
        <v>2965</v>
      </c>
      <c r="U138" s="2" t="s">
        <v>2965</v>
      </c>
      <c r="V138" s="3" t="b">
        <v>0</v>
      </c>
    </row>
    <row r="139" spans="1:22" ht="13.5" customHeight="1">
      <c r="A139" s="1" t="str">
        <f t="shared" si="4"/>
        <v>JehJohnson</v>
      </c>
      <c r="B139" s="1" t="str">
        <f>IF(ISNA(VLOOKUP(A139,'OVF Max Out'!$A$2:$A$1948,1,FALSE)),"","YES")</f>
        <v/>
      </c>
      <c r="C139" s="2" t="s">
        <v>1388</v>
      </c>
      <c r="D139" s="2" t="s">
        <v>563</v>
      </c>
      <c r="E139" s="12">
        <v>338050</v>
      </c>
      <c r="F139" s="12">
        <v>223260</v>
      </c>
      <c r="G139" s="12"/>
      <c r="H139" s="12">
        <f t="shared" si="5"/>
        <v>561310</v>
      </c>
      <c r="I139" s="2" t="s">
        <v>10</v>
      </c>
      <c r="J139" s="2" t="s">
        <v>1389</v>
      </c>
      <c r="K139" s="2" t="s">
        <v>34</v>
      </c>
      <c r="L139" s="2" t="s">
        <v>1390</v>
      </c>
      <c r="M139" s="2" t="s">
        <v>1391</v>
      </c>
      <c r="N139" s="2" t="s">
        <v>1392</v>
      </c>
      <c r="O139" s="2" t="s">
        <v>1393</v>
      </c>
      <c r="P139" s="2" t="s">
        <v>1394</v>
      </c>
      <c r="Q139" s="2" t="s">
        <v>2965</v>
      </c>
      <c r="R139" s="2" t="s">
        <v>2965</v>
      </c>
      <c r="S139" s="2" t="s">
        <v>1223</v>
      </c>
      <c r="T139" s="2" t="s">
        <v>2965</v>
      </c>
      <c r="U139" s="2" t="s">
        <v>2965</v>
      </c>
      <c r="V139" s="3" t="b">
        <v>1</v>
      </c>
    </row>
    <row r="140" spans="1:22" ht="13.5" customHeight="1">
      <c r="A140" s="1" t="str">
        <f t="shared" si="4"/>
        <v>CharlieBrink</v>
      </c>
      <c r="B140" s="1" t="str">
        <f>IF(ISNA(VLOOKUP(A140,'OVF Max Out'!$A$2:$A$1948,1,FALSE)),"","YES")</f>
        <v/>
      </c>
      <c r="C140" s="7" t="s">
        <v>39</v>
      </c>
      <c r="D140" s="7" t="s">
        <v>1804</v>
      </c>
      <c r="E140" s="12">
        <v>33000</v>
      </c>
      <c r="F140" s="12">
        <v>275000</v>
      </c>
      <c r="G140" s="12">
        <v>251000</v>
      </c>
      <c r="H140" s="12">
        <f t="shared" si="5"/>
        <v>559000</v>
      </c>
      <c r="I140" s="2" t="s">
        <v>22</v>
      </c>
      <c r="J140" s="2"/>
      <c r="K140" s="2"/>
      <c r="L140" s="2"/>
      <c r="M140" s="7" t="s">
        <v>194</v>
      </c>
      <c r="N140" s="7" t="s">
        <v>27</v>
      </c>
      <c r="O140" s="2"/>
      <c r="P140" s="7" t="s">
        <v>1825</v>
      </c>
      <c r="Q140" s="2"/>
      <c r="R140" s="7"/>
      <c r="S140" s="7" t="s">
        <v>1817</v>
      </c>
      <c r="T140" s="2"/>
      <c r="U140" s="2"/>
      <c r="V140" s="3"/>
    </row>
    <row r="141" spans="1:22" ht="13.5" customHeight="1">
      <c r="A141" s="1" t="str">
        <f t="shared" si="4"/>
        <v>SharonHoffman</v>
      </c>
      <c r="B141" s="1" t="str">
        <f>IF(ISNA(VLOOKUP(A141,'OVF Max Out'!$A$2:$A$1948,1,FALSE)),"","YES")</f>
        <v/>
      </c>
      <c r="C141" s="2" t="s">
        <v>1617</v>
      </c>
      <c r="D141" s="2" t="s">
        <v>1618</v>
      </c>
      <c r="E141" s="5">
        <v>281000</v>
      </c>
      <c r="F141" s="5">
        <v>274500</v>
      </c>
      <c r="G141" s="12"/>
      <c r="H141" s="12">
        <f t="shared" si="5"/>
        <v>555500</v>
      </c>
      <c r="I141" s="2" t="s">
        <v>60</v>
      </c>
      <c r="J141" s="2"/>
      <c r="K141" s="2" t="s">
        <v>765</v>
      </c>
      <c r="L141" s="2"/>
      <c r="M141" s="2" t="s">
        <v>1614</v>
      </c>
      <c r="N141" s="2" t="s">
        <v>2838</v>
      </c>
      <c r="O141" s="2"/>
      <c r="P141" s="2"/>
      <c r="Q141" s="2"/>
      <c r="R141" s="2"/>
      <c r="S141" s="6" t="s">
        <v>1619</v>
      </c>
      <c r="T141" s="2"/>
      <c r="U141" s="2"/>
      <c r="V141" s="3"/>
    </row>
    <row r="142" spans="1:22" ht="13.5" customHeight="1">
      <c r="A142" s="1" t="str">
        <f t="shared" si="4"/>
        <v>MichaelParham</v>
      </c>
      <c r="B142" s="1" t="str">
        <f>IF(ISNA(VLOOKUP(A142,'OVF Max Out'!$A$2:$A$1948,1,FALSE)),"","YES")</f>
        <v/>
      </c>
      <c r="C142" s="2" t="s">
        <v>680</v>
      </c>
      <c r="D142" s="2" t="s">
        <v>749</v>
      </c>
      <c r="E142" s="12">
        <v>365875</v>
      </c>
      <c r="F142" s="12">
        <v>169600</v>
      </c>
      <c r="G142" s="12">
        <v>20000</v>
      </c>
      <c r="H142" s="12">
        <f t="shared" si="5"/>
        <v>555475</v>
      </c>
      <c r="I142" s="2" t="s">
        <v>268</v>
      </c>
      <c r="J142" s="2" t="s">
        <v>750</v>
      </c>
      <c r="K142" s="2" t="s">
        <v>178</v>
      </c>
      <c r="L142" s="2" t="s">
        <v>751</v>
      </c>
      <c r="M142" s="2" t="s">
        <v>317</v>
      </c>
      <c r="N142" s="2" t="s">
        <v>318</v>
      </c>
      <c r="O142" s="2" t="s">
        <v>752</v>
      </c>
      <c r="P142" s="2" t="s">
        <v>753</v>
      </c>
      <c r="Q142" s="2" t="s">
        <v>2965</v>
      </c>
      <c r="R142" s="2" t="s">
        <v>2965</v>
      </c>
      <c r="S142" s="2" t="s">
        <v>754</v>
      </c>
      <c r="T142" s="2" t="s">
        <v>2965</v>
      </c>
      <c r="U142" s="2" t="s">
        <v>2965</v>
      </c>
      <c r="V142" s="3" t="b">
        <v>1</v>
      </c>
    </row>
    <row r="143" spans="1:22" s="27" customFormat="1" ht="13.5" customHeight="1">
      <c r="A143" s="1" t="str">
        <f t="shared" si="4"/>
        <v>AlanFox</v>
      </c>
      <c r="B143" s="1" t="str">
        <f>IF(ISNA(VLOOKUP(A143,'OVF Max Out'!$A$2:$A$1948,1,FALSE)),"","YES")</f>
        <v/>
      </c>
      <c r="C143" s="2" t="s">
        <v>117</v>
      </c>
      <c r="D143" s="2" t="s">
        <v>521</v>
      </c>
      <c r="E143" s="12">
        <v>432694</v>
      </c>
      <c r="F143" s="12">
        <v>114000</v>
      </c>
      <c r="G143" s="12"/>
      <c r="H143" s="12">
        <f t="shared" si="5"/>
        <v>546694</v>
      </c>
      <c r="I143" s="2" t="s">
        <v>41</v>
      </c>
      <c r="J143" s="2" t="s">
        <v>522</v>
      </c>
      <c r="K143" s="2" t="s">
        <v>62</v>
      </c>
      <c r="L143" s="2" t="s">
        <v>523</v>
      </c>
      <c r="M143" s="2" t="s">
        <v>524</v>
      </c>
      <c r="N143" s="2" t="s">
        <v>4</v>
      </c>
      <c r="O143" s="2" t="s">
        <v>525</v>
      </c>
      <c r="P143" s="2" t="s">
        <v>526</v>
      </c>
      <c r="Q143" s="2" t="s">
        <v>2965</v>
      </c>
      <c r="R143" s="2" t="s">
        <v>527</v>
      </c>
      <c r="S143" s="2" t="s">
        <v>528</v>
      </c>
      <c r="T143" s="2" t="s">
        <v>529</v>
      </c>
      <c r="U143" s="2" t="s">
        <v>530</v>
      </c>
      <c r="V143" s="3" t="b">
        <v>0</v>
      </c>
    </row>
    <row r="144" spans="1:22" s="27" customFormat="1" ht="13.5" customHeight="1">
      <c r="A144" s="1" t="str">
        <f t="shared" si="4"/>
        <v>TomCarnahan</v>
      </c>
      <c r="B144" s="1" t="str">
        <f>IF(ISNA(VLOOKUP(A144,'OVF Max Out'!$A$2:$A$1948,1,FALSE)),"","YES")</f>
        <v/>
      </c>
      <c r="C144" s="2" t="s">
        <v>289</v>
      </c>
      <c r="D144" s="2" t="s">
        <v>1492</v>
      </c>
      <c r="E144" s="5">
        <v>214250</v>
      </c>
      <c r="F144" s="5">
        <v>295000</v>
      </c>
      <c r="G144" s="12">
        <v>37000</v>
      </c>
      <c r="H144" s="12">
        <f t="shared" si="5"/>
        <v>546250</v>
      </c>
      <c r="I144" s="2" t="s">
        <v>60</v>
      </c>
      <c r="J144" s="2" t="s">
        <v>1493</v>
      </c>
      <c r="K144" s="2" t="s">
        <v>560</v>
      </c>
      <c r="L144" s="2" t="s">
        <v>2965</v>
      </c>
      <c r="M144" s="2" t="s">
        <v>1991</v>
      </c>
      <c r="N144" s="2" t="s">
        <v>2838</v>
      </c>
      <c r="O144" s="2" t="s">
        <v>2965</v>
      </c>
      <c r="P144" s="2" t="s">
        <v>2965</v>
      </c>
      <c r="Q144" s="2" t="s">
        <v>2965</v>
      </c>
      <c r="R144" s="2" t="s">
        <v>1494</v>
      </c>
      <c r="S144" s="2" t="s">
        <v>1495</v>
      </c>
      <c r="T144" s="2" t="s">
        <v>2965</v>
      </c>
      <c r="U144" s="2" t="s">
        <v>2965</v>
      </c>
      <c r="V144" s="3" t="b">
        <v>0</v>
      </c>
    </row>
    <row r="145" spans="1:22" s="27" customFormat="1" ht="13.5" customHeight="1">
      <c r="A145" s="1" t="str">
        <f t="shared" si="4"/>
        <v>TimBroas</v>
      </c>
      <c r="B145" s="1" t="str">
        <f>IF(ISNA(VLOOKUP(A145,'OVF Max Out'!$A$2:$A$1948,1,FALSE)),"","YES")</f>
        <v/>
      </c>
      <c r="C145" s="2" t="s">
        <v>650</v>
      </c>
      <c r="D145" s="2" t="s">
        <v>799</v>
      </c>
      <c r="E145" s="32">
        <v>395800</v>
      </c>
      <c r="F145" s="32">
        <v>147500</v>
      </c>
      <c r="G145" s="32">
        <v>0</v>
      </c>
      <c r="H145" s="12">
        <f t="shared" si="5"/>
        <v>543300</v>
      </c>
      <c r="I145" s="2" t="s">
        <v>2955</v>
      </c>
      <c r="J145" s="2" t="s">
        <v>800</v>
      </c>
      <c r="K145" s="2" t="s">
        <v>34</v>
      </c>
      <c r="L145" s="2" t="s">
        <v>801</v>
      </c>
      <c r="M145" s="2" t="s">
        <v>596</v>
      </c>
      <c r="N145" s="2" t="s">
        <v>244</v>
      </c>
      <c r="O145" s="2" t="s">
        <v>802</v>
      </c>
      <c r="P145" s="2" t="s">
        <v>803</v>
      </c>
      <c r="Q145" s="2" t="s">
        <v>2965</v>
      </c>
      <c r="R145" s="2" t="s">
        <v>804</v>
      </c>
      <c r="S145" s="2" t="s">
        <v>805</v>
      </c>
      <c r="T145" s="2" t="s">
        <v>2965</v>
      </c>
      <c r="U145" s="2" t="s">
        <v>2965</v>
      </c>
      <c r="V145" s="3" t="b">
        <v>0</v>
      </c>
    </row>
    <row r="146" spans="1:22" s="27" customFormat="1" ht="13.5" customHeight="1">
      <c r="A146" s="1" t="str">
        <f t="shared" si="4"/>
        <v>RickHorowitz</v>
      </c>
      <c r="B146" s="1" t="str">
        <f>IF(ISNA(VLOOKUP(A146,'OVF Max Out'!$A$2:$A$1948,1,FALSE)),"","YES")</f>
        <v/>
      </c>
      <c r="C146" s="2" t="s">
        <v>2251</v>
      </c>
      <c r="D146" s="2" t="s">
        <v>2252</v>
      </c>
      <c r="E146" s="32">
        <v>277315</v>
      </c>
      <c r="F146" s="32">
        <v>207150</v>
      </c>
      <c r="G146" s="32">
        <v>54000</v>
      </c>
      <c r="H146" s="12">
        <f t="shared" si="5"/>
        <v>538465</v>
      </c>
      <c r="I146" s="2" t="s">
        <v>2955</v>
      </c>
      <c r="J146" s="2" t="s">
        <v>2253</v>
      </c>
      <c r="K146" s="2" t="s">
        <v>2254</v>
      </c>
      <c r="L146" s="2" t="s">
        <v>2255</v>
      </c>
      <c r="M146" s="2" t="s">
        <v>2256</v>
      </c>
      <c r="N146" s="2" t="s">
        <v>226</v>
      </c>
      <c r="O146" s="2" t="s">
        <v>2257</v>
      </c>
      <c r="P146" s="2" t="s">
        <v>2258</v>
      </c>
      <c r="Q146" s="2" t="s">
        <v>2965</v>
      </c>
      <c r="R146" s="2" t="s">
        <v>2965</v>
      </c>
      <c r="S146" s="2" t="s">
        <v>2259</v>
      </c>
      <c r="T146" s="2" t="s">
        <v>2965</v>
      </c>
      <c r="U146" s="2" t="s">
        <v>2965</v>
      </c>
      <c r="V146" s="3" t="b">
        <v>0</v>
      </c>
    </row>
    <row r="147" spans="1:22" s="27" customFormat="1" ht="13.5" customHeight="1">
      <c r="A147" s="1" t="str">
        <f t="shared" si="4"/>
        <v>BryanMiller</v>
      </c>
      <c r="B147" s="1" t="str">
        <f>IF(ISNA(VLOOKUP(A147,'OVF Max Out'!$A$2:$A$1948,1,FALSE)),"","YES")</f>
        <v/>
      </c>
      <c r="C147" s="2" t="s">
        <v>1699</v>
      </c>
      <c r="D147" s="2" t="s">
        <v>1700</v>
      </c>
      <c r="E147" s="12">
        <v>247800</v>
      </c>
      <c r="F147" s="12">
        <v>197250</v>
      </c>
      <c r="G147" s="12">
        <v>92000</v>
      </c>
      <c r="H147" s="12">
        <f t="shared" si="5"/>
        <v>537050</v>
      </c>
      <c r="I147" s="2" t="s">
        <v>22</v>
      </c>
      <c r="J147" s="2" t="s">
        <v>1701</v>
      </c>
      <c r="K147" s="2" t="s">
        <v>178</v>
      </c>
      <c r="L147" s="2"/>
      <c r="M147" s="2" t="s">
        <v>1702</v>
      </c>
      <c r="N147" s="2" t="s">
        <v>27</v>
      </c>
      <c r="O147" s="2"/>
      <c r="P147" s="2"/>
      <c r="Q147" s="2"/>
      <c r="R147" s="2" t="s">
        <v>1703</v>
      </c>
      <c r="S147" s="33" t="s">
        <v>1219</v>
      </c>
      <c r="T147" s="2"/>
      <c r="U147" s="2"/>
      <c r="V147" s="3"/>
    </row>
    <row r="148" spans="1:22" s="27" customFormat="1" ht="13.5" customHeight="1">
      <c r="A148" s="1" t="str">
        <f t="shared" si="4"/>
        <v>FredHochberg</v>
      </c>
      <c r="B148" s="1" t="str">
        <f>IF(ISNA(VLOOKUP(A148,'OVF Max Out'!$A$2:$A$1948,1,FALSE)),"","YES")</f>
        <v>YES</v>
      </c>
      <c r="C148" s="2" t="s">
        <v>1726</v>
      </c>
      <c r="D148" s="2" t="s">
        <v>1727</v>
      </c>
      <c r="E148" s="12">
        <v>229550</v>
      </c>
      <c r="F148" s="12">
        <v>75000</v>
      </c>
      <c r="G148" s="12">
        <v>229550</v>
      </c>
      <c r="H148" s="12">
        <f t="shared" si="5"/>
        <v>534100</v>
      </c>
      <c r="I148" s="2" t="s">
        <v>10</v>
      </c>
      <c r="J148" s="2" t="s">
        <v>1728</v>
      </c>
      <c r="K148" s="2" t="s">
        <v>1729</v>
      </c>
      <c r="L148" s="2"/>
      <c r="M148" s="2" t="s">
        <v>14</v>
      </c>
      <c r="N148" s="2" t="s">
        <v>15</v>
      </c>
      <c r="O148" s="2"/>
      <c r="P148" s="2" t="s">
        <v>1730</v>
      </c>
      <c r="Q148" s="2"/>
      <c r="R148" s="2"/>
      <c r="S148" s="6" t="s">
        <v>1731</v>
      </c>
      <c r="T148" s="6" t="s">
        <v>1732</v>
      </c>
      <c r="U148" s="2"/>
      <c r="V148" s="3"/>
    </row>
    <row r="149" spans="1:22" ht="13.5" customHeight="1">
      <c r="A149" s="1" t="str">
        <f t="shared" si="4"/>
        <v>CookieParker</v>
      </c>
      <c r="B149" s="1" t="str">
        <f>IF(ISNA(VLOOKUP(A149,'OVF Max Out'!$A$2:$A$1948,1,FALSE)),"","YES")</f>
        <v/>
      </c>
      <c r="C149" s="2" t="s">
        <v>548</v>
      </c>
      <c r="D149" s="2" t="s">
        <v>549</v>
      </c>
      <c r="E149" s="12">
        <v>474950</v>
      </c>
      <c r="F149" s="12">
        <v>57000</v>
      </c>
      <c r="G149" s="12"/>
      <c r="H149" s="12">
        <f t="shared" si="5"/>
        <v>531950</v>
      </c>
      <c r="I149" s="2" t="s">
        <v>41</v>
      </c>
      <c r="J149" s="2" t="s">
        <v>550</v>
      </c>
      <c r="K149" s="2" t="s">
        <v>551</v>
      </c>
      <c r="L149" s="2" t="s">
        <v>552</v>
      </c>
      <c r="M149" s="2" t="s">
        <v>460</v>
      </c>
      <c r="N149" s="2" t="s">
        <v>4</v>
      </c>
      <c r="O149" s="2" t="s">
        <v>553</v>
      </c>
      <c r="P149" s="2" t="s">
        <v>554</v>
      </c>
      <c r="Q149" s="2" t="s">
        <v>2965</v>
      </c>
      <c r="R149" s="2" t="s">
        <v>555</v>
      </c>
      <c r="S149" s="2" t="s">
        <v>556</v>
      </c>
      <c r="T149" s="2" t="s">
        <v>2965</v>
      </c>
      <c r="U149" s="2" t="s">
        <v>2965</v>
      </c>
      <c r="V149" s="3" t="b">
        <v>1</v>
      </c>
    </row>
    <row r="150" spans="1:22" ht="13.5" customHeight="1">
      <c r="A150" s="1" t="str">
        <f t="shared" si="4"/>
        <v>MikalWatts</v>
      </c>
      <c r="B150" s="1" t="str">
        <f>IF(ISNA(VLOOKUP(A150,'OVF Max Out'!$A$2:$A$1948,1,FALSE)),"","YES")</f>
        <v>YES</v>
      </c>
      <c r="C150" s="2" t="s">
        <v>1563</v>
      </c>
      <c r="D150" s="2" t="s">
        <v>1564</v>
      </c>
      <c r="E150" s="12">
        <f>170000+16800</f>
        <v>186800</v>
      </c>
      <c r="F150" s="5">
        <f>285000+59300</f>
        <v>344300</v>
      </c>
      <c r="G150" s="12"/>
      <c r="H150" s="12">
        <f t="shared" si="5"/>
        <v>531100</v>
      </c>
      <c r="I150" s="2" t="s">
        <v>441</v>
      </c>
      <c r="J150" s="2" t="s">
        <v>1565</v>
      </c>
      <c r="K150" s="2" t="s">
        <v>178</v>
      </c>
      <c r="L150" s="2" t="s">
        <v>1566</v>
      </c>
      <c r="M150" s="2" t="s">
        <v>1567</v>
      </c>
      <c r="N150" s="2" t="s">
        <v>444</v>
      </c>
      <c r="O150" s="2" t="s">
        <v>1568</v>
      </c>
      <c r="P150" s="2" t="s">
        <v>1569</v>
      </c>
      <c r="Q150" s="2" t="s">
        <v>1570</v>
      </c>
      <c r="R150" s="2" t="s">
        <v>1571</v>
      </c>
      <c r="S150" s="2" t="s">
        <v>1572</v>
      </c>
      <c r="T150" s="2" t="s">
        <v>2965</v>
      </c>
      <c r="U150" s="2" t="s">
        <v>2965</v>
      </c>
      <c r="V150" s="3" t="b">
        <v>0</v>
      </c>
    </row>
    <row r="151" spans="1:22" ht="13.5" customHeight="1">
      <c r="A151" s="1" t="str">
        <f t="shared" si="4"/>
        <v>LenaKennedy</v>
      </c>
      <c r="B151" s="1" t="str">
        <f>IF(ISNA(VLOOKUP(A151,'OVF Max Out'!$A$2:$A$1948,1,FALSE)),"","YES")</f>
        <v/>
      </c>
      <c r="C151" s="2" t="s">
        <v>1315</v>
      </c>
      <c r="D151" s="2" t="s">
        <v>1316</v>
      </c>
      <c r="E151" s="12">
        <v>458070</v>
      </c>
      <c r="F151" s="12">
        <v>67000</v>
      </c>
      <c r="G151" s="12"/>
      <c r="H151" s="12">
        <f t="shared" si="5"/>
        <v>525070</v>
      </c>
      <c r="I151" s="2" t="s">
        <v>41</v>
      </c>
      <c r="J151" s="2" t="s">
        <v>23</v>
      </c>
      <c r="K151" s="2" t="s">
        <v>24</v>
      </c>
      <c r="L151" s="2" t="s">
        <v>1317</v>
      </c>
      <c r="M151" s="2" t="s">
        <v>1318</v>
      </c>
      <c r="N151" s="2" t="s">
        <v>4</v>
      </c>
      <c r="O151" s="2" t="s">
        <v>1319</v>
      </c>
      <c r="P151" s="2" t="s">
        <v>2965</v>
      </c>
      <c r="Q151" s="2" t="s">
        <v>2965</v>
      </c>
      <c r="R151" s="2" t="s">
        <v>1320</v>
      </c>
      <c r="S151" s="2" t="s">
        <v>1321</v>
      </c>
      <c r="T151" s="2" t="s">
        <v>2965</v>
      </c>
      <c r="U151" s="2" t="s">
        <v>2965</v>
      </c>
      <c r="V151" s="3" t="b">
        <v>1</v>
      </c>
    </row>
    <row r="152" spans="1:22" ht="13.5" customHeight="1">
      <c r="A152" s="1" t="str">
        <f t="shared" si="4"/>
        <v>DebbieHarmon</v>
      </c>
      <c r="B152" s="1" t="str">
        <f>IF(ISNA(VLOOKUP(A152,'OVF Max Out'!$A$2:$A$1948,1,FALSE)),"","YES")</f>
        <v/>
      </c>
      <c r="C152" s="2" t="s">
        <v>1073</v>
      </c>
      <c r="D152" s="2" t="s">
        <v>1074</v>
      </c>
      <c r="E152" s="32"/>
      <c r="F152" s="34">
        <v>525000</v>
      </c>
      <c r="G152" s="32"/>
      <c r="H152" s="12">
        <f t="shared" si="5"/>
        <v>525000</v>
      </c>
      <c r="I152" s="2" t="s">
        <v>2955</v>
      </c>
      <c r="J152" s="2"/>
      <c r="K152" s="2"/>
      <c r="L152" s="2" t="s">
        <v>1075</v>
      </c>
      <c r="M152" s="2" t="s">
        <v>596</v>
      </c>
      <c r="N152" s="2" t="s">
        <v>244</v>
      </c>
      <c r="O152" s="2"/>
      <c r="P152" s="2"/>
      <c r="Q152" s="2"/>
      <c r="R152" s="2" t="s">
        <v>1076</v>
      </c>
      <c r="S152" s="6" t="s">
        <v>1077</v>
      </c>
      <c r="T152" s="2"/>
      <c r="U152" s="2"/>
      <c r="V152" s="3"/>
    </row>
    <row r="153" spans="1:22" ht="13.5" customHeight="1">
      <c r="A153" s="1" t="str">
        <f t="shared" si="4"/>
        <v>FrankLoy</v>
      </c>
      <c r="B153" s="1" t="str">
        <f>IF(ISNA(VLOOKUP(A153,'OVF Max Out'!$A$2:$A$1948,1,FALSE)),"","YES")</f>
        <v>YES</v>
      </c>
      <c r="C153" s="2" t="s">
        <v>20</v>
      </c>
      <c r="D153" s="2" t="s">
        <v>763</v>
      </c>
      <c r="E153" s="32">
        <v>371200</v>
      </c>
      <c r="F153" s="32">
        <v>151450</v>
      </c>
      <c r="G153" s="32">
        <v>0</v>
      </c>
      <c r="H153" s="12">
        <f t="shared" si="5"/>
        <v>522650</v>
      </c>
      <c r="I153" s="2" t="s">
        <v>2955</v>
      </c>
      <c r="J153" s="2" t="s">
        <v>764</v>
      </c>
      <c r="K153" s="2" t="s">
        <v>765</v>
      </c>
      <c r="L153" s="2" t="s">
        <v>766</v>
      </c>
      <c r="M153" s="2" t="s">
        <v>2961</v>
      </c>
      <c r="N153" s="2" t="s">
        <v>2962</v>
      </c>
      <c r="O153" s="2" t="s">
        <v>348</v>
      </c>
      <c r="P153" s="2" t="s">
        <v>2965</v>
      </c>
      <c r="Q153" s="2" t="s">
        <v>767</v>
      </c>
      <c r="R153" s="2" t="s">
        <v>768</v>
      </c>
      <c r="S153" s="2" t="s">
        <v>769</v>
      </c>
      <c r="T153" s="2" t="s">
        <v>2965</v>
      </c>
      <c r="U153" s="2" t="s">
        <v>2965</v>
      </c>
      <c r="V153" s="3" t="b">
        <v>0</v>
      </c>
    </row>
    <row r="154" spans="1:22" s="27" customFormat="1" ht="13.5" customHeight="1">
      <c r="A154" s="1" t="str">
        <f t="shared" si="4"/>
        <v>PaulaWeinstein</v>
      </c>
      <c r="B154" s="1" t="str">
        <f>IF(ISNA(VLOOKUP(A154,'OVF Max Out'!$A$2:$A$1948,1,FALSE)),"","YES")</f>
        <v/>
      </c>
      <c r="C154" s="2" t="s">
        <v>1344</v>
      </c>
      <c r="D154" s="2" t="s">
        <v>1345</v>
      </c>
      <c r="E154" s="12">
        <v>147200</v>
      </c>
      <c r="F154" s="12">
        <v>375200</v>
      </c>
      <c r="G154" s="12"/>
      <c r="H154" s="12">
        <f t="shared" si="5"/>
        <v>522400</v>
      </c>
      <c r="I154" s="2" t="s">
        <v>41</v>
      </c>
      <c r="J154" s="2" t="s">
        <v>786</v>
      </c>
      <c r="K154" s="2" t="s">
        <v>781</v>
      </c>
      <c r="L154" s="2" t="s">
        <v>1346</v>
      </c>
      <c r="M154" s="2" t="s">
        <v>420</v>
      </c>
      <c r="N154" s="2" t="s">
        <v>4</v>
      </c>
      <c r="O154" s="2">
        <v>90049</v>
      </c>
      <c r="P154" s="2" t="s">
        <v>1347</v>
      </c>
      <c r="Q154" s="2" t="s">
        <v>1348</v>
      </c>
      <c r="R154" s="2" t="s">
        <v>1349</v>
      </c>
      <c r="S154" s="6" t="s">
        <v>1350</v>
      </c>
      <c r="T154" s="2"/>
      <c r="U154" s="2"/>
      <c r="V154" s="3"/>
    </row>
    <row r="155" spans="1:22" ht="13.5" customHeight="1">
      <c r="A155" s="1" t="str">
        <f t="shared" si="4"/>
        <v>MiriamSapiro</v>
      </c>
      <c r="B155" s="1" t="str">
        <f>IF(ISNA(VLOOKUP(A155,'OVF Max Out'!$A$2:$A$1948,1,FALSE)),"","YES")</f>
        <v/>
      </c>
      <c r="C155" s="6" t="s">
        <v>1880</v>
      </c>
      <c r="D155" s="6" t="s">
        <v>1881</v>
      </c>
      <c r="E155" s="32">
        <v>266551</v>
      </c>
      <c r="F155" s="32">
        <v>255285.09</v>
      </c>
      <c r="G155" s="32">
        <v>0</v>
      </c>
      <c r="H155" s="12">
        <f t="shared" si="5"/>
        <v>521836.08999999997</v>
      </c>
      <c r="I155" s="2" t="s">
        <v>2955</v>
      </c>
      <c r="J155" s="2" t="s">
        <v>2138</v>
      </c>
      <c r="K155" s="2" t="s">
        <v>283</v>
      </c>
      <c r="L155" s="2"/>
      <c r="M155" s="6" t="s">
        <v>2961</v>
      </c>
      <c r="N155" s="6" t="s">
        <v>2962</v>
      </c>
      <c r="O155" s="2"/>
      <c r="P155" s="6" t="s">
        <v>1895</v>
      </c>
      <c r="Q155" s="2" t="s">
        <v>2139</v>
      </c>
      <c r="R155" s="6"/>
      <c r="S155" s="6" t="s">
        <v>1888</v>
      </c>
      <c r="T155" s="2"/>
      <c r="U155" s="2"/>
      <c r="V155" s="3"/>
    </row>
    <row r="156" spans="1:22" ht="13.5" customHeight="1">
      <c r="A156" s="1" t="str">
        <f t="shared" si="4"/>
        <v>DianaClark</v>
      </c>
      <c r="B156" s="1" t="str">
        <f>IF(ISNA(VLOOKUP(A156,'OVF Max Out'!$A$2:$A$1948,1,FALSE)),"","YES")</f>
        <v/>
      </c>
      <c r="C156" s="2" t="s">
        <v>1427</v>
      </c>
      <c r="D156" s="2" t="s">
        <v>230</v>
      </c>
      <c r="E156" s="4">
        <v>222000</v>
      </c>
      <c r="F156" s="5">
        <v>248000</v>
      </c>
      <c r="G156" s="12">
        <v>50000</v>
      </c>
      <c r="H156" s="12">
        <f t="shared" si="5"/>
        <v>520000</v>
      </c>
      <c r="I156" s="2" t="s">
        <v>674</v>
      </c>
      <c r="J156" s="2" t="s">
        <v>513</v>
      </c>
      <c r="K156" s="2" t="s">
        <v>1428</v>
      </c>
      <c r="L156" s="2" t="s">
        <v>1429</v>
      </c>
      <c r="M156" s="2" t="s">
        <v>676</v>
      </c>
      <c r="N156" s="2" t="s">
        <v>677</v>
      </c>
      <c r="O156" s="2" t="s">
        <v>2965</v>
      </c>
      <c r="P156" s="2" t="s">
        <v>2965</v>
      </c>
      <c r="Q156" s="2" t="s">
        <v>2965</v>
      </c>
      <c r="R156" s="2" t="s">
        <v>2965</v>
      </c>
      <c r="S156" s="2" t="s">
        <v>1430</v>
      </c>
      <c r="T156" s="2" t="s">
        <v>2965</v>
      </c>
      <c r="U156" s="2" t="s">
        <v>2965</v>
      </c>
      <c r="V156" s="3" t="b">
        <v>0</v>
      </c>
    </row>
    <row r="157" spans="1:22" s="27" customFormat="1" ht="13.5" customHeight="1">
      <c r="A157" s="1" t="str">
        <f t="shared" si="4"/>
        <v>Steve &amp; EllenSusman</v>
      </c>
      <c r="B157" s="1" t="str">
        <f>IF(ISNA(VLOOKUP(A157,'OVF Max Out'!$A$2:$A$1948,1,FALSE)),"","YES")</f>
        <v/>
      </c>
      <c r="C157" s="2" t="s">
        <v>1060</v>
      </c>
      <c r="D157" s="2" t="s">
        <v>655</v>
      </c>
      <c r="E157" s="13"/>
      <c r="F157" s="12">
        <v>520000</v>
      </c>
      <c r="G157" s="12"/>
      <c r="H157" s="12">
        <f t="shared" si="5"/>
        <v>520000</v>
      </c>
      <c r="I157" s="2" t="s">
        <v>441</v>
      </c>
      <c r="J157" s="2" t="s">
        <v>1051</v>
      </c>
      <c r="K157" s="2" t="s">
        <v>178</v>
      </c>
      <c r="L157" s="2" t="s">
        <v>1052</v>
      </c>
      <c r="M157" s="2" t="s">
        <v>928</v>
      </c>
      <c r="N157" s="2" t="s">
        <v>444</v>
      </c>
      <c r="O157" s="2">
        <v>77019</v>
      </c>
      <c r="P157" s="2" t="s">
        <v>1053</v>
      </c>
      <c r="Q157" s="2" t="s">
        <v>1054</v>
      </c>
      <c r="R157" s="2"/>
      <c r="S157" s="6" t="s">
        <v>1055</v>
      </c>
      <c r="T157" s="2"/>
      <c r="U157" s="2"/>
      <c r="V157" s="3"/>
    </row>
    <row r="158" spans="1:22" ht="13.5" customHeight="1">
      <c r="A158" s="1" t="str">
        <f t="shared" si="4"/>
        <v>TomSteyer</v>
      </c>
      <c r="B158" s="1" t="str">
        <f>IF(ISNA(VLOOKUP(A158,'OVF Max Out'!$A$2:$A$1948,1,FALSE)),"","YES")</f>
        <v/>
      </c>
      <c r="C158" s="2" t="s">
        <v>289</v>
      </c>
      <c r="D158" s="2" t="s">
        <v>2933</v>
      </c>
      <c r="E158" s="13">
        <v>119850</v>
      </c>
      <c r="F158" s="13">
        <v>399800</v>
      </c>
      <c r="H158" s="12">
        <f t="shared" si="5"/>
        <v>519650</v>
      </c>
      <c r="I158" s="2" t="s">
        <v>2970</v>
      </c>
      <c r="J158" s="2" t="s">
        <v>2934</v>
      </c>
      <c r="K158" s="2" t="s">
        <v>299</v>
      </c>
      <c r="L158" s="2" t="s">
        <v>2965</v>
      </c>
      <c r="M158" s="2" t="s">
        <v>156</v>
      </c>
      <c r="N158" s="2" t="s">
        <v>4</v>
      </c>
      <c r="O158" s="2" t="s">
        <v>2965</v>
      </c>
      <c r="P158" s="2" t="s">
        <v>2965</v>
      </c>
      <c r="Q158" s="2" t="s">
        <v>2965</v>
      </c>
      <c r="R158" s="2" t="s">
        <v>2965</v>
      </c>
      <c r="S158" s="2" t="s">
        <v>2935</v>
      </c>
      <c r="T158" s="2" t="s">
        <v>2936</v>
      </c>
      <c r="U158" s="2" t="s">
        <v>2965</v>
      </c>
      <c r="V158" s="3" t="b">
        <v>0</v>
      </c>
    </row>
    <row r="159" spans="1:22" ht="13.5" customHeight="1">
      <c r="A159" s="1" t="str">
        <f t="shared" si="4"/>
        <v>StevenGluckstern</v>
      </c>
      <c r="B159" s="1" t="str">
        <f>IF(ISNA(VLOOKUP(A159,'OVF Max Out'!$A$2:$A$1948,1,FALSE)),"","YES")</f>
        <v/>
      </c>
      <c r="C159" s="2" t="s">
        <v>128</v>
      </c>
      <c r="D159" s="2" t="s">
        <v>129</v>
      </c>
      <c r="E159" s="16">
        <v>399626</v>
      </c>
      <c r="F159" s="17">
        <v>116600</v>
      </c>
      <c r="G159" s="17"/>
      <c r="H159" s="12">
        <f t="shared" si="5"/>
        <v>516226</v>
      </c>
      <c r="I159" s="2" t="s">
        <v>10</v>
      </c>
      <c r="J159" s="2" t="s">
        <v>130</v>
      </c>
      <c r="K159" s="2" t="s">
        <v>131</v>
      </c>
      <c r="L159" s="2" t="s">
        <v>132</v>
      </c>
      <c r="M159" s="2" t="s">
        <v>14</v>
      </c>
      <c r="N159" s="2" t="s">
        <v>15</v>
      </c>
      <c r="O159" s="2" t="s">
        <v>133</v>
      </c>
      <c r="P159" s="2" t="s">
        <v>134</v>
      </c>
      <c r="Q159" s="2" t="s">
        <v>135</v>
      </c>
      <c r="R159" s="2" t="s">
        <v>136</v>
      </c>
      <c r="S159" s="2" t="s">
        <v>137</v>
      </c>
      <c r="T159" s="2" t="s">
        <v>138</v>
      </c>
      <c r="U159" s="2" t="s">
        <v>139</v>
      </c>
      <c r="V159" s="3" t="b">
        <v>0</v>
      </c>
    </row>
    <row r="160" spans="1:22" s="27" customFormat="1" ht="13.5" customHeight="1">
      <c r="A160" s="1" t="str">
        <f t="shared" si="4"/>
        <v>HillHarper</v>
      </c>
      <c r="B160" s="1" t="str">
        <f>IF(ISNA(VLOOKUP(A160,'OVF Max Out'!$A$2:$A$1948,1,FALSE)),"","YES")</f>
        <v/>
      </c>
      <c r="C160" s="2" t="s">
        <v>1322</v>
      </c>
      <c r="D160" s="2" t="s">
        <v>1323</v>
      </c>
      <c r="E160" s="12">
        <v>484550</v>
      </c>
      <c r="F160" s="12">
        <v>28600</v>
      </c>
      <c r="G160" s="12"/>
      <c r="H160" s="12">
        <f t="shared" si="5"/>
        <v>513150</v>
      </c>
      <c r="I160" s="2" t="s">
        <v>41</v>
      </c>
      <c r="J160" s="2" t="s">
        <v>786</v>
      </c>
      <c r="K160" s="2" t="s">
        <v>1324</v>
      </c>
      <c r="L160" s="2" t="s">
        <v>1325</v>
      </c>
      <c r="M160" s="2" t="s">
        <v>524</v>
      </c>
      <c r="N160" s="2" t="s">
        <v>4</v>
      </c>
      <c r="O160" s="2" t="s">
        <v>525</v>
      </c>
      <c r="P160" s="2" t="s">
        <v>2965</v>
      </c>
      <c r="Q160" s="2" t="s">
        <v>2965</v>
      </c>
      <c r="R160" s="2" t="s">
        <v>1326</v>
      </c>
      <c r="S160" s="2" t="s">
        <v>1327</v>
      </c>
      <c r="T160" s="2" t="s">
        <v>2965</v>
      </c>
      <c r="U160" s="2" t="s">
        <v>2965</v>
      </c>
      <c r="V160" s="3" t="b">
        <v>1</v>
      </c>
    </row>
    <row r="161" spans="1:22" s="27" customFormat="1" ht="13.5" customHeight="1">
      <c r="A161" s="1" t="str">
        <f t="shared" si="4"/>
        <v>MichaelSachs</v>
      </c>
      <c r="B161" s="1" t="str">
        <f>IF(ISNA(VLOOKUP(A161,'OVF Max Out'!$A$2:$A$1948,1,FALSE)),"","YES")</f>
        <v/>
      </c>
      <c r="C161" s="2" t="s">
        <v>680</v>
      </c>
      <c r="D161" s="2" t="s">
        <v>1602</v>
      </c>
      <c r="E161" s="12">
        <v>125000</v>
      </c>
      <c r="F161" s="12">
        <v>385000</v>
      </c>
      <c r="G161" s="12"/>
      <c r="H161" s="12">
        <f t="shared" si="5"/>
        <v>510000</v>
      </c>
      <c r="I161" s="2" t="s">
        <v>71</v>
      </c>
      <c r="J161" s="2" t="s">
        <v>1604</v>
      </c>
      <c r="K161" s="2" t="s">
        <v>43</v>
      </c>
      <c r="L161" s="2" t="s">
        <v>1605</v>
      </c>
      <c r="M161" s="2" t="s">
        <v>74</v>
      </c>
      <c r="N161" s="2" t="s">
        <v>75</v>
      </c>
      <c r="O161" s="2">
        <v>60611</v>
      </c>
      <c r="P161" s="6" t="s">
        <v>1603</v>
      </c>
      <c r="Q161" s="2"/>
      <c r="R161" s="2"/>
      <c r="S161" s="6" t="s">
        <v>1606</v>
      </c>
      <c r="T161" s="2"/>
      <c r="U161" s="2"/>
      <c r="V161" s="3"/>
    </row>
    <row r="162" spans="1:22" ht="13.5" customHeight="1">
      <c r="A162" s="1" t="str">
        <f t="shared" si="4"/>
        <v>AnneWedner</v>
      </c>
      <c r="B162" s="1" t="str">
        <f>IF(ISNA(VLOOKUP(A162,'OVF Max Out'!$A$2:$A$1948,1,FALSE)),"","YES")</f>
        <v>YES</v>
      </c>
      <c r="C162" s="2" t="s">
        <v>940</v>
      </c>
      <c r="D162" s="2" t="s">
        <v>941</v>
      </c>
      <c r="E162" s="12">
        <v>400000</v>
      </c>
      <c r="F162" s="12">
        <v>109000</v>
      </c>
      <c r="G162" s="12"/>
      <c r="H162" s="12">
        <f t="shared" si="5"/>
        <v>509000</v>
      </c>
      <c r="I162" s="2" t="s">
        <v>71</v>
      </c>
      <c r="J162" s="2" t="s">
        <v>786</v>
      </c>
      <c r="K162" s="2" t="s">
        <v>942</v>
      </c>
      <c r="L162" s="2" t="s">
        <v>943</v>
      </c>
      <c r="M162" s="2" t="s">
        <v>944</v>
      </c>
      <c r="N162" s="2" t="s">
        <v>75</v>
      </c>
      <c r="O162" s="2" t="s">
        <v>945</v>
      </c>
      <c r="P162" s="2" t="s">
        <v>2965</v>
      </c>
      <c r="Q162" s="2" t="s">
        <v>946</v>
      </c>
      <c r="R162" s="2" t="s">
        <v>947</v>
      </c>
      <c r="S162" s="2" t="s">
        <v>948</v>
      </c>
      <c r="T162" s="2" t="s">
        <v>2965</v>
      </c>
      <c r="U162" s="2" t="s">
        <v>2965</v>
      </c>
      <c r="V162" s="3" t="b">
        <v>0</v>
      </c>
    </row>
    <row r="163" spans="1:22" ht="13.5" customHeight="1">
      <c r="A163" s="1" t="str">
        <f t="shared" si="4"/>
        <v>KateHughes</v>
      </c>
      <c r="B163" s="1" t="str">
        <f>IF(ISNA(VLOOKUP(A163,'OVF Max Out'!$A$2:$A$1948,1,FALSE)),"","YES")</f>
        <v/>
      </c>
      <c r="C163" s="2" t="s">
        <v>1679</v>
      </c>
      <c r="D163" s="2" t="s">
        <v>1680</v>
      </c>
      <c r="E163" s="12">
        <v>127600</v>
      </c>
      <c r="F163" s="12">
        <v>380000</v>
      </c>
      <c r="G163" s="12"/>
      <c r="H163" s="12">
        <f t="shared" si="5"/>
        <v>507600</v>
      </c>
      <c r="I163" s="2" t="s">
        <v>10</v>
      </c>
      <c r="J163" s="2"/>
      <c r="K163" s="2" t="s">
        <v>1681</v>
      </c>
      <c r="L163" s="2" t="s">
        <v>1683</v>
      </c>
      <c r="M163" s="2" t="s">
        <v>1684</v>
      </c>
      <c r="N163" s="2" t="s">
        <v>1392</v>
      </c>
      <c r="O163" s="2">
        <v>4540</v>
      </c>
      <c r="P163" s="2"/>
      <c r="Q163" s="2"/>
      <c r="R163" s="2" t="s">
        <v>1682</v>
      </c>
      <c r="S163" s="6" t="s">
        <v>1737</v>
      </c>
      <c r="T163" s="2"/>
      <c r="U163" s="2"/>
      <c r="V163" s="3"/>
    </row>
    <row r="164" spans="1:22" s="27" customFormat="1" ht="13.5" customHeight="1">
      <c r="A164" s="1" t="str">
        <f t="shared" si="4"/>
        <v>BillOrrick</v>
      </c>
      <c r="B164" s="1" t="str">
        <f>IF(ISNA(VLOOKUP(A164,'OVF Max Out'!$A$2:$A$1948,1,FALSE)),"","YES")</f>
        <v/>
      </c>
      <c r="C164" s="2" t="s">
        <v>239</v>
      </c>
      <c r="D164" s="2" t="s">
        <v>793</v>
      </c>
      <c r="E164" s="12">
        <v>352540</v>
      </c>
      <c r="F164" s="12">
        <v>154500</v>
      </c>
      <c r="G164" s="12"/>
      <c r="H164" s="12">
        <f t="shared" si="5"/>
        <v>507040</v>
      </c>
      <c r="I164" s="2" t="s">
        <v>2970</v>
      </c>
      <c r="J164" s="2" t="s">
        <v>794</v>
      </c>
      <c r="K164" s="2" t="s">
        <v>178</v>
      </c>
      <c r="L164" s="2" t="s">
        <v>795</v>
      </c>
      <c r="M164" s="2" t="s">
        <v>156</v>
      </c>
      <c r="N164" s="2" t="s">
        <v>4</v>
      </c>
      <c r="O164" s="2" t="s">
        <v>796</v>
      </c>
      <c r="P164" s="2" t="s">
        <v>797</v>
      </c>
      <c r="Q164" s="2" t="s">
        <v>2965</v>
      </c>
      <c r="R164" s="2" t="s">
        <v>2965</v>
      </c>
      <c r="S164" s="2" t="s">
        <v>798</v>
      </c>
      <c r="T164" s="2" t="s">
        <v>2965</v>
      </c>
      <c r="U164" s="2" t="s">
        <v>2965</v>
      </c>
      <c r="V164" s="3" t="b">
        <v>0</v>
      </c>
    </row>
    <row r="165" spans="1:22" s="27" customFormat="1" ht="13.5" customHeight="1">
      <c r="A165" s="1" t="str">
        <f t="shared" si="4"/>
        <v>MarisaChun</v>
      </c>
      <c r="B165" s="1" t="str">
        <f>IF(ISNA(VLOOKUP(A165,'OVF Max Out'!$A$2:$A$1948,1,FALSE)),"","YES")</f>
        <v/>
      </c>
      <c r="C165" s="2" t="s">
        <v>917</v>
      </c>
      <c r="D165" s="2" t="s">
        <v>918</v>
      </c>
      <c r="E165" s="12">
        <v>360790</v>
      </c>
      <c r="F165" s="12">
        <v>142500</v>
      </c>
      <c r="G165" s="12"/>
      <c r="H165" s="12">
        <f t="shared" si="5"/>
        <v>503290</v>
      </c>
      <c r="I165" s="2" t="s">
        <v>2970</v>
      </c>
      <c r="J165" s="2" t="s">
        <v>919</v>
      </c>
      <c r="K165" s="2" t="s">
        <v>34</v>
      </c>
      <c r="L165" s="2" t="s">
        <v>920</v>
      </c>
      <c r="M165" s="2" t="s">
        <v>156</v>
      </c>
      <c r="N165" s="2" t="s">
        <v>4</v>
      </c>
      <c r="O165" s="2" t="s">
        <v>921</v>
      </c>
      <c r="P165" s="2" t="s">
        <v>922</v>
      </c>
      <c r="Q165" s="2" t="s">
        <v>2965</v>
      </c>
      <c r="R165" s="2" t="s">
        <v>2965</v>
      </c>
      <c r="S165" s="2" t="s">
        <v>923</v>
      </c>
      <c r="T165" s="2" t="s">
        <v>2965</v>
      </c>
      <c r="U165" s="2" t="s">
        <v>2965</v>
      </c>
      <c r="V165" s="3" t="b">
        <v>0</v>
      </c>
    </row>
    <row r="166" spans="1:22" ht="13.5" customHeight="1">
      <c r="A166" s="1" t="str">
        <f t="shared" si="4"/>
        <v>TinaTchen</v>
      </c>
      <c r="B166" s="1" t="str">
        <f>IF(ISNA(VLOOKUP(A166,'OVF Max Out'!$A$2:$A$1948,1,FALSE)),"","YES")</f>
        <v/>
      </c>
      <c r="C166" s="2" t="s">
        <v>872</v>
      </c>
      <c r="D166" s="2" t="s">
        <v>873</v>
      </c>
      <c r="E166" s="12">
        <v>315200</v>
      </c>
      <c r="F166" s="12">
        <v>185000</v>
      </c>
      <c r="G166" s="12"/>
      <c r="H166" s="12">
        <f t="shared" si="5"/>
        <v>500200</v>
      </c>
      <c r="I166" s="2" t="s">
        <v>71</v>
      </c>
      <c r="J166" s="2" t="s">
        <v>682</v>
      </c>
      <c r="K166" s="2" t="s">
        <v>34</v>
      </c>
      <c r="L166" s="2" t="s">
        <v>874</v>
      </c>
      <c r="M166" s="2" t="s">
        <v>74</v>
      </c>
      <c r="N166" s="2" t="s">
        <v>75</v>
      </c>
      <c r="O166" s="2" t="s">
        <v>613</v>
      </c>
      <c r="P166" s="2" t="s">
        <v>875</v>
      </c>
      <c r="Q166" s="2" t="s">
        <v>2965</v>
      </c>
      <c r="R166" s="2" t="s">
        <v>2965</v>
      </c>
      <c r="S166" s="2" t="s">
        <v>876</v>
      </c>
      <c r="T166" s="2" t="s">
        <v>2965</v>
      </c>
      <c r="U166" s="2" t="s">
        <v>2965</v>
      </c>
      <c r="V166" s="3" t="b">
        <v>0</v>
      </c>
    </row>
    <row r="167" spans="1:22" s="27" customFormat="1" ht="13.5" customHeight="1">
      <c r="A167" s="1" t="str">
        <f t="shared" si="4"/>
        <v>GraceTsao Wu</v>
      </c>
      <c r="B167" s="1" t="str">
        <f>IF(ISNA(VLOOKUP(A167,'OVF Max Out'!$A$2:$A$1948,1,FALSE)),"","YES")</f>
        <v/>
      </c>
      <c r="C167" s="2" t="s">
        <v>395</v>
      </c>
      <c r="D167" s="2" t="s">
        <v>396</v>
      </c>
      <c r="E167" s="12">
        <v>415000</v>
      </c>
      <c r="F167" s="12">
        <v>85000</v>
      </c>
      <c r="G167" s="12"/>
      <c r="H167" s="12">
        <f t="shared" si="5"/>
        <v>500000</v>
      </c>
      <c r="I167" s="2" t="s">
        <v>71</v>
      </c>
      <c r="J167" s="2" t="s">
        <v>397</v>
      </c>
      <c r="K167" s="2" t="s">
        <v>90</v>
      </c>
      <c r="L167" s="2" t="s">
        <v>2965</v>
      </c>
      <c r="M167" s="2" t="s">
        <v>74</v>
      </c>
      <c r="N167" s="2" t="s">
        <v>75</v>
      </c>
      <c r="O167" s="2" t="s">
        <v>2965</v>
      </c>
      <c r="P167" s="2" t="s">
        <v>2965</v>
      </c>
      <c r="Q167" s="2" t="s">
        <v>2965</v>
      </c>
      <c r="R167" s="2" t="s">
        <v>398</v>
      </c>
      <c r="S167" s="2" t="s">
        <v>399</v>
      </c>
      <c r="T167" s="2" t="s">
        <v>2965</v>
      </c>
      <c r="U167" s="2" t="s">
        <v>2965</v>
      </c>
      <c r="V167" s="3" t="b">
        <v>0</v>
      </c>
    </row>
    <row r="168" spans="1:22" s="27" customFormat="1" ht="13.5" customHeight="1">
      <c r="A168" s="1" t="str">
        <f t="shared" si="4"/>
        <v>BrenSimon</v>
      </c>
      <c r="B168" s="1" t="str">
        <f>IF(ISNA(VLOOKUP(A168,'OVF Max Out'!$A$2:$A$1948,1,FALSE)),"","YES")</f>
        <v/>
      </c>
      <c r="C168" s="7" t="s">
        <v>1992</v>
      </c>
      <c r="D168" s="7" t="s">
        <v>1993</v>
      </c>
      <c r="E168" s="12">
        <v>250000</v>
      </c>
      <c r="F168" s="12">
        <v>250000</v>
      </c>
      <c r="G168" s="12"/>
      <c r="H168" s="12">
        <f t="shared" si="5"/>
        <v>500000</v>
      </c>
      <c r="I168" s="2" t="s">
        <v>71</v>
      </c>
      <c r="J168" s="2"/>
      <c r="K168" s="2"/>
      <c r="L168" s="2"/>
      <c r="M168" s="7" t="s">
        <v>1994</v>
      </c>
      <c r="N168" s="7" t="s">
        <v>1995</v>
      </c>
      <c r="O168" s="2"/>
      <c r="P168" s="7" t="s">
        <v>1997</v>
      </c>
      <c r="Q168" s="2"/>
      <c r="R168" s="7" t="s">
        <v>1998</v>
      </c>
      <c r="S168" s="7" t="s">
        <v>1996</v>
      </c>
      <c r="T168" s="2"/>
      <c r="U168" s="2"/>
      <c r="V168" s="3"/>
    </row>
    <row r="169" spans="1:22" s="27" customFormat="1" ht="13.5" customHeight="1">
      <c r="A169" s="1" t="str">
        <f t="shared" si="4"/>
        <v>NicoleLamb-Hale</v>
      </c>
      <c r="B169" s="1" t="str">
        <f>IF(ISNA(VLOOKUP(A169,'OVF Max Out'!$A$2:$A$1948,1,FALSE)),"","YES")</f>
        <v/>
      </c>
      <c r="C169" s="2" t="s">
        <v>578</v>
      </c>
      <c r="D169" s="2" t="s">
        <v>1573</v>
      </c>
      <c r="E169" s="5">
        <v>350000</v>
      </c>
      <c r="F169" s="5">
        <v>50000</v>
      </c>
      <c r="G169" s="12">
        <v>100000</v>
      </c>
      <c r="H169" s="12">
        <f t="shared" si="5"/>
        <v>500000</v>
      </c>
      <c r="I169" s="2" t="s">
        <v>60</v>
      </c>
      <c r="J169" s="2" t="s">
        <v>1574</v>
      </c>
      <c r="K169" s="2" t="s">
        <v>178</v>
      </c>
      <c r="L169" s="2" t="s">
        <v>1575</v>
      </c>
      <c r="M169" s="2" t="s">
        <v>1576</v>
      </c>
      <c r="N169" s="2" t="s">
        <v>1577</v>
      </c>
      <c r="O169" s="2" t="s">
        <v>1578</v>
      </c>
      <c r="P169" s="2" t="s">
        <v>2965</v>
      </c>
      <c r="Q169" s="2" t="s">
        <v>2965</v>
      </c>
      <c r="R169" s="2" t="s">
        <v>1579</v>
      </c>
      <c r="S169" s="2" t="s">
        <v>1580</v>
      </c>
      <c r="T169" s="2" t="s">
        <v>2965</v>
      </c>
      <c r="U169" s="2" t="s">
        <v>2965</v>
      </c>
      <c r="V169" s="3" t="b">
        <v>1</v>
      </c>
    </row>
    <row r="170" spans="1:22" ht="13.5" customHeight="1">
      <c r="A170" s="1" t="str">
        <f t="shared" si="4"/>
        <v>AnthonyCorrera</v>
      </c>
      <c r="B170" s="1" t="str">
        <f>IF(ISNA(VLOOKUP(A170,'OVF Max Out'!$A$2:$A$1948,1,FALSE)),"","YES")</f>
        <v>YES</v>
      </c>
      <c r="C170" s="2" t="s">
        <v>1111</v>
      </c>
      <c r="D170" s="2" t="s">
        <v>1112</v>
      </c>
      <c r="E170" s="19">
        <v>200000</v>
      </c>
      <c r="F170" s="19">
        <v>200000</v>
      </c>
      <c r="G170" s="19">
        <v>100000</v>
      </c>
      <c r="H170" s="12">
        <f t="shared" si="5"/>
        <v>500000</v>
      </c>
      <c r="I170" s="2" t="s">
        <v>2311</v>
      </c>
      <c r="J170" s="2"/>
      <c r="K170" s="2"/>
      <c r="L170" s="2"/>
      <c r="M170" s="2" t="s">
        <v>2314</v>
      </c>
      <c r="N170" s="2" t="s">
        <v>2315</v>
      </c>
      <c r="O170" s="2"/>
      <c r="P170" s="2"/>
      <c r="Q170" s="2"/>
      <c r="R170" s="2" t="s">
        <v>1115</v>
      </c>
      <c r="S170" s="2" t="s">
        <v>1113</v>
      </c>
      <c r="T170" s="2"/>
      <c r="U170" s="2"/>
      <c r="V170" s="3"/>
    </row>
    <row r="171" spans="1:22" ht="13.5" customHeight="1">
      <c r="A171" s="1" t="str">
        <f t="shared" si="4"/>
        <v>TomUnterman</v>
      </c>
      <c r="B171" s="1" t="str">
        <f>IF(ISNA(VLOOKUP(A171,'OVF Max Out'!$A$2:$A$1948,1,FALSE)),"","YES")</f>
        <v/>
      </c>
      <c r="C171" s="2" t="s">
        <v>289</v>
      </c>
      <c r="D171" s="2" t="s">
        <v>2273</v>
      </c>
      <c r="E171" s="12">
        <v>262500</v>
      </c>
      <c r="F171" s="12">
        <v>237200</v>
      </c>
      <c r="G171" s="12"/>
      <c r="H171" s="12">
        <f t="shared" si="5"/>
        <v>499700</v>
      </c>
      <c r="I171" s="2" t="s">
        <v>41</v>
      </c>
      <c r="J171" s="2" t="s">
        <v>2274</v>
      </c>
      <c r="K171" s="2" t="s">
        <v>299</v>
      </c>
      <c r="L171" s="2" t="s">
        <v>2275</v>
      </c>
      <c r="M171" s="2" t="s">
        <v>45</v>
      </c>
      <c r="N171" s="2" t="s">
        <v>4</v>
      </c>
      <c r="O171" s="2" t="s">
        <v>2276</v>
      </c>
      <c r="P171" s="2" t="s">
        <v>2277</v>
      </c>
      <c r="Q171" s="2" t="s">
        <v>2965</v>
      </c>
      <c r="R171" s="2" t="s">
        <v>2965</v>
      </c>
      <c r="S171" s="2" t="s">
        <v>2278</v>
      </c>
      <c r="T171" s="2" t="s">
        <v>2279</v>
      </c>
      <c r="U171" s="2" t="s">
        <v>2965</v>
      </c>
      <c r="V171" s="3" t="b">
        <v>0</v>
      </c>
    </row>
    <row r="172" spans="1:22" s="27" customFormat="1" ht="13.5" customHeight="1">
      <c r="A172" s="1" t="str">
        <f t="shared" si="4"/>
        <v>GeraldVento</v>
      </c>
      <c r="B172" s="1" t="str">
        <f>IF(ISNA(VLOOKUP(A172,'OVF Max Out'!$A$2:$A$1948,1,FALSE)),"","YES")</f>
        <v/>
      </c>
      <c r="C172" s="2" t="s">
        <v>2690</v>
      </c>
      <c r="D172" s="2" t="s">
        <v>2729</v>
      </c>
      <c r="E172" s="12">
        <v>65500</v>
      </c>
      <c r="F172" s="12">
        <v>312000</v>
      </c>
      <c r="G172" s="12">
        <v>120500</v>
      </c>
      <c r="H172" s="12">
        <f t="shared" si="5"/>
        <v>498000</v>
      </c>
      <c r="I172" s="2" t="s">
        <v>22</v>
      </c>
      <c r="J172" s="2" t="s">
        <v>2730</v>
      </c>
      <c r="K172" s="2" t="s">
        <v>43</v>
      </c>
      <c r="L172" s="2" t="s">
        <v>2965</v>
      </c>
      <c r="M172" s="2" t="s">
        <v>2731</v>
      </c>
      <c r="N172" s="2" t="s">
        <v>27</v>
      </c>
      <c r="O172" s="2" t="s">
        <v>2965</v>
      </c>
      <c r="P172" s="2" t="s">
        <v>2965</v>
      </c>
      <c r="Q172" s="2" t="s">
        <v>2965</v>
      </c>
      <c r="R172" s="2" t="s">
        <v>2732</v>
      </c>
      <c r="S172" s="2" t="s">
        <v>2733</v>
      </c>
      <c r="T172" s="2" t="s">
        <v>2965</v>
      </c>
      <c r="U172" s="2" t="s">
        <v>2734</v>
      </c>
      <c r="V172" s="3" t="b">
        <v>0</v>
      </c>
    </row>
    <row r="173" spans="1:22" s="27" customFormat="1" ht="13.5" customHeight="1">
      <c r="A173" s="1" t="str">
        <f t="shared" si="4"/>
        <v>JamesCrowe</v>
      </c>
      <c r="B173" s="1" t="str">
        <f>IF(ISNA(VLOOKUP(A173,'OVF Max Out'!$A$2:$A$1948,1,FALSE)),"","YES")</f>
        <v/>
      </c>
      <c r="C173" s="2" t="s">
        <v>274</v>
      </c>
      <c r="D173" s="2" t="s">
        <v>275</v>
      </c>
      <c r="E173" s="12">
        <v>497610</v>
      </c>
      <c r="F173" s="12"/>
      <c r="G173" s="12"/>
      <c r="H173" s="12">
        <f t="shared" si="5"/>
        <v>497610</v>
      </c>
      <c r="I173" s="2" t="s">
        <v>100</v>
      </c>
      <c r="J173" s="2" t="s">
        <v>101</v>
      </c>
      <c r="K173" s="2" t="s">
        <v>43</v>
      </c>
      <c r="L173" s="2" t="s">
        <v>276</v>
      </c>
      <c r="M173" s="2" t="s">
        <v>277</v>
      </c>
      <c r="N173" s="2" t="s">
        <v>105</v>
      </c>
      <c r="O173" s="2" t="s">
        <v>278</v>
      </c>
      <c r="P173" s="2" t="s">
        <v>279</v>
      </c>
      <c r="Q173" s="2" t="s">
        <v>2965</v>
      </c>
      <c r="R173" s="2" t="s">
        <v>2965</v>
      </c>
      <c r="S173" s="2" t="s">
        <v>280</v>
      </c>
      <c r="T173" s="2" t="s">
        <v>2965</v>
      </c>
      <c r="U173" s="2" t="s">
        <v>2965</v>
      </c>
      <c r="V173" s="3" t="b">
        <v>0</v>
      </c>
    </row>
    <row r="174" spans="1:22" ht="13.5" customHeight="1">
      <c r="A174" s="1" t="str">
        <f t="shared" si="4"/>
        <v>Mona and JackAntaramian</v>
      </c>
      <c r="B174" s="1" t="str">
        <f>IF(ISNA(VLOOKUP(A174,'OVF Max Out'!$A$2:$A$1948,1,FALSE)),"","YES")</f>
        <v/>
      </c>
      <c r="C174" s="2" t="s">
        <v>1090</v>
      </c>
      <c r="D174" s="2" t="s">
        <v>1086</v>
      </c>
      <c r="E174" s="12">
        <v>50000</v>
      </c>
      <c r="F174" s="12">
        <v>310000</v>
      </c>
      <c r="G174" s="12">
        <v>137300</v>
      </c>
      <c r="H174" s="12">
        <f t="shared" si="5"/>
        <v>497300</v>
      </c>
      <c r="I174" s="2" t="s">
        <v>22</v>
      </c>
      <c r="J174" s="2"/>
      <c r="K174" s="2"/>
      <c r="L174" s="2"/>
      <c r="M174" s="2" t="s">
        <v>1093</v>
      </c>
      <c r="N174" s="2" t="s">
        <v>27</v>
      </c>
      <c r="O174" s="2"/>
      <c r="P174" s="2"/>
      <c r="Q174" s="2"/>
      <c r="R174" s="6" t="s">
        <v>1094</v>
      </c>
      <c r="S174" s="37" t="s">
        <v>1091</v>
      </c>
      <c r="T174" s="6" t="s">
        <v>1092</v>
      </c>
      <c r="U174" s="2"/>
      <c r="V174" s="3"/>
    </row>
    <row r="175" spans="1:22" ht="13.5" customHeight="1">
      <c r="A175" s="1" t="str">
        <f t="shared" si="4"/>
        <v>MarkAlderman</v>
      </c>
      <c r="B175" s="1" t="str">
        <f>IF(ISNA(VLOOKUP(A175,'OVF Max Out'!$A$2:$A$1948,1,FALSE)),"","YES")</f>
        <v/>
      </c>
      <c r="C175" s="2" t="s">
        <v>151</v>
      </c>
      <c r="D175" s="2" t="s">
        <v>689</v>
      </c>
      <c r="E175" s="32">
        <v>305300</v>
      </c>
      <c r="F175" s="32">
        <v>163700</v>
      </c>
      <c r="G175" s="32">
        <v>24000</v>
      </c>
      <c r="H175" s="12">
        <f t="shared" si="5"/>
        <v>493000</v>
      </c>
      <c r="I175" s="2" t="s">
        <v>2955</v>
      </c>
      <c r="J175" s="2" t="s">
        <v>690</v>
      </c>
      <c r="K175" s="2" t="s">
        <v>131</v>
      </c>
      <c r="L175" s="2" t="s">
        <v>691</v>
      </c>
      <c r="M175" s="2" t="s">
        <v>225</v>
      </c>
      <c r="N175" s="2" t="s">
        <v>226</v>
      </c>
      <c r="O175" s="2" t="s">
        <v>692</v>
      </c>
      <c r="P175" s="2" t="s">
        <v>693</v>
      </c>
      <c r="Q175" s="2" t="s">
        <v>2965</v>
      </c>
      <c r="R175" s="2" t="s">
        <v>2965</v>
      </c>
      <c r="S175" s="2" t="s">
        <v>694</v>
      </c>
      <c r="T175" s="2" t="s">
        <v>2965</v>
      </c>
      <c r="U175" s="2" t="s">
        <v>2965</v>
      </c>
      <c r="V175" s="3" t="b">
        <v>0</v>
      </c>
    </row>
    <row r="176" spans="1:22" ht="13.5" customHeight="1">
      <c r="A176" s="1" t="str">
        <f t="shared" si="4"/>
        <v>MikeMedavoy</v>
      </c>
      <c r="B176" s="1" t="str">
        <f>IF(ISNA(VLOOKUP(A176,'OVF Max Out'!$A$2:$A$1948,1,FALSE)),"","YES")</f>
        <v/>
      </c>
      <c r="C176" s="2" t="s">
        <v>2604</v>
      </c>
      <c r="D176" s="2" t="s">
        <v>1667</v>
      </c>
      <c r="E176" s="12">
        <v>255400</v>
      </c>
      <c r="F176" s="12">
        <v>234800</v>
      </c>
      <c r="G176" s="12"/>
      <c r="H176" s="12">
        <f t="shared" si="5"/>
        <v>490200</v>
      </c>
      <c r="I176" s="2" t="s">
        <v>41</v>
      </c>
      <c r="J176" s="2" t="s">
        <v>1668</v>
      </c>
      <c r="K176" s="2" t="s">
        <v>62</v>
      </c>
      <c r="L176" s="2"/>
      <c r="M176" s="2" t="s">
        <v>460</v>
      </c>
      <c r="N176" s="2" t="s">
        <v>4</v>
      </c>
      <c r="O176" s="2"/>
      <c r="P176" s="2" t="s">
        <v>1669</v>
      </c>
      <c r="Q176" s="2"/>
      <c r="R176" s="2"/>
      <c r="S176" s="6" t="s">
        <v>1670</v>
      </c>
      <c r="T176" s="2"/>
      <c r="U176" s="2" t="s">
        <v>1671</v>
      </c>
      <c r="V176" s="3"/>
    </row>
    <row r="177" spans="1:22" ht="13.5" customHeight="1">
      <c r="A177" s="1" t="str">
        <f t="shared" si="4"/>
        <v>EricKearney</v>
      </c>
      <c r="B177" s="1" t="str">
        <f>IF(ISNA(VLOOKUP(A177,'OVF Max Out'!$A$2:$A$1948,1,FALSE)),"","YES")</f>
        <v/>
      </c>
      <c r="C177" s="2" t="s">
        <v>632</v>
      </c>
      <c r="D177" s="2" t="s">
        <v>633</v>
      </c>
      <c r="E177" s="5">
        <v>412250</v>
      </c>
      <c r="F177" s="5">
        <v>77000</v>
      </c>
      <c r="G177" s="12"/>
      <c r="H177" s="12">
        <f t="shared" si="5"/>
        <v>489250</v>
      </c>
      <c r="I177" s="2" t="s">
        <v>60</v>
      </c>
      <c r="J177" s="2" t="s">
        <v>634</v>
      </c>
      <c r="K177" s="2" t="s">
        <v>635</v>
      </c>
      <c r="L177" s="2" t="s">
        <v>636</v>
      </c>
      <c r="M177" s="2" t="s">
        <v>637</v>
      </c>
      <c r="N177" s="2" t="s">
        <v>638</v>
      </c>
      <c r="O177" s="2" t="s">
        <v>639</v>
      </c>
      <c r="P177" s="2" t="s">
        <v>640</v>
      </c>
      <c r="Q177" s="2" t="s">
        <v>2965</v>
      </c>
      <c r="R177" s="2" t="s">
        <v>2965</v>
      </c>
      <c r="S177" s="2" t="s">
        <v>641</v>
      </c>
      <c r="T177" s="2" t="s">
        <v>2965</v>
      </c>
      <c r="U177" s="2" t="s">
        <v>2965</v>
      </c>
      <c r="V177" s="3" t="b">
        <v>1</v>
      </c>
    </row>
    <row r="178" spans="1:22" s="27" customFormat="1" ht="13.5" customHeight="1">
      <c r="A178" s="1" t="str">
        <f t="shared" si="4"/>
        <v>PaulGray</v>
      </c>
      <c r="B178" s="1" t="str">
        <f>IF(ISNA(VLOOKUP(A178,'OVF Max Out'!$A$2:$A$1948,1,FALSE)),"","YES")</f>
        <v/>
      </c>
      <c r="C178" s="2" t="s">
        <v>2309</v>
      </c>
      <c r="D178" s="2" t="s">
        <v>1587</v>
      </c>
      <c r="E178" s="12">
        <v>200000</v>
      </c>
      <c r="F178" s="12">
        <v>285000</v>
      </c>
      <c r="G178" s="12"/>
      <c r="H178" s="12">
        <f t="shared" si="5"/>
        <v>485000</v>
      </c>
      <c r="I178" s="2" t="s">
        <v>71</v>
      </c>
      <c r="J178" s="2" t="s">
        <v>1588</v>
      </c>
      <c r="K178" s="2" t="s">
        <v>90</v>
      </c>
      <c r="L178" s="6"/>
      <c r="M178" s="2" t="s">
        <v>74</v>
      </c>
      <c r="N178" s="2" t="s">
        <v>75</v>
      </c>
      <c r="O178" s="2"/>
      <c r="P178" s="2" t="s">
        <v>1589</v>
      </c>
      <c r="Q178" s="2"/>
      <c r="R178" s="6" t="s">
        <v>1590</v>
      </c>
      <c r="S178" s="6" t="s">
        <v>1591</v>
      </c>
      <c r="T178" s="6" t="s">
        <v>1592</v>
      </c>
      <c r="U178" s="2"/>
      <c r="V178" s="3"/>
    </row>
    <row r="179" spans="1:22" s="27" customFormat="1" ht="13.5" customHeight="1">
      <c r="A179" s="1" t="str">
        <f t="shared" si="4"/>
        <v>Stan and SherriToy</v>
      </c>
      <c r="B179" s="1" t="str">
        <f>IF(ISNA(VLOOKUP(A179,'OVF Max Out'!$A$2:$A$1948,1,FALSE)),"","YES")</f>
        <v/>
      </c>
      <c r="C179" s="2" t="s">
        <v>2423</v>
      </c>
      <c r="D179" s="2" t="s">
        <v>2424</v>
      </c>
      <c r="E179" s="12">
        <v>225290</v>
      </c>
      <c r="F179" s="12">
        <v>256700</v>
      </c>
      <c r="G179" s="12"/>
      <c r="H179" s="12">
        <f t="shared" si="5"/>
        <v>481990</v>
      </c>
      <c r="I179" s="2" t="s">
        <v>41</v>
      </c>
      <c r="J179" s="2" t="s">
        <v>23</v>
      </c>
      <c r="K179" s="2" t="s">
        <v>2425</v>
      </c>
      <c r="L179" s="2" t="s">
        <v>2426</v>
      </c>
      <c r="M179" s="2" t="s">
        <v>2427</v>
      </c>
      <c r="N179" s="2" t="s">
        <v>4</v>
      </c>
      <c r="O179" s="2" t="s">
        <v>2428</v>
      </c>
      <c r="P179" s="2" t="s">
        <v>2429</v>
      </c>
      <c r="Q179" s="2" t="s">
        <v>2965</v>
      </c>
      <c r="R179" s="2" t="s">
        <v>2965</v>
      </c>
      <c r="S179" s="2" t="s">
        <v>2430</v>
      </c>
      <c r="T179" s="2" t="s">
        <v>2965</v>
      </c>
      <c r="U179" s="2" t="s">
        <v>2965</v>
      </c>
      <c r="V179" s="3" t="b">
        <v>0</v>
      </c>
    </row>
    <row r="180" spans="1:22" s="27" customFormat="1" ht="13.5" customHeight="1">
      <c r="A180" s="1" t="str">
        <f t="shared" si="4"/>
        <v>MarkGallogly</v>
      </c>
      <c r="B180" s="1" t="str">
        <f>IF(ISNA(VLOOKUP(A180,'OVF Max Out'!$A$2:$A$1948,1,FALSE)),"","YES")</f>
        <v/>
      </c>
      <c r="C180" s="2" t="s">
        <v>151</v>
      </c>
      <c r="D180" s="2" t="s">
        <v>730</v>
      </c>
      <c r="E180" s="12">
        <v>326850</v>
      </c>
      <c r="F180" s="12">
        <v>153784</v>
      </c>
      <c r="G180" s="12"/>
      <c r="H180" s="12">
        <f t="shared" si="5"/>
        <v>480634</v>
      </c>
      <c r="I180" s="2" t="s">
        <v>10</v>
      </c>
      <c r="J180" s="2" t="s">
        <v>731</v>
      </c>
      <c r="K180" s="2" t="s">
        <v>34</v>
      </c>
      <c r="L180" s="2" t="s">
        <v>732</v>
      </c>
      <c r="M180" s="2" t="s">
        <v>14</v>
      </c>
      <c r="N180" s="2" t="s">
        <v>15</v>
      </c>
      <c r="O180" s="2" t="s">
        <v>437</v>
      </c>
      <c r="P180" s="2" t="s">
        <v>733</v>
      </c>
      <c r="Q180" s="2" t="s">
        <v>2965</v>
      </c>
      <c r="R180" s="2" t="s">
        <v>2965</v>
      </c>
      <c r="S180" s="2" t="s">
        <v>734</v>
      </c>
      <c r="T180" s="2" t="s">
        <v>736</v>
      </c>
      <c r="U180" s="2" t="s">
        <v>2965</v>
      </c>
      <c r="V180" s="3" t="b">
        <v>0</v>
      </c>
    </row>
    <row r="181" spans="1:22" s="27" customFormat="1" ht="13.5" customHeight="1">
      <c r="A181" s="1" t="str">
        <f t="shared" si="4"/>
        <v>VinaiThummalapally</v>
      </c>
      <c r="B181" s="1" t="str">
        <f>IF(ISNA(VLOOKUP(A181,'OVF Max Out'!$A$2:$A$1948,1,FALSE)),"","YES")</f>
        <v/>
      </c>
      <c r="C181" s="2" t="s">
        <v>2466</v>
      </c>
      <c r="D181" s="2" t="s">
        <v>2467</v>
      </c>
      <c r="E181" s="12">
        <v>317750</v>
      </c>
      <c r="F181" s="12">
        <v>162700</v>
      </c>
      <c r="G181" s="12"/>
      <c r="H181" s="12">
        <f t="shared" si="5"/>
        <v>480450</v>
      </c>
      <c r="I181" s="2" t="s">
        <v>10</v>
      </c>
      <c r="J181" s="2" t="s">
        <v>2468</v>
      </c>
      <c r="K181" s="2" t="s">
        <v>62</v>
      </c>
      <c r="L181" s="2" t="s">
        <v>2469</v>
      </c>
      <c r="M181" s="2" t="s">
        <v>2470</v>
      </c>
      <c r="N181" s="2" t="s">
        <v>105</v>
      </c>
      <c r="O181" s="2" t="s">
        <v>2471</v>
      </c>
      <c r="P181" s="2" t="s">
        <v>2472</v>
      </c>
      <c r="Q181" s="2" t="s">
        <v>2965</v>
      </c>
      <c r="R181" s="2" t="s">
        <v>2473</v>
      </c>
      <c r="S181" s="2" t="s">
        <v>2474</v>
      </c>
      <c r="T181" s="2" t="s">
        <v>2965</v>
      </c>
      <c r="U181" s="2" t="s">
        <v>2965</v>
      </c>
      <c r="V181" s="3" t="b">
        <v>0</v>
      </c>
    </row>
    <row r="182" spans="1:22" s="27" customFormat="1" ht="13.5" customHeight="1">
      <c r="A182" s="1" t="str">
        <f t="shared" si="4"/>
        <v>LynnOvermann</v>
      </c>
      <c r="B182" s="1" t="str">
        <f>IF(ISNA(VLOOKUP(A182,'OVF Max Out'!$A$2:$A$1948,1,FALSE)),"","YES")</f>
        <v/>
      </c>
      <c r="C182" s="2" t="s">
        <v>1457</v>
      </c>
      <c r="D182" s="2" t="s">
        <v>1458</v>
      </c>
      <c r="E182" s="12">
        <v>235000</v>
      </c>
      <c r="F182" s="12">
        <v>225000</v>
      </c>
      <c r="G182" s="12">
        <v>15000</v>
      </c>
      <c r="H182" s="12">
        <f t="shared" si="5"/>
        <v>475000</v>
      </c>
      <c r="I182" s="2" t="s">
        <v>22</v>
      </c>
      <c r="J182" s="2" t="s">
        <v>1459</v>
      </c>
      <c r="K182" s="2" t="s">
        <v>178</v>
      </c>
      <c r="L182" s="2" t="s">
        <v>1460</v>
      </c>
      <c r="M182" s="2" t="s">
        <v>54</v>
      </c>
      <c r="N182" s="2" t="s">
        <v>27</v>
      </c>
      <c r="O182" s="2" t="s">
        <v>1461</v>
      </c>
      <c r="P182" s="2" t="s">
        <v>1462</v>
      </c>
      <c r="Q182" s="2" t="s">
        <v>2965</v>
      </c>
      <c r="R182" s="2" t="s">
        <v>2965</v>
      </c>
      <c r="S182" s="2" t="s">
        <v>1463</v>
      </c>
      <c r="T182" s="2" t="s">
        <v>2965</v>
      </c>
      <c r="U182" s="2" t="s">
        <v>2965</v>
      </c>
      <c r="V182" s="3" t="b">
        <v>0</v>
      </c>
    </row>
    <row r="183" spans="1:22" s="27" customFormat="1" ht="13.5" customHeight="1">
      <c r="A183" s="1" t="str">
        <f t="shared" si="4"/>
        <v>CharlieKireker</v>
      </c>
      <c r="B183" s="1" t="str">
        <f>IF(ISNA(VLOOKUP(A183,'OVF Max Out'!$A$2:$A$1948,1,FALSE)),"","YES")</f>
        <v/>
      </c>
      <c r="C183" s="2" t="s">
        <v>39</v>
      </c>
      <c r="D183" s="2" t="s">
        <v>2302</v>
      </c>
      <c r="E183" s="12">
        <v>179321</v>
      </c>
      <c r="F183" s="12">
        <v>259740</v>
      </c>
      <c r="G183" s="12">
        <v>35000</v>
      </c>
      <c r="H183" s="12">
        <f t="shared" si="5"/>
        <v>474061</v>
      </c>
      <c r="I183" s="2" t="s">
        <v>119</v>
      </c>
      <c r="J183" s="2" t="s">
        <v>2303</v>
      </c>
      <c r="K183" s="2" t="s">
        <v>154</v>
      </c>
      <c r="L183" s="2" t="s">
        <v>2304</v>
      </c>
      <c r="M183" s="2" t="s">
        <v>2305</v>
      </c>
      <c r="N183" s="2" t="s">
        <v>775</v>
      </c>
      <c r="O183" s="2" t="s">
        <v>2306</v>
      </c>
      <c r="P183" s="2" t="s">
        <v>2965</v>
      </c>
      <c r="Q183" s="2" t="s">
        <v>2965</v>
      </c>
      <c r="R183" s="2" t="s">
        <v>2307</v>
      </c>
      <c r="S183" s="2" t="s">
        <v>2308</v>
      </c>
      <c r="T183" s="2" t="s">
        <v>2965</v>
      </c>
      <c r="U183" s="2" t="s">
        <v>2965</v>
      </c>
      <c r="V183" s="3" t="b">
        <v>0</v>
      </c>
    </row>
    <row r="184" spans="1:22" ht="13.5" customHeight="1">
      <c r="A184" s="1" t="str">
        <f t="shared" si="4"/>
        <v>EleniTsakopoulos</v>
      </c>
      <c r="B184" s="1" t="str">
        <f>IF(ISNA(VLOOKUP(A184,'OVF Max Out'!$A$2:$A$1948,1,FALSE)),"","YES")</f>
        <v/>
      </c>
      <c r="C184" s="7" t="s">
        <v>2053</v>
      </c>
      <c r="D184" s="7" t="s">
        <v>2054</v>
      </c>
      <c r="E184" s="12">
        <v>92325</v>
      </c>
      <c r="F184" s="12">
        <v>377500</v>
      </c>
      <c r="G184" s="12"/>
      <c r="H184" s="12">
        <f t="shared" si="5"/>
        <v>469825</v>
      </c>
      <c r="I184" s="2" t="s">
        <v>2970</v>
      </c>
      <c r="J184" s="2" t="s">
        <v>2200</v>
      </c>
      <c r="K184" s="2" t="s">
        <v>62</v>
      </c>
      <c r="L184" s="2"/>
      <c r="M184" s="7" t="s">
        <v>980</v>
      </c>
      <c r="N184" s="7" t="s">
        <v>4</v>
      </c>
      <c r="O184" s="2"/>
      <c r="P184" s="7" t="s">
        <v>1154</v>
      </c>
      <c r="Q184" s="2" t="s">
        <v>2201</v>
      </c>
      <c r="R184" s="7" t="s">
        <v>1154</v>
      </c>
      <c r="S184" s="6" t="s">
        <v>1183</v>
      </c>
      <c r="T184" s="2"/>
      <c r="U184" s="2"/>
      <c r="V184" s="3"/>
    </row>
    <row r="185" spans="1:22" ht="13.5" customHeight="1">
      <c r="A185" s="1" t="str">
        <f t="shared" si="4"/>
        <v>CharlesAdams</v>
      </c>
      <c r="B185" s="1" t="str">
        <f>IF(ISNA(VLOOKUP(A185,'OVF Max Out'!$A$2:$A$1948,1,FALSE)),"","YES")</f>
        <v/>
      </c>
      <c r="C185" s="2" t="s">
        <v>2681</v>
      </c>
      <c r="D185" s="2" t="s">
        <v>2682</v>
      </c>
      <c r="E185" s="26">
        <v>225400</v>
      </c>
      <c r="F185" s="24">
        <v>233000</v>
      </c>
      <c r="G185" s="15"/>
      <c r="H185" s="12">
        <f t="shared" si="5"/>
        <v>458400</v>
      </c>
      <c r="I185" s="2" t="s">
        <v>674</v>
      </c>
      <c r="J185" s="2" t="s">
        <v>2683</v>
      </c>
      <c r="K185" s="2" t="s">
        <v>178</v>
      </c>
      <c r="L185" s="2" t="s">
        <v>2684</v>
      </c>
      <c r="M185" s="2" t="s">
        <v>2685</v>
      </c>
      <c r="N185" s="2" t="s">
        <v>2686</v>
      </c>
      <c r="O185" s="2" t="s">
        <v>2965</v>
      </c>
      <c r="P185" s="2" t="s">
        <v>2965</v>
      </c>
      <c r="Q185" s="2" t="s">
        <v>2965</v>
      </c>
      <c r="R185" s="2" t="s">
        <v>2965</v>
      </c>
      <c r="S185" s="2" t="s">
        <v>2687</v>
      </c>
      <c r="T185" s="2" t="s">
        <v>2965</v>
      </c>
      <c r="U185" s="2" t="s">
        <v>2965</v>
      </c>
      <c r="V185" s="3" t="b">
        <v>0</v>
      </c>
    </row>
    <row r="186" spans="1:22" ht="13.5" customHeight="1">
      <c r="A186" s="1" t="str">
        <f t="shared" si="4"/>
        <v>TomReed</v>
      </c>
      <c r="B186" s="1" t="str">
        <f>IF(ISNA(VLOOKUP(A186,'OVF Max Out'!$A$2:$A$1948,1,FALSE)),"","YES")</f>
        <v/>
      </c>
      <c r="C186" s="2" t="s">
        <v>289</v>
      </c>
      <c r="D186" s="2" t="s">
        <v>388</v>
      </c>
      <c r="E186" s="32">
        <v>380925</v>
      </c>
      <c r="F186" s="32">
        <v>76400</v>
      </c>
      <c r="G186" s="32">
        <v>0</v>
      </c>
      <c r="H186" s="12">
        <f t="shared" si="5"/>
        <v>457325</v>
      </c>
      <c r="I186" s="2" t="s">
        <v>2955</v>
      </c>
      <c r="J186" s="2" t="s">
        <v>389</v>
      </c>
      <c r="K186" s="2" t="s">
        <v>178</v>
      </c>
      <c r="L186" s="2" t="s">
        <v>390</v>
      </c>
      <c r="M186" s="2" t="s">
        <v>391</v>
      </c>
      <c r="N186" s="2" t="s">
        <v>93</v>
      </c>
      <c r="O186" s="2" t="s">
        <v>392</v>
      </c>
      <c r="P186" s="2" t="s">
        <v>2965</v>
      </c>
      <c r="Q186" s="2" t="s">
        <v>2965</v>
      </c>
      <c r="R186" s="2" t="s">
        <v>2965</v>
      </c>
      <c r="S186" s="2" t="s">
        <v>393</v>
      </c>
      <c r="T186" s="2" t="s">
        <v>394</v>
      </c>
      <c r="U186" s="2" t="s">
        <v>2965</v>
      </c>
      <c r="V186" s="3" t="b">
        <v>1</v>
      </c>
    </row>
    <row r="187" spans="1:22" s="27" customFormat="1" ht="13.5" customHeight="1">
      <c r="A187" s="1" t="str">
        <f t="shared" si="4"/>
        <v>StewartBainum</v>
      </c>
      <c r="B187" s="1" t="str">
        <f>IF(ISNA(VLOOKUP(A187,'OVF Max Out'!$A$2:$A$1948,1,FALSE)),"","YES")</f>
        <v/>
      </c>
      <c r="C187" s="2" t="s">
        <v>537</v>
      </c>
      <c r="D187" s="2" t="s">
        <v>538</v>
      </c>
      <c r="E187" s="32">
        <v>325300</v>
      </c>
      <c r="F187" s="32">
        <v>100000</v>
      </c>
      <c r="G187" s="32">
        <v>28000</v>
      </c>
      <c r="H187" s="12">
        <f t="shared" si="5"/>
        <v>453300</v>
      </c>
      <c r="I187" s="2" t="s">
        <v>2955</v>
      </c>
      <c r="J187" s="2" t="s">
        <v>539</v>
      </c>
      <c r="K187" s="2" t="s">
        <v>131</v>
      </c>
      <c r="L187" s="2" t="s">
        <v>540</v>
      </c>
      <c r="M187" s="2" t="s">
        <v>541</v>
      </c>
      <c r="N187" s="2" t="s">
        <v>244</v>
      </c>
      <c r="O187" s="2" t="s">
        <v>542</v>
      </c>
      <c r="P187" s="2" t="s">
        <v>543</v>
      </c>
      <c r="Q187" s="2" t="s">
        <v>2965</v>
      </c>
      <c r="R187" s="2" t="s">
        <v>2965</v>
      </c>
      <c r="S187" s="2" t="s">
        <v>544</v>
      </c>
      <c r="T187" s="2" t="s">
        <v>2965</v>
      </c>
      <c r="U187" s="2" t="s">
        <v>2965</v>
      </c>
      <c r="V187" s="3" t="b">
        <v>0</v>
      </c>
    </row>
    <row r="188" spans="1:22" s="27" customFormat="1" ht="13.5" customHeight="1">
      <c r="A188" s="1" t="str">
        <f t="shared" si="4"/>
        <v>BillPerkins</v>
      </c>
      <c r="B188" s="1" t="str">
        <f>IF(ISNA(VLOOKUP(A188,'OVF Max Out'!$A$2:$A$1948,1,FALSE)),"","YES")</f>
        <v/>
      </c>
      <c r="C188" s="2" t="s">
        <v>239</v>
      </c>
      <c r="D188" s="2" t="s">
        <v>2400</v>
      </c>
      <c r="E188" s="12">
        <f>132000+23000</f>
        <v>155000</v>
      </c>
      <c r="F188" s="12">
        <f>53500+56000+4600+30000+10000+94300+12000</f>
        <v>260400</v>
      </c>
      <c r="G188" s="12">
        <v>37000</v>
      </c>
      <c r="H188" s="12">
        <f t="shared" si="5"/>
        <v>452400</v>
      </c>
      <c r="I188" s="2" t="s">
        <v>441</v>
      </c>
      <c r="J188" s="2" t="s">
        <v>2238</v>
      </c>
      <c r="K188" s="2" t="s">
        <v>62</v>
      </c>
      <c r="L188" s="2" t="s">
        <v>2401</v>
      </c>
      <c r="M188" s="2" t="s">
        <v>928</v>
      </c>
      <c r="N188" s="2" t="s">
        <v>444</v>
      </c>
      <c r="O188" s="2" t="s">
        <v>2402</v>
      </c>
      <c r="P188" s="2" t="s">
        <v>2403</v>
      </c>
      <c r="Q188" s="2" t="s">
        <v>2965</v>
      </c>
      <c r="R188" s="2" t="s">
        <v>2403</v>
      </c>
      <c r="S188" s="2" t="s">
        <v>2404</v>
      </c>
      <c r="T188" s="2" t="s">
        <v>2965</v>
      </c>
      <c r="U188" s="2" t="s">
        <v>2965</v>
      </c>
      <c r="V188" s="3" t="b">
        <v>0</v>
      </c>
    </row>
    <row r="189" spans="1:22" ht="13.5" customHeight="1">
      <c r="A189" s="1" t="str">
        <f t="shared" si="4"/>
        <v>JonathanPerdue</v>
      </c>
      <c r="B189" s="1" t="str">
        <f>IF(ISNA(VLOOKUP(A189,'OVF Max Out'!$A$2:$A$1948,1,FALSE)),"","YES")</f>
        <v/>
      </c>
      <c r="C189" s="2" t="s">
        <v>913</v>
      </c>
      <c r="D189" s="2" t="s">
        <v>914</v>
      </c>
      <c r="E189" s="12">
        <v>450000</v>
      </c>
      <c r="F189" s="12"/>
      <c r="G189" s="12"/>
      <c r="H189" s="12">
        <f t="shared" si="5"/>
        <v>450000</v>
      </c>
      <c r="I189" s="2" t="s">
        <v>2970</v>
      </c>
      <c r="J189" s="2" t="s">
        <v>23</v>
      </c>
      <c r="K189" s="2"/>
      <c r="L189" s="2" t="s">
        <v>2965</v>
      </c>
      <c r="M189" s="2" t="s">
        <v>915</v>
      </c>
      <c r="N189" s="2" t="s">
        <v>4</v>
      </c>
      <c r="O189" s="2" t="s">
        <v>2965</v>
      </c>
      <c r="P189" s="2" t="s">
        <v>2193</v>
      </c>
      <c r="Q189" s="2" t="s">
        <v>2965</v>
      </c>
      <c r="R189" s="2" t="s">
        <v>2965</v>
      </c>
      <c r="S189" s="2" t="s">
        <v>916</v>
      </c>
      <c r="T189" s="2" t="s">
        <v>2965</v>
      </c>
      <c r="U189" s="2" t="s">
        <v>2965</v>
      </c>
      <c r="V189" s="3" t="b">
        <v>0</v>
      </c>
    </row>
    <row r="190" spans="1:22" ht="13.5" customHeight="1">
      <c r="A190" s="1" t="str">
        <f t="shared" si="4"/>
        <v>AzitaRaji</v>
      </c>
      <c r="B190" s="1" t="str">
        <f>IF(ISNA(VLOOKUP(A190,'OVF Max Out'!$A$2:$A$1948,1,FALSE)),"","YES")</f>
        <v/>
      </c>
      <c r="C190" s="2" t="s">
        <v>1036</v>
      </c>
      <c r="D190" s="2" t="s">
        <v>1037</v>
      </c>
      <c r="E190" s="12">
        <v>274435</v>
      </c>
      <c r="F190" s="12">
        <v>95500</v>
      </c>
      <c r="G190" s="12">
        <v>79450</v>
      </c>
      <c r="H190" s="12">
        <f t="shared" si="5"/>
        <v>449385</v>
      </c>
      <c r="I190" s="2" t="s">
        <v>2970</v>
      </c>
      <c r="J190" s="2"/>
      <c r="K190" s="2"/>
      <c r="L190" s="2"/>
      <c r="M190" s="2" t="s">
        <v>1038</v>
      </c>
      <c r="N190" s="2" t="s">
        <v>4</v>
      </c>
      <c r="O190" s="2"/>
      <c r="P190" s="2" t="s">
        <v>1039</v>
      </c>
      <c r="Q190" s="2"/>
      <c r="R190" s="2"/>
      <c r="S190" s="6" t="s">
        <v>1043</v>
      </c>
      <c r="T190" s="2"/>
      <c r="U190" s="2"/>
      <c r="V190" s="3"/>
    </row>
    <row r="191" spans="1:22" ht="13.5" customHeight="1">
      <c r="A191" s="1" t="str">
        <f t="shared" si="4"/>
        <v>TerryBean</v>
      </c>
      <c r="B191" s="1" t="str">
        <f>IF(ISNA(VLOOKUP(A191,'OVF Max Out'!$A$2:$A$1948,1,FALSE)),"","YES")</f>
        <v/>
      </c>
      <c r="C191" s="2" t="s">
        <v>2744</v>
      </c>
      <c r="D191" s="2" t="s">
        <v>2745</v>
      </c>
      <c r="E191" s="12">
        <v>134445</v>
      </c>
      <c r="F191" s="12">
        <v>310600</v>
      </c>
      <c r="G191" s="12"/>
      <c r="H191" s="12">
        <f t="shared" si="5"/>
        <v>445045</v>
      </c>
      <c r="I191" s="2" t="s">
        <v>268</v>
      </c>
      <c r="J191" s="2" t="s">
        <v>23</v>
      </c>
      <c r="K191" s="2" t="s">
        <v>902</v>
      </c>
      <c r="L191" s="2" t="s">
        <v>2746</v>
      </c>
      <c r="M191" s="2" t="s">
        <v>2747</v>
      </c>
      <c r="N191" s="2" t="s">
        <v>2748</v>
      </c>
      <c r="O191" s="2" t="s">
        <v>2749</v>
      </c>
      <c r="P191" s="2" t="s">
        <v>2750</v>
      </c>
      <c r="Q191" s="2" t="s">
        <v>2965</v>
      </c>
      <c r="R191" s="2" t="s">
        <v>2751</v>
      </c>
      <c r="S191" s="2" t="s">
        <v>2752</v>
      </c>
      <c r="T191" s="2" t="s">
        <v>2753</v>
      </c>
      <c r="U191" s="2" t="s">
        <v>2965</v>
      </c>
      <c r="V191" s="3" t="b">
        <v>0</v>
      </c>
    </row>
    <row r="192" spans="1:22" ht="13.5" customHeight="1">
      <c r="A192" s="1" t="str">
        <f t="shared" si="4"/>
        <v>PaulBlanchard</v>
      </c>
      <c r="B192" s="1" t="str">
        <f>IF(ISNA(VLOOKUP(A192,'OVF Max Out'!$A$2:$A$1948,1,FALSE)),"","YES")</f>
        <v>YES</v>
      </c>
      <c r="C192" s="2" t="s">
        <v>2309</v>
      </c>
      <c r="D192" s="2" t="s">
        <v>1110</v>
      </c>
      <c r="E192" s="30">
        <v>240200</v>
      </c>
      <c r="F192" s="30">
        <v>199500</v>
      </c>
      <c r="G192" s="31">
        <v>5000</v>
      </c>
      <c r="H192" s="12">
        <f t="shared" si="5"/>
        <v>444700</v>
      </c>
      <c r="I192" s="2" t="s">
        <v>2311</v>
      </c>
      <c r="J192" s="2"/>
      <c r="K192" s="2"/>
      <c r="L192" s="2"/>
      <c r="M192" s="2" t="s">
        <v>2314</v>
      </c>
      <c r="N192" s="2" t="s">
        <v>2315</v>
      </c>
      <c r="O192" s="2"/>
      <c r="P192" s="2" t="s">
        <v>1117</v>
      </c>
      <c r="Q192" s="2" t="s">
        <v>1121</v>
      </c>
      <c r="R192" s="2" t="s">
        <v>1116</v>
      </c>
      <c r="S192" s="2" t="s">
        <v>1114</v>
      </c>
      <c r="T192" s="2"/>
      <c r="U192" s="2"/>
      <c r="V192" s="3"/>
    </row>
    <row r="193" spans="1:22" ht="13.5" customHeight="1">
      <c r="A193" s="1" t="str">
        <f t="shared" si="4"/>
        <v>NaomiAberly</v>
      </c>
      <c r="B193" s="1" t="str">
        <f>IF(ISNA(VLOOKUP(A193,'OVF Max Out'!$A$2:$A$1948,1,FALSE)),"","YES")</f>
        <v/>
      </c>
      <c r="C193" s="2" t="s">
        <v>850</v>
      </c>
      <c r="D193" s="2" t="s">
        <v>851</v>
      </c>
      <c r="E193" s="12">
        <f>269900+5900+2300+5400+38673</f>
        <v>322173</v>
      </c>
      <c r="F193" s="12">
        <f>33500+26600+10000+51000</f>
        <v>121100</v>
      </c>
      <c r="G193" s="12"/>
      <c r="H193" s="12">
        <f t="shared" si="5"/>
        <v>443273</v>
      </c>
      <c r="I193" s="2" t="s">
        <v>441</v>
      </c>
      <c r="J193" s="2" t="s">
        <v>852</v>
      </c>
      <c r="K193" s="2" t="s">
        <v>808</v>
      </c>
      <c r="L193" s="2" t="s">
        <v>853</v>
      </c>
      <c r="M193" s="2" t="s">
        <v>846</v>
      </c>
      <c r="N193" s="2" t="s">
        <v>444</v>
      </c>
      <c r="O193" s="2" t="s">
        <v>847</v>
      </c>
      <c r="P193" s="2" t="s">
        <v>854</v>
      </c>
      <c r="Q193" s="2" t="s">
        <v>2965</v>
      </c>
      <c r="R193" s="2" t="s">
        <v>2965</v>
      </c>
      <c r="S193" s="2" t="s">
        <v>855</v>
      </c>
      <c r="T193" s="2" t="s">
        <v>2965</v>
      </c>
      <c r="U193" s="2" t="s">
        <v>2965</v>
      </c>
      <c r="V193" s="3" t="b">
        <v>0</v>
      </c>
    </row>
    <row r="194" spans="1:22" ht="13.5" customHeight="1">
      <c r="A194" s="1" t="str">
        <f t="shared" si="4"/>
        <v>BelLeong-Hong</v>
      </c>
      <c r="B194" s="1" t="str">
        <f>IF(ISNA(VLOOKUP(A194,'OVF Max Out'!$A$2:$A$1948,1,FALSE)),"","YES")</f>
        <v/>
      </c>
      <c r="C194" s="7" t="s">
        <v>1851</v>
      </c>
      <c r="D194" s="7" t="s">
        <v>1852</v>
      </c>
      <c r="E194" s="5">
        <v>282744</v>
      </c>
      <c r="F194" s="5">
        <v>115301</v>
      </c>
      <c r="G194" s="12">
        <v>42000</v>
      </c>
      <c r="H194" s="12">
        <f t="shared" si="5"/>
        <v>440045</v>
      </c>
      <c r="I194" s="2" t="s">
        <v>2955</v>
      </c>
      <c r="J194" s="2" t="s">
        <v>2132</v>
      </c>
      <c r="K194" s="2" t="s">
        <v>2433</v>
      </c>
      <c r="L194" s="2"/>
      <c r="M194" s="7" t="s">
        <v>1858</v>
      </c>
      <c r="N194" s="7" t="s">
        <v>244</v>
      </c>
      <c r="O194" s="2"/>
      <c r="P194" s="7" t="s">
        <v>1865</v>
      </c>
      <c r="Q194" s="2" t="s">
        <v>2133</v>
      </c>
      <c r="R194" s="7" t="s">
        <v>1869</v>
      </c>
      <c r="S194" s="7" t="s">
        <v>1861</v>
      </c>
      <c r="T194" s="2"/>
      <c r="U194" s="2"/>
      <c r="V194" s="3"/>
    </row>
    <row r="195" spans="1:22" ht="13.5" customHeight="1">
      <c r="A195" s="1" t="str">
        <f t="shared" ref="A195:A258" si="6">CONCATENATE(C195,D195)</f>
        <v>Marie HeleneMorrow</v>
      </c>
      <c r="B195" s="1" t="str">
        <f>IF(ISNA(VLOOKUP(A195,'OVF Max Out'!$A$2:$A$1948,1,FALSE)),"","YES")</f>
        <v/>
      </c>
      <c r="C195" s="2" t="s">
        <v>1413</v>
      </c>
      <c r="D195" s="2" t="s">
        <v>1414</v>
      </c>
      <c r="E195" s="12">
        <v>275400</v>
      </c>
      <c r="F195" s="12">
        <v>125000</v>
      </c>
      <c r="G195" s="12">
        <v>37000</v>
      </c>
      <c r="H195" s="12">
        <f t="shared" si="5"/>
        <v>437400</v>
      </c>
      <c r="I195" s="2" t="s">
        <v>22</v>
      </c>
      <c r="J195" s="2" t="s">
        <v>23</v>
      </c>
      <c r="K195" s="2" t="s">
        <v>2120</v>
      </c>
      <c r="L195" s="2" t="s">
        <v>2965</v>
      </c>
      <c r="M195" s="2" t="s">
        <v>1401</v>
      </c>
      <c r="N195" s="2" t="s">
        <v>1402</v>
      </c>
      <c r="O195" s="2" t="s">
        <v>2965</v>
      </c>
      <c r="P195" s="2" t="s">
        <v>1415</v>
      </c>
      <c r="Q195" s="2" t="s">
        <v>2965</v>
      </c>
      <c r="R195" s="2" t="s">
        <v>2965</v>
      </c>
      <c r="S195" s="2" t="s">
        <v>1416</v>
      </c>
      <c r="T195" s="2" t="s">
        <v>2965</v>
      </c>
      <c r="U195" s="2" t="s">
        <v>2965</v>
      </c>
      <c r="V195" s="3" t="b">
        <v>0</v>
      </c>
    </row>
    <row r="196" spans="1:22" ht="13.5" customHeight="1">
      <c r="A196" s="1" t="str">
        <f t="shared" si="6"/>
        <v>ChuckLewis</v>
      </c>
      <c r="B196" s="1" t="str">
        <f>IF(ISNA(VLOOKUP(A196,'OVF Max Out'!$A$2:$A$1948,1,FALSE)),"","YES")</f>
        <v/>
      </c>
      <c r="C196" s="2" t="s">
        <v>1287</v>
      </c>
      <c r="D196" s="2" t="s">
        <v>756</v>
      </c>
      <c r="E196" s="12">
        <v>252000</v>
      </c>
      <c r="F196" s="12">
        <v>185000</v>
      </c>
      <c r="G196" s="12"/>
      <c r="H196" s="12">
        <f t="shared" si="5"/>
        <v>437000</v>
      </c>
      <c r="I196" s="2" t="s">
        <v>71</v>
      </c>
      <c r="J196" s="2" t="s">
        <v>1288</v>
      </c>
      <c r="K196" s="2" t="s">
        <v>1289</v>
      </c>
      <c r="L196" s="2" t="s">
        <v>1290</v>
      </c>
      <c r="M196" s="2" t="s">
        <v>1291</v>
      </c>
      <c r="N196" s="2" t="s">
        <v>75</v>
      </c>
      <c r="O196" s="2" t="s">
        <v>1292</v>
      </c>
      <c r="P196" s="2" t="s">
        <v>1293</v>
      </c>
      <c r="Q196" s="2" t="s">
        <v>2965</v>
      </c>
      <c r="R196" s="2" t="s">
        <v>2965</v>
      </c>
      <c r="S196" s="2" t="s">
        <v>1294</v>
      </c>
      <c r="T196" s="2" t="s">
        <v>1295</v>
      </c>
      <c r="U196" s="2" t="s">
        <v>2965</v>
      </c>
      <c r="V196" s="3" t="b">
        <v>0</v>
      </c>
    </row>
    <row r="197" spans="1:22" s="27" customFormat="1" ht="13.5" customHeight="1">
      <c r="A197" s="1" t="str">
        <f t="shared" si="6"/>
        <v>DanNova</v>
      </c>
      <c r="B197" s="1" t="str">
        <f>IF(ISNA(VLOOKUP(A197,'OVF Max Out'!$A$2:$A$1948,1,FALSE)),"","YES")</f>
        <v/>
      </c>
      <c r="C197" s="2" t="s">
        <v>1305</v>
      </c>
      <c r="D197" s="2" t="s">
        <v>2486</v>
      </c>
      <c r="E197" s="12">
        <v>107570</v>
      </c>
      <c r="F197" s="12">
        <v>220000</v>
      </c>
      <c r="G197" s="12">
        <v>107570</v>
      </c>
      <c r="H197" s="12">
        <f t="shared" si="5"/>
        <v>435140</v>
      </c>
      <c r="I197" s="2" t="s">
        <v>119</v>
      </c>
      <c r="J197" s="2" t="s">
        <v>2487</v>
      </c>
      <c r="K197" s="2" t="s">
        <v>34</v>
      </c>
      <c r="L197" s="2" t="s">
        <v>2488</v>
      </c>
      <c r="M197" s="2" t="s">
        <v>1299</v>
      </c>
      <c r="N197" s="2" t="s">
        <v>123</v>
      </c>
      <c r="O197" s="2" t="s">
        <v>1300</v>
      </c>
      <c r="P197" s="2" t="s">
        <v>2489</v>
      </c>
      <c r="Q197" s="2" t="s">
        <v>2965</v>
      </c>
      <c r="R197" s="2" t="s">
        <v>2965</v>
      </c>
      <c r="S197" s="2" t="s">
        <v>2490</v>
      </c>
      <c r="T197" s="2" t="s">
        <v>2965</v>
      </c>
      <c r="U197" s="2" t="s">
        <v>2965</v>
      </c>
      <c r="V197" s="3" t="b">
        <v>0</v>
      </c>
    </row>
    <row r="198" spans="1:22" ht="13.5" customHeight="1">
      <c r="A198" s="1" t="str">
        <f t="shared" si="6"/>
        <v>AlexiGiannoulias</v>
      </c>
      <c r="B198" s="1" t="str">
        <f>IF(ISNA(VLOOKUP(A198,'OVF Max Out'!$A$2:$A$1948,1,FALSE)),"","YES")</f>
        <v/>
      </c>
      <c r="C198" s="2" t="s">
        <v>1504</v>
      </c>
      <c r="D198" s="2" t="s">
        <v>1505</v>
      </c>
      <c r="E198" s="12">
        <v>184250</v>
      </c>
      <c r="F198" s="12">
        <v>250000</v>
      </c>
      <c r="G198" s="12"/>
      <c r="H198" s="12">
        <f t="shared" si="5"/>
        <v>434250</v>
      </c>
      <c r="I198" s="2" t="s">
        <v>71</v>
      </c>
      <c r="J198" s="2" t="s">
        <v>1506</v>
      </c>
      <c r="K198" s="2" t="s">
        <v>1507</v>
      </c>
      <c r="L198" s="2" t="s">
        <v>2965</v>
      </c>
      <c r="M198" s="2" t="s">
        <v>74</v>
      </c>
      <c r="N198" s="2" t="s">
        <v>75</v>
      </c>
      <c r="O198" s="2" t="s">
        <v>2965</v>
      </c>
      <c r="P198" s="2" t="s">
        <v>1508</v>
      </c>
      <c r="Q198" s="2" t="s">
        <v>1509</v>
      </c>
      <c r="R198" s="2" t="s">
        <v>1509</v>
      </c>
      <c r="S198" s="2" t="s">
        <v>1510</v>
      </c>
      <c r="T198" s="2" t="s">
        <v>2965</v>
      </c>
      <c r="U198" s="2" t="s">
        <v>2965</v>
      </c>
      <c r="V198" s="3" t="b">
        <v>0</v>
      </c>
    </row>
    <row r="199" spans="1:22" ht="13.5" customHeight="1">
      <c r="A199" s="1" t="str">
        <f t="shared" si="6"/>
        <v>DougRediker</v>
      </c>
      <c r="B199" s="1" t="str">
        <f>IF(ISNA(VLOOKUP(A199,'OVF Max Out'!$A$2:$A$1948,1,FALSE)),"","YES")</f>
        <v/>
      </c>
      <c r="C199" s="2" t="s">
        <v>497</v>
      </c>
      <c r="D199" s="2" t="s">
        <v>498</v>
      </c>
      <c r="E199" s="32">
        <v>366500</v>
      </c>
      <c r="F199" s="32">
        <v>64700</v>
      </c>
      <c r="G199" s="32">
        <v>0</v>
      </c>
      <c r="H199" s="12">
        <f t="shared" si="5"/>
        <v>431200</v>
      </c>
      <c r="I199" s="2" t="s">
        <v>2955</v>
      </c>
      <c r="J199" s="2" t="s">
        <v>499</v>
      </c>
      <c r="K199" s="2" t="s">
        <v>154</v>
      </c>
      <c r="L199" s="2" t="s">
        <v>2965</v>
      </c>
      <c r="M199" s="2" t="s">
        <v>2961</v>
      </c>
      <c r="N199" s="2" t="s">
        <v>2962</v>
      </c>
      <c r="O199" s="2" t="s">
        <v>2965</v>
      </c>
      <c r="P199" s="2" t="s">
        <v>500</v>
      </c>
      <c r="Q199" s="2" t="s">
        <v>501</v>
      </c>
      <c r="R199" s="2" t="s">
        <v>2965</v>
      </c>
      <c r="S199" s="2" t="s">
        <v>502</v>
      </c>
      <c r="T199" s="2" t="s">
        <v>2965</v>
      </c>
      <c r="U199" s="2" t="s">
        <v>2965</v>
      </c>
      <c r="V199" s="3" t="b">
        <v>0</v>
      </c>
    </row>
    <row r="200" spans="1:22" ht="13.5" customHeight="1">
      <c r="A200" s="1" t="str">
        <f t="shared" si="6"/>
        <v>ChrisLewis</v>
      </c>
      <c r="B200" s="1" t="str">
        <f>IF(ISNA(VLOOKUP(A200,'OVF Max Out'!$A$2:$A$1948,1,FALSE)),"","YES")</f>
        <v/>
      </c>
      <c r="C200" s="2" t="s">
        <v>755</v>
      </c>
      <c r="D200" s="2" t="s">
        <v>756</v>
      </c>
      <c r="E200" s="32">
        <v>304500</v>
      </c>
      <c r="F200" s="32">
        <v>126600</v>
      </c>
      <c r="G200" s="32">
        <v>0</v>
      </c>
      <c r="H200" s="12">
        <f t="shared" ref="H200:H263" si="7">SUM(E200:G200)</f>
        <v>431100</v>
      </c>
      <c r="I200" s="2" t="s">
        <v>2955</v>
      </c>
      <c r="J200" s="2" t="s">
        <v>757</v>
      </c>
      <c r="K200" s="2" t="s">
        <v>178</v>
      </c>
      <c r="L200" s="2" t="s">
        <v>758</v>
      </c>
      <c r="M200" s="2" t="s">
        <v>759</v>
      </c>
      <c r="N200" s="2" t="s">
        <v>226</v>
      </c>
      <c r="O200" s="2" t="s">
        <v>760</v>
      </c>
      <c r="P200" s="2" t="s">
        <v>761</v>
      </c>
      <c r="Q200" s="2" t="s">
        <v>2965</v>
      </c>
      <c r="R200" s="2" t="s">
        <v>2965</v>
      </c>
      <c r="S200" s="2" t="s">
        <v>762</v>
      </c>
      <c r="T200" s="2" t="s">
        <v>2965</v>
      </c>
      <c r="U200" s="2" t="s">
        <v>2965</v>
      </c>
      <c r="V200" s="3" t="b">
        <v>0</v>
      </c>
    </row>
    <row r="201" spans="1:22" ht="13.5" customHeight="1">
      <c r="A201" s="1" t="str">
        <f t="shared" si="6"/>
        <v>ScottNathan</v>
      </c>
      <c r="B201" s="1" t="str">
        <f>IF(ISNA(VLOOKUP(A201,'OVF Max Out'!$A$2:$A$1948,1,FALSE)),"","YES")</f>
        <v/>
      </c>
      <c r="C201" s="2" t="s">
        <v>344</v>
      </c>
      <c r="D201" s="2" t="s">
        <v>2884</v>
      </c>
      <c r="E201" s="13">
        <v>64500</v>
      </c>
      <c r="F201" s="13">
        <v>299900</v>
      </c>
      <c r="G201" s="13">
        <v>64500</v>
      </c>
      <c r="H201" s="12">
        <f t="shared" si="7"/>
        <v>428900</v>
      </c>
      <c r="I201" s="2" t="s">
        <v>119</v>
      </c>
      <c r="J201" s="2" t="s">
        <v>2885</v>
      </c>
      <c r="K201" s="2" t="s">
        <v>34</v>
      </c>
      <c r="L201" s="2" t="s">
        <v>2965</v>
      </c>
      <c r="M201" s="2" t="s">
        <v>2397</v>
      </c>
      <c r="N201" s="2" t="s">
        <v>123</v>
      </c>
      <c r="O201" s="2" t="s">
        <v>2965</v>
      </c>
      <c r="P201" s="2" t="s">
        <v>2886</v>
      </c>
      <c r="Q201" s="2" t="s">
        <v>2965</v>
      </c>
      <c r="R201" s="2" t="s">
        <v>2965</v>
      </c>
      <c r="S201" s="2" t="s">
        <v>2887</v>
      </c>
      <c r="T201" s="2" t="s">
        <v>2965</v>
      </c>
      <c r="U201" s="2" t="s">
        <v>2965</v>
      </c>
      <c r="V201" s="3" t="b">
        <v>0</v>
      </c>
    </row>
    <row r="202" spans="1:22" ht="13.5" customHeight="1">
      <c r="A202" s="1" t="str">
        <f t="shared" si="6"/>
        <v>JoshBerger</v>
      </c>
      <c r="B202" s="1" t="str">
        <f>IF(ISNA(VLOOKUP(A202,'OVF Max Out'!$A$2:$A$1948,1,FALSE)),"","YES")</f>
        <v/>
      </c>
      <c r="C202" s="2" t="s">
        <v>672</v>
      </c>
      <c r="D202" s="2" t="s">
        <v>673</v>
      </c>
      <c r="E202" s="4">
        <v>303000</v>
      </c>
      <c r="F202" s="5">
        <v>122000</v>
      </c>
      <c r="G202" s="12"/>
      <c r="H202" s="12">
        <f t="shared" si="7"/>
        <v>425000</v>
      </c>
      <c r="I202" s="2" t="s">
        <v>674</v>
      </c>
      <c r="J202" s="2" t="s">
        <v>675</v>
      </c>
      <c r="K202" s="2" t="s">
        <v>2965</v>
      </c>
      <c r="L202" s="2" t="s">
        <v>2965</v>
      </c>
      <c r="M202" s="2" t="s">
        <v>676</v>
      </c>
      <c r="N202" s="2" t="s">
        <v>677</v>
      </c>
      <c r="O202" s="2" t="s">
        <v>2965</v>
      </c>
      <c r="P202" s="2" t="s">
        <v>2965</v>
      </c>
      <c r="Q202" s="2" t="s">
        <v>2965</v>
      </c>
      <c r="R202" s="2" t="s">
        <v>2965</v>
      </c>
      <c r="S202" s="2" t="s">
        <v>678</v>
      </c>
      <c r="T202" s="2" t="s">
        <v>679</v>
      </c>
      <c r="U202" s="2" t="s">
        <v>2965</v>
      </c>
      <c r="V202" s="3" t="b">
        <v>0</v>
      </c>
    </row>
    <row r="203" spans="1:22" ht="13.5" customHeight="1">
      <c r="A203" s="1" t="str">
        <f t="shared" si="6"/>
        <v>MarkIola</v>
      </c>
      <c r="B203" s="1" t="str">
        <f>IF(ISNA(VLOOKUP(A203,'OVF Max Out'!$A$2:$A$1948,1,FALSE)),"","YES")</f>
        <v/>
      </c>
      <c r="C203" s="2" t="s">
        <v>151</v>
      </c>
      <c r="D203" s="2" t="s">
        <v>844</v>
      </c>
      <c r="E203" s="12">
        <v>270000</v>
      </c>
      <c r="F203" s="13">
        <v>152800</v>
      </c>
      <c r="G203" s="12"/>
      <c r="H203" s="12">
        <f t="shared" si="7"/>
        <v>422800</v>
      </c>
      <c r="I203" s="2" t="s">
        <v>441</v>
      </c>
      <c r="J203" s="2" t="s">
        <v>178</v>
      </c>
      <c r="K203" s="2" t="s">
        <v>23</v>
      </c>
      <c r="L203" s="2" t="s">
        <v>845</v>
      </c>
      <c r="M203" s="2" t="s">
        <v>846</v>
      </c>
      <c r="N203" s="2" t="s">
        <v>444</v>
      </c>
      <c r="O203" s="2" t="s">
        <v>847</v>
      </c>
      <c r="P203" s="2" t="s">
        <v>848</v>
      </c>
      <c r="Q203" s="2" t="s">
        <v>2965</v>
      </c>
      <c r="R203" s="2" t="s">
        <v>2965</v>
      </c>
      <c r="S203" s="2" t="s">
        <v>849</v>
      </c>
      <c r="T203" s="2" t="s">
        <v>2965</v>
      </c>
      <c r="U203" s="2" t="s">
        <v>2965</v>
      </c>
      <c r="V203" s="3" t="b">
        <v>0</v>
      </c>
    </row>
    <row r="204" spans="1:22" ht="13.5" customHeight="1">
      <c r="A204" s="1" t="str">
        <f t="shared" si="6"/>
        <v>MellodyHobson</v>
      </c>
      <c r="B204" s="1" t="str">
        <f>IF(ISNA(VLOOKUP(A204,'OVF Max Out'!$A$2:$A$1948,1,FALSE)),"","YES")</f>
        <v>YES</v>
      </c>
      <c r="C204" s="2" t="s">
        <v>2333</v>
      </c>
      <c r="D204" s="2" t="s">
        <v>2334</v>
      </c>
      <c r="E204" s="12">
        <v>420150</v>
      </c>
      <c r="F204" s="12"/>
      <c r="G204" s="12"/>
      <c r="H204" s="12">
        <f t="shared" si="7"/>
        <v>420150</v>
      </c>
      <c r="I204" s="2" t="s">
        <v>71</v>
      </c>
      <c r="J204" s="2" t="s">
        <v>2335</v>
      </c>
      <c r="K204" s="2" t="s">
        <v>62</v>
      </c>
      <c r="L204" s="2" t="s">
        <v>73</v>
      </c>
      <c r="M204" s="2" t="s">
        <v>74</v>
      </c>
      <c r="N204" s="2" t="s">
        <v>75</v>
      </c>
      <c r="O204" s="2">
        <v>60601</v>
      </c>
      <c r="P204" s="2"/>
      <c r="Q204" s="2"/>
      <c r="R204" s="2"/>
      <c r="S204" s="6" t="s">
        <v>2336</v>
      </c>
      <c r="T204" s="2"/>
      <c r="U204" s="2"/>
      <c r="V204" s="3"/>
    </row>
    <row r="205" spans="1:22" ht="13.5" customHeight="1">
      <c r="A205" s="1" t="str">
        <f t="shared" si="6"/>
        <v>MarvinRosen</v>
      </c>
      <c r="B205" s="1" t="str">
        <f>IF(ISNA(VLOOKUP(A205,'OVF Max Out'!$A$2:$A$1948,1,FALSE)),"","YES")</f>
        <v/>
      </c>
      <c r="C205" s="2" t="s">
        <v>1761</v>
      </c>
      <c r="D205" s="2" t="s">
        <v>1762</v>
      </c>
      <c r="E205" s="13">
        <v>205200</v>
      </c>
      <c r="F205" s="13">
        <v>214800</v>
      </c>
      <c r="H205" s="12">
        <f t="shared" si="7"/>
        <v>420000</v>
      </c>
      <c r="I205" s="2" t="s">
        <v>10</v>
      </c>
      <c r="J205" s="2"/>
      <c r="K205" s="2"/>
      <c r="L205" s="2"/>
      <c r="M205" s="2"/>
      <c r="N205" s="2"/>
      <c r="O205" s="2"/>
      <c r="P205" s="6" t="s">
        <v>1764</v>
      </c>
      <c r="Q205" s="2"/>
      <c r="R205" s="2"/>
      <c r="S205" s="6" t="s">
        <v>1763</v>
      </c>
      <c r="T205" s="2"/>
      <c r="U205" s="2"/>
      <c r="V205" s="3"/>
    </row>
    <row r="206" spans="1:22" ht="13.5" customHeight="1">
      <c r="A206" s="1" t="str">
        <f t="shared" si="6"/>
        <v>MichaelColes</v>
      </c>
      <c r="B206" s="1" t="str">
        <f>IF(ISNA(VLOOKUP(A206,'OVF Max Out'!$A$2:$A$1948,1,FALSE)),"","YES")</f>
        <v>YES</v>
      </c>
      <c r="C206" s="2" t="s">
        <v>680</v>
      </c>
      <c r="D206" s="2" t="s">
        <v>2847</v>
      </c>
      <c r="E206" s="5">
        <v>75000</v>
      </c>
      <c r="F206" s="5">
        <v>341800</v>
      </c>
      <c r="G206" s="5"/>
      <c r="H206" s="12">
        <f t="shared" si="7"/>
        <v>416800</v>
      </c>
      <c r="I206" s="2" t="s">
        <v>305</v>
      </c>
      <c r="J206" s="2" t="s">
        <v>2848</v>
      </c>
      <c r="K206" s="2" t="s">
        <v>43</v>
      </c>
      <c r="L206" s="2" t="s">
        <v>2965</v>
      </c>
      <c r="M206" s="2" t="s">
        <v>308</v>
      </c>
      <c r="N206" s="2" t="s">
        <v>1446</v>
      </c>
      <c r="O206" s="2" t="s">
        <v>2965</v>
      </c>
      <c r="P206" s="2" t="s">
        <v>2965</v>
      </c>
      <c r="Q206" s="2" t="s">
        <v>2965</v>
      </c>
      <c r="R206" s="2" t="s">
        <v>2849</v>
      </c>
      <c r="S206" s="2" t="s">
        <v>2850</v>
      </c>
      <c r="T206" s="2" t="s">
        <v>2965</v>
      </c>
      <c r="U206" s="2" t="s">
        <v>2965</v>
      </c>
      <c r="V206" s="3" t="b">
        <v>0</v>
      </c>
    </row>
    <row r="207" spans="1:22" ht="13.5" customHeight="1">
      <c r="A207" s="1" t="str">
        <f t="shared" si="6"/>
        <v>KneelandYoungblood</v>
      </c>
      <c r="B207" s="1" t="str">
        <f>IF(ISNA(VLOOKUP(A207,'OVF Max Out'!$A$2:$A$1948,1,FALSE)),"","YES")</f>
        <v>YES</v>
      </c>
      <c r="C207" s="2" t="s">
        <v>1405</v>
      </c>
      <c r="D207" s="2" t="s">
        <v>1406</v>
      </c>
      <c r="E207" s="12">
        <f>207600+2300+9500+2300+4600+4600+4600+2300+4300</f>
        <v>242100</v>
      </c>
      <c r="F207" s="5">
        <f>90500+28500+55000</f>
        <v>174000</v>
      </c>
      <c r="G207" s="12"/>
      <c r="H207" s="12">
        <f t="shared" si="7"/>
        <v>416100</v>
      </c>
      <c r="I207" s="2" t="s">
        <v>441</v>
      </c>
      <c r="J207" s="2" t="s">
        <v>1407</v>
      </c>
      <c r="K207" s="2" t="s">
        <v>418</v>
      </c>
      <c r="L207" s="2" t="s">
        <v>1408</v>
      </c>
      <c r="M207" s="2" t="s">
        <v>846</v>
      </c>
      <c r="N207" s="2" t="s">
        <v>444</v>
      </c>
      <c r="O207" s="2" t="s">
        <v>1409</v>
      </c>
      <c r="P207" s="2" t="s">
        <v>1410</v>
      </c>
      <c r="Q207" s="2" t="s">
        <v>2965</v>
      </c>
      <c r="R207" s="2" t="s">
        <v>1411</v>
      </c>
      <c r="S207" s="2" t="s">
        <v>1412</v>
      </c>
      <c r="T207" s="2" t="s">
        <v>2965</v>
      </c>
      <c r="U207" s="2" t="s">
        <v>2965</v>
      </c>
      <c r="V207" s="3" t="b">
        <v>1</v>
      </c>
    </row>
    <row r="208" spans="1:22" ht="13.5" customHeight="1">
      <c r="A208" s="1" t="str">
        <f t="shared" si="6"/>
        <v>DonaldHinkle</v>
      </c>
      <c r="B208" s="1" t="str">
        <f>IF(ISNA(VLOOKUP(A208,'OVF Max Out'!$A$2:$A$1948,1,FALSE)),"","YES")</f>
        <v/>
      </c>
      <c r="C208" s="2" t="s">
        <v>1450</v>
      </c>
      <c r="D208" s="2" t="s">
        <v>1451</v>
      </c>
      <c r="E208" s="12">
        <v>210000</v>
      </c>
      <c r="F208" s="12">
        <v>149000</v>
      </c>
      <c r="G208" s="12">
        <v>50000</v>
      </c>
      <c r="H208" s="12">
        <f t="shared" si="7"/>
        <v>409000</v>
      </c>
      <c r="I208" s="2" t="s">
        <v>22</v>
      </c>
      <c r="J208" s="2" t="s">
        <v>1452</v>
      </c>
      <c r="K208" s="2" t="s">
        <v>178</v>
      </c>
      <c r="L208" s="2" t="s">
        <v>1453</v>
      </c>
      <c r="M208" s="2" t="s">
        <v>253</v>
      </c>
      <c r="N208" s="2" t="s">
        <v>27</v>
      </c>
      <c r="O208" s="2" t="s">
        <v>1454</v>
      </c>
      <c r="P208" s="2" t="s">
        <v>1455</v>
      </c>
      <c r="Q208" s="2" t="s">
        <v>2965</v>
      </c>
      <c r="R208" s="2" t="s">
        <v>2965</v>
      </c>
      <c r="S208" s="2" t="s">
        <v>1456</v>
      </c>
      <c r="T208" s="2" t="s">
        <v>2965</v>
      </c>
      <c r="U208" s="2" t="s">
        <v>2965</v>
      </c>
      <c r="V208" s="3" t="b">
        <v>0</v>
      </c>
    </row>
    <row r="209" spans="1:22" ht="13.5" customHeight="1">
      <c r="A209" s="1" t="str">
        <f t="shared" si="6"/>
        <v>BlairEffron</v>
      </c>
      <c r="B209" s="1" t="str">
        <f>IF(ISNA(VLOOKUP(A209,'OVF Max Out'!$A$2:$A$1948,1,FALSE)),"","YES")</f>
        <v>YES</v>
      </c>
      <c r="C209" s="1" t="s">
        <v>1581</v>
      </c>
      <c r="D209" s="1" t="s">
        <v>1582</v>
      </c>
      <c r="E209" s="13">
        <v>171652</v>
      </c>
      <c r="F209" s="13">
        <v>199550</v>
      </c>
      <c r="G209" s="13">
        <v>37000</v>
      </c>
      <c r="H209" s="12">
        <f t="shared" si="7"/>
        <v>408202</v>
      </c>
      <c r="I209" s="1" t="s">
        <v>10</v>
      </c>
      <c r="J209" s="6" t="s">
        <v>1583</v>
      </c>
      <c r="K209" s="1" t="s">
        <v>283</v>
      </c>
      <c r="M209" s="1" t="s">
        <v>14</v>
      </c>
      <c r="N209" s="1" t="s">
        <v>15</v>
      </c>
      <c r="O209" s="10"/>
      <c r="P209" s="6" t="s">
        <v>1585</v>
      </c>
      <c r="R209" s="6" t="s">
        <v>1586</v>
      </c>
      <c r="S209" s="6" t="s">
        <v>1584</v>
      </c>
    </row>
    <row r="210" spans="1:22" ht="13.5" customHeight="1">
      <c r="A210" s="1" t="str">
        <f t="shared" si="6"/>
        <v>TimMullen</v>
      </c>
      <c r="B210" s="1" t="str">
        <f>IF(ISNA(VLOOKUP(A210,'OVF Max Out'!$A$2:$A$1948,1,FALSE)),"","YES")</f>
        <v/>
      </c>
      <c r="C210" s="2" t="s">
        <v>650</v>
      </c>
      <c r="D210" s="2" t="s">
        <v>651</v>
      </c>
      <c r="E210" s="12">
        <v>310000</v>
      </c>
      <c r="F210" s="12">
        <v>57000</v>
      </c>
      <c r="G210" s="12">
        <v>40000</v>
      </c>
      <c r="H210" s="12">
        <f t="shared" si="7"/>
        <v>407000</v>
      </c>
      <c r="I210" s="2" t="s">
        <v>71</v>
      </c>
      <c r="J210" s="2" t="s">
        <v>513</v>
      </c>
      <c r="K210" s="2" t="s">
        <v>143</v>
      </c>
      <c r="L210" s="2" t="s">
        <v>652</v>
      </c>
      <c r="M210" s="2" t="s">
        <v>74</v>
      </c>
      <c r="N210" s="2" t="s">
        <v>75</v>
      </c>
      <c r="O210" s="2" t="s">
        <v>567</v>
      </c>
      <c r="P210" s="2" t="s">
        <v>2965</v>
      </c>
      <c r="Q210" s="2" t="s">
        <v>2965</v>
      </c>
      <c r="R210" s="2" t="s">
        <v>2965</v>
      </c>
      <c r="S210" s="2" t="s">
        <v>653</v>
      </c>
      <c r="T210" s="2" t="s">
        <v>2965</v>
      </c>
      <c r="U210" s="2" t="s">
        <v>654</v>
      </c>
      <c r="V210" s="3" t="b">
        <v>0</v>
      </c>
    </row>
    <row r="211" spans="1:22" s="27" customFormat="1" ht="13.5" customHeight="1">
      <c r="A211" s="1" t="str">
        <f t="shared" si="6"/>
        <v>KirkDornbush</v>
      </c>
      <c r="B211" s="1" t="str">
        <f>IF(ISNA(VLOOKUP(A211,'OVF Max Out'!$A$2:$A$1948,1,FALSE)),"","YES")</f>
        <v/>
      </c>
      <c r="C211" s="2" t="s">
        <v>49</v>
      </c>
      <c r="D211" s="2" t="s">
        <v>1549</v>
      </c>
      <c r="E211" s="5">
        <v>323990</v>
      </c>
      <c r="F211" s="5">
        <v>80000</v>
      </c>
      <c r="G211" s="5"/>
      <c r="H211" s="12">
        <f t="shared" si="7"/>
        <v>403990</v>
      </c>
      <c r="I211" s="2" t="s">
        <v>305</v>
      </c>
      <c r="J211" s="2" t="s">
        <v>1550</v>
      </c>
      <c r="K211" s="2" t="s">
        <v>1551</v>
      </c>
      <c r="L211" s="2" t="s">
        <v>1552</v>
      </c>
      <c r="M211" s="2" t="s">
        <v>308</v>
      </c>
      <c r="N211" s="2" t="s">
        <v>1446</v>
      </c>
      <c r="O211" s="2" t="s">
        <v>1479</v>
      </c>
      <c r="P211" s="2" t="s">
        <v>1553</v>
      </c>
      <c r="Q211" s="2" t="s">
        <v>2965</v>
      </c>
      <c r="R211" s="2" t="s">
        <v>2965</v>
      </c>
      <c r="S211" s="2" t="s">
        <v>1554</v>
      </c>
      <c r="T211" s="2" t="s">
        <v>2965</v>
      </c>
      <c r="U211" s="2" t="s">
        <v>2965</v>
      </c>
      <c r="V211" s="3" t="b">
        <v>0</v>
      </c>
    </row>
    <row r="212" spans="1:22" ht="13.5" customHeight="1">
      <c r="A212" s="1" t="str">
        <f t="shared" si="6"/>
        <v>JulieKatzman</v>
      </c>
      <c r="B212" s="1" t="str">
        <f>IF(ISNA(VLOOKUP(A212,'OVF Max Out'!$A$2:$A$1948,1,FALSE)),"","YES")</f>
        <v/>
      </c>
      <c r="C212" s="2" t="s">
        <v>365</v>
      </c>
      <c r="D212" s="2" t="s">
        <v>368</v>
      </c>
      <c r="E212" s="32">
        <v>401600</v>
      </c>
      <c r="F212" s="32">
        <v>0</v>
      </c>
      <c r="G212" s="32">
        <v>0</v>
      </c>
      <c r="H212" s="12">
        <f t="shared" si="7"/>
        <v>401600</v>
      </c>
      <c r="I212" s="2" t="s">
        <v>2955</v>
      </c>
      <c r="J212" s="2" t="s">
        <v>23</v>
      </c>
      <c r="K212" s="2" t="s">
        <v>668</v>
      </c>
      <c r="L212" s="2" t="s">
        <v>2965</v>
      </c>
      <c r="M212" s="2" t="s">
        <v>2961</v>
      </c>
      <c r="N212" s="2" t="s">
        <v>2962</v>
      </c>
      <c r="O212" s="2" t="s">
        <v>2965</v>
      </c>
      <c r="P212" s="2" t="s">
        <v>2965</v>
      </c>
      <c r="Q212" s="2" t="s">
        <v>2131</v>
      </c>
      <c r="R212" s="2" t="s">
        <v>2965</v>
      </c>
      <c r="S212" s="2" t="s">
        <v>369</v>
      </c>
      <c r="T212" s="2" t="s">
        <v>2965</v>
      </c>
      <c r="U212" s="2" t="s">
        <v>370</v>
      </c>
      <c r="V212" s="3" t="b">
        <v>0</v>
      </c>
    </row>
    <row r="213" spans="1:22" ht="13.5" customHeight="1">
      <c r="A213" s="1" t="str">
        <f t="shared" si="6"/>
        <v>EllenDolgen</v>
      </c>
      <c r="B213" s="1" t="str">
        <f>IF(ISNA(VLOOKUP(A213,'OVF Max Out'!$A$2:$A$1948,1,FALSE)),"","YES")</f>
        <v/>
      </c>
      <c r="C213" s="2" t="s">
        <v>2791</v>
      </c>
      <c r="D213" s="2" t="s">
        <v>2922</v>
      </c>
      <c r="E213" s="13">
        <v>127825</v>
      </c>
      <c r="F213" s="13">
        <v>273650</v>
      </c>
      <c r="H213" s="12">
        <f t="shared" si="7"/>
        <v>401475</v>
      </c>
      <c r="I213" s="2" t="s">
        <v>41</v>
      </c>
      <c r="J213" s="2" t="s">
        <v>2923</v>
      </c>
      <c r="K213" s="2" t="s">
        <v>551</v>
      </c>
      <c r="L213" s="2" t="s">
        <v>2965</v>
      </c>
      <c r="M213" s="2" t="s">
        <v>2924</v>
      </c>
      <c r="N213" s="2" t="s">
        <v>4</v>
      </c>
      <c r="O213" s="2" t="s">
        <v>2965</v>
      </c>
      <c r="P213" s="2" t="s">
        <v>2965</v>
      </c>
      <c r="Q213" s="2" t="s">
        <v>2965</v>
      </c>
      <c r="R213" s="2" t="s">
        <v>2925</v>
      </c>
      <c r="S213" s="2" t="s">
        <v>2926</v>
      </c>
      <c r="T213" s="2" t="s">
        <v>2965</v>
      </c>
      <c r="U213" s="2" t="s">
        <v>2965</v>
      </c>
      <c r="V213" s="3" t="b">
        <v>0</v>
      </c>
    </row>
    <row r="214" spans="1:22" s="27" customFormat="1" ht="13.5" customHeight="1">
      <c r="A214" s="1" t="str">
        <f t="shared" si="6"/>
        <v>LouSusman</v>
      </c>
      <c r="B214" s="1" t="str">
        <f>IF(ISNA(VLOOKUP(A214,'OVF Max Out'!$A$2:$A$1948,1,FALSE)),"","YES")</f>
        <v/>
      </c>
      <c r="C214" s="2" t="s">
        <v>371</v>
      </c>
      <c r="D214" s="2" t="s">
        <v>655</v>
      </c>
      <c r="E214" s="12">
        <v>310000</v>
      </c>
      <c r="F214" s="12">
        <v>85500</v>
      </c>
      <c r="G214" s="12"/>
      <c r="H214" s="12">
        <f t="shared" si="7"/>
        <v>395500</v>
      </c>
      <c r="I214" s="2" t="s">
        <v>71</v>
      </c>
      <c r="J214" s="2" t="s">
        <v>656</v>
      </c>
      <c r="K214" s="2" t="s">
        <v>657</v>
      </c>
      <c r="L214" s="2" t="s">
        <v>658</v>
      </c>
      <c r="M214" s="2" t="s">
        <v>74</v>
      </c>
      <c r="N214" s="2" t="s">
        <v>75</v>
      </c>
      <c r="O214" s="2" t="s">
        <v>613</v>
      </c>
      <c r="P214" s="2" t="s">
        <v>659</v>
      </c>
      <c r="Q214" s="2" t="s">
        <v>2965</v>
      </c>
      <c r="R214" s="2" t="s">
        <v>2965</v>
      </c>
      <c r="S214" s="2" t="s">
        <v>660</v>
      </c>
      <c r="T214" s="2" t="s">
        <v>2965</v>
      </c>
      <c r="U214" s="2" t="s">
        <v>2965</v>
      </c>
      <c r="V214" s="3" t="b">
        <v>0</v>
      </c>
    </row>
    <row r="215" spans="1:22" s="27" customFormat="1" ht="13.5" customHeight="1">
      <c r="A215" s="1" t="str">
        <f t="shared" si="6"/>
        <v>TonyLake</v>
      </c>
      <c r="B215" s="1" t="str">
        <f>IF(ISNA(VLOOKUP(A215,'OVF Max Out'!$A$2:$A$1948,1,FALSE)),"","YES")</f>
        <v/>
      </c>
      <c r="C215" s="2" t="s">
        <v>267</v>
      </c>
      <c r="D215" s="2" t="s">
        <v>381</v>
      </c>
      <c r="E215" s="32">
        <v>390200</v>
      </c>
      <c r="F215" s="32">
        <v>0</v>
      </c>
      <c r="G215" s="32">
        <v>0</v>
      </c>
      <c r="H215" s="12">
        <f t="shared" si="7"/>
        <v>390200</v>
      </c>
      <c r="I215" s="2" t="s">
        <v>2955</v>
      </c>
      <c r="J215" s="2" t="s">
        <v>2965</v>
      </c>
      <c r="K215" s="2" t="s">
        <v>2965</v>
      </c>
      <c r="L215" s="2" t="s">
        <v>2965</v>
      </c>
      <c r="M215" s="2" t="s">
        <v>2961</v>
      </c>
      <c r="N215" s="2" t="s">
        <v>2962</v>
      </c>
      <c r="O215" s="2" t="s">
        <v>2965</v>
      </c>
      <c r="P215" s="2" t="s">
        <v>2965</v>
      </c>
      <c r="Q215" s="2" t="s">
        <v>2965</v>
      </c>
      <c r="R215" s="2" t="s">
        <v>2965</v>
      </c>
      <c r="S215" s="2" t="s">
        <v>382</v>
      </c>
      <c r="T215" s="2" t="s">
        <v>2965</v>
      </c>
      <c r="U215" s="2" t="s">
        <v>383</v>
      </c>
      <c r="V215" s="3" t="b">
        <v>0</v>
      </c>
    </row>
    <row r="216" spans="1:22" s="27" customFormat="1" ht="13.5" customHeight="1">
      <c r="A216" s="1" t="str">
        <f t="shared" si="6"/>
        <v>BradCarson</v>
      </c>
      <c r="B216" s="1" t="str">
        <f>IF(ISNA(VLOOKUP(A216,'OVF Max Out'!$A$2:$A$1948,1,FALSE)),"","YES")</f>
        <v/>
      </c>
      <c r="C216" s="2" t="s">
        <v>488</v>
      </c>
      <c r="D216" s="2" t="s">
        <v>489</v>
      </c>
      <c r="E216" s="12">
        <v>332600</v>
      </c>
      <c r="F216" s="13">
        <v>57000</v>
      </c>
      <c r="G216" s="12"/>
      <c r="H216" s="12">
        <f t="shared" si="7"/>
        <v>389600</v>
      </c>
      <c r="I216" s="2" t="s">
        <v>441</v>
      </c>
      <c r="J216" s="2" t="s">
        <v>490</v>
      </c>
      <c r="K216" s="2" t="s">
        <v>178</v>
      </c>
      <c r="L216" s="2" t="s">
        <v>491</v>
      </c>
      <c r="M216" s="2" t="s">
        <v>492</v>
      </c>
      <c r="N216" s="2" t="s">
        <v>493</v>
      </c>
      <c r="O216" s="2" t="s">
        <v>494</v>
      </c>
      <c r="P216" s="2" t="s">
        <v>495</v>
      </c>
      <c r="Q216" s="2" t="s">
        <v>2965</v>
      </c>
      <c r="R216" s="2" t="s">
        <v>2965</v>
      </c>
      <c r="S216" s="2" t="s">
        <v>496</v>
      </c>
      <c r="T216" s="2" t="s">
        <v>2965</v>
      </c>
      <c r="U216" s="2" t="s">
        <v>2965</v>
      </c>
      <c r="V216" s="3" t="b">
        <v>0</v>
      </c>
    </row>
    <row r="217" spans="1:22" s="27" customFormat="1" ht="13.5" customHeight="1">
      <c r="A217" s="1" t="str">
        <f t="shared" si="6"/>
        <v>IanIsaacs</v>
      </c>
      <c r="B217" s="1" t="str">
        <f>IF(ISNA(VLOOKUP(A217,'OVF Max Out'!$A$2:$A$1948,1,FALSE)),"","YES")</f>
        <v>YES</v>
      </c>
      <c r="C217" s="2" t="s">
        <v>2711</v>
      </c>
      <c r="D217" s="2" t="s">
        <v>2712</v>
      </c>
      <c r="E217" s="12">
        <v>281041</v>
      </c>
      <c r="F217" s="12">
        <v>91250</v>
      </c>
      <c r="G217" s="12">
        <v>14250</v>
      </c>
      <c r="H217" s="12">
        <f t="shared" si="7"/>
        <v>386541</v>
      </c>
      <c r="I217" s="2" t="s">
        <v>2970</v>
      </c>
      <c r="J217" s="2" t="s">
        <v>2713</v>
      </c>
      <c r="K217" s="2" t="s">
        <v>2714</v>
      </c>
      <c r="L217" s="2" t="s">
        <v>2715</v>
      </c>
      <c r="M217" s="2" t="s">
        <v>156</v>
      </c>
      <c r="N217" s="2" t="s">
        <v>4</v>
      </c>
      <c r="O217" s="2" t="s">
        <v>796</v>
      </c>
      <c r="P217" s="2" t="s">
        <v>2716</v>
      </c>
      <c r="Q217" s="2" t="s">
        <v>2965</v>
      </c>
      <c r="R217" s="2" t="s">
        <v>2965</v>
      </c>
      <c r="S217" s="2" t="s">
        <v>2717</v>
      </c>
      <c r="T217" s="2" t="s">
        <v>2718</v>
      </c>
      <c r="U217" s="2" t="s">
        <v>2719</v>
      </c>
      <c r="V217" s="3" t="b">
        <v>0</v>
      </c>
    </row>
    <row r="218" spans="1:22" ht="13.5" customHeight="1">
      <c r="A218" s="1" t="str">
        <f t="shared" si="6"/>
        <v>PennyPritzker</v>
      </c>
      <c r="B218" s="1" t="str">
        <f>IF(ISNA(VLOOKUP(A218,'OVF Max Out'!$A$2:$A$1948,1,FALSE)),"","YES")</f>
        <v>YES</v>
      </c>
      <c r="C218" s="2" t="s">
        <v>892</v>
      </c>
      <c r="D218" s="2" t="s">
        <v>893</v>
      </c>
      <c r="E218" s="12">
        <v>286150</v>
      </c>
      <c r="F218" s="12">
        <v>100000</v>
      </c>
      <c r="G218" s="12"/>
      <c r="H218" s="12">
        <f t="shared" si="7"/>
        <v>386150</v>
      </c>
      <c r="I218" s="2" t="s">
        <v>71</v>
      </c>
      <c r="J218" s="2" t="s">
        <v>23</v>
      </c>
      <c r="K218" s="2" t="s">
        <v>23</v>
      </c>
      <c r="L218" s="2" t="s">
        <v>894</v>
      </c>
      <c r="M218" s="2" t="s">
        <v>74</v>
      </c>
      <c r="N218" s="2" t="s">
        <v>75</v>
      </c>
      <c r="O218" s="2" t="s">
        <v>613</v>
      </c>
      <c r="P218" s="2" t="s">
        <v>895</v>
      </c>
      <c r="Q218" s="2" t="s">
        <v>896</v>
      </c>
      <c r="R218" s="2" t="s">
        <v>897</v>
      </c>
      <c r="S218" t="s">
        <v>1225</v>
      </c>
      <c r="T218" s="2" t="s">
        <v>898</v>
      </c>
      <c r="U218" s="2" t="s">
        <v>2965</v>
      </c>
      <c r="V218" s="3" t="b">
        <v>0</v>
      </c>
    </row>
    <row r="219" spans="1:22" ht="13.5" customHeight="1">
      <c r="A219" s="1" t="str">
        <f t="shared" si="6"/>
        <v>AnnFudge</v>
      </c>
      <c r="B219" s="1" t="str">
        <f>IF(ISNA(VLOOKUP(A219,'OVF Max Out'!$A$2:$A$1948,1,FALSE)),"","YES")</f>
        <v>YES</v>
      </c>
      <c r="C219" s="2" t="s">
        <v>2444</v>
      </c>
      <c r="D219" s="2" t="s">
        <v>2445</v>
      </c>
      <c r="E219" s="12">
        <v>157348</v>
      </c>
      <c r="F219" s="12">
        <v>225501</v>
      </c>
      <c r="G219" s="12"/>
      <c r="H219" s="12">
        <f t="shared" si="7"/>
        <v>382849</v>
      </c>
      <c r="I219" s="2" t="s">
        <v>119</v>
      </c>
      <c r="J219" s="2" t="s">
        <v>2446</v>
      </c>
      <c r="K219" s="2" t="s">
        <v>2447</v>
      </c>
      <c r="L219" s="2" t="s">
        <v>2448</v>
      </c>
      <c r="M219" s="2" t="s">
        <v>14</v>
      </c>
      <c r="N219" s="2" t="s">
        <v>15</v>
      </c>
      <c r="O219" s="2" t="s">
        <v>2449</v>
      </c>
      <c r="P219" s="2" t="s">
        <v>2450</v>
      </c>
      <c r="Q219" s="2" t="s">
        <v>2965</v>
      </c>
      <c r="R219" s="2" t="s">
        <v>2965</v>
      </c>
      <c r="S219" s="2" t="s">
        <v>2451</v>
      </c>
      <c r="T219" s="2" t="s">
        <v>2965</v>
      </c>
      <c r="U219" s="2" t="s">
        <v>2965</v>
      </c>
      <c r="V219" s="3" t="b">
        <v>1</v>
      </c>
    </row>
    <row r="220" spans="1:22" ht="13.5" customHeight="1">
      <c r="A220" s="1" t="str">
        <f t="shared" si="6"/>
        <v>LesConey</v>
      </c>
      <c r="B220" s="1" t="str">
        <f>IF(ISNA(VLOOKUP(A220,'OVF Max Out'!$A$2:$A$1948,1,FALSE)),"","YES")</f>
        <v/>
      </c>
      <c r="C220" s="2" t="s">
        <v>906</v>
      </c>
      <c r="D220" s="2" t="s">
        <v>907</v>
      </c>
      <c r="E220" s="12">
        <v>325000</v>
      </c>
      <c r="F220" s="12">
        <v>57000</v>
      </c>
      <c r="G220" s="12"/>
      <c r="H220" s="12">
        <f t="shared" si="7"/>
        <v>382000</v>
      </c>
      <c r="I220" s="2" t="s">
        <v>71</v>
      </c>
      <c r="J220" s="2" t="s">
        <v>908</v>
      </c>
      <c r="K220" s="2" t="s">
        <v>819</v>
      </c>
      <c r="L220" s="2" t="s">
        <v>909</v>
      </c>
      <c r="M220" s="2" t="s">
        <v>74</v>
      </c>
      <c r="N220" s="2" t="s">
        <v>75</v>
      </c>
      <c r="O220" s="2" t="s">
        <v>910</v>
      </c>
      <c r="P220" s="2" t="s">
        <v>911</v>
      </c>
      <c r="Q220" s="2" t="s">
        <v>2965</v>
      </c>
      <c r="R220" s="2" t="s">
        <v>2965</v>
      </c>
      <c r="S220" s="2" t="s">
        <v>912</v>
      </c>
      <c r="T220" s="2" t="s">
        <v>2965</v>
      </c>
      <c r="U220" s="2" t="s">
        <v>2965</v>
      </c>
      <c r="V220" s="3" t="b">
        <v>1</v>
      </c>
    </row>
    <row r="221" spans="1:22" s="27" customFormat="1" ht="13.5" customHeight="1">
      <c r="A221" s="1" t="str">
        <f t="shared" si="6"/>
        <v>Kamil &amp; TalatHasan</v>
      </c>
      <c r="B221" s="1" t="str">
        <f>IF(ISNA(VLOOKUP(A221,'OVF Max Out'!$A$2:$A$1948,1,FALSE)),"","YES")</f>
        <v/>
      </c>
      <c r="C221" s="2" t="s">
        <v>1182</v>
      </c>
      <c r="D221" s="2" t="s">
        <v>1517</v>
      </c>
      <c r="E221" s="12">
        <v>139310</v>
      </c>
      <c r="F221" s="12">
        <v>241650</v>
      </c>
      <c r="G221" s="12"/>
      <c r="H221" s="12">
        <f t="shared" si="7"/>
        <v>380960</v>
      </c>
      <c r="I221" s="2" t="s">
        <v>2970</v>
      </c>
      <c r="J221" s="2" t="s">
        <v>2189</v>
      </c>
      <c r="K221" s="2" t="s">
        <v>418</v>
      </c>
      <c r="L221" s="2"/>
      <c r="M221" s="2" t="s">
        <v>2107</v>
      </c>
      <c r="N221" s="2" t="s">
        <v>4</v>
      </c>
      <c r="O221" s="2"/>
      <c r="P221" s="7" t="s">
        <v>2109</v>
      </c>
      <c r="Q221" s="2"/>
      <c r="R221" s="2"/>
      <c r="S221" s="7" t="s">
        <v>2108</v>
      </c>
      <c r="T221" s="2"/>
      <c r="U221" s="2"/>
      <c r="V221" s="3"/>
    </row>
    <row r="222" spans="1:22" s="27" customFormat="1" ht="13.5" customHeight="1">
      <c r="A222" s="1" t="str">
        <f t="shared" si="6"/>
        <v>KirkRudy</v>
      </c>
      <c r="B222" s="1" t="str">
        <f>IF(ISNA(VLOOKUP(A222,'OVF Max Out'!$A$2:$A$1948,1,FALSE)),"","YES")</f>
        <v/>
      </c>
      <c r="C222" s="2" t="s">
        <v>49</v>
      </c>
      <c r="D222" s="2" t="s">
        <v>866</v>
      </c>
      <c r="E222" s="12">
        <f>267175+4600+4600+2300+9200</f>
        <v>287875</v>
      </c>
      <c r="F222" s="12">
        <f>10000+32200+42400</f>
        <v>84600</v>
      </c>
      <c r="G222" s="12">
        <v>7000</v>
      </c>
      <c r="H222" s="12">
        <f t="shared" si="7"/>
        <v>379475</v>
      </c>
      <c r="I222" s="2" t="s">
        <v>441</v>
      </c>
      <c r="J222" s="2" t="s">
        <v>283</v>
      </c>
      <c r="K222" s="2" t="s">
        <v>867</v>
      </c>
      <c r="L222" s="2" t="s">
        <v>868</v>
      </c>
      <c r="M222" s="2" t="s">
        <v>443</v>
      </c>
      <c r="N222" s="2" t="s">
        <v>444</v>
      </c>
      <c r="O222" s="2" t="s">
        <v>869</v>
      </c>
      <c r="P222" s="2" t="s">
        <v>870</v>
      </c>
      <c r="Q222" s="2" t="s">
        <v>2965</v>
      </c>
      <c r="R222" s="2" t="s">
        <v>2965</v>
      </c>
      <c r="S222" s="2" t="s">
        <v>871</v>
      </c>
      <c r="T222" s="2" t="s">
        <v>2965</v>
      </c>
      <c r="U222" s="2" t="s">
        <v>2965</v>
      </c>
      <c r="V222" s="3" t="b">
        <v>0</v>
      </c>
    </row>
    <row r="223" spans="1:22" ht="13.5" customHeight="1">
      <c r="A223" s="1" t="str">
        <f t="shared" si="6"/>
        <v>SarahMorgenthau</v>
      </c>
      <c r="B223" s="1" t="str">
        <f>IF(ISNA(VLOOKUP(A223,'OVF Max Out'!$A$2:$A$1948,1,FALSE)),"","YES")</f>
        <v/>
      </c>
      <c r="C223" s="2" t="s">
        <v>2285</v>
      </c>
      <c r="D223" s="2" t="s">
        <v>2286</v>
      </c>
      <c r="E223" s="12">
        <v>254160</v>
      </c>
      <c r="F223" s="12">
        <v>122400</v>
      </c>
      <c r="G223" s="12"/>
      <c r="H223" s="12">
        <f t="shared" si="7"/>
        <v>376560</v>
      </c>
      <c r="I223" s="2" t="s">
        <v>10</v>
      </c>
      <c r="J223" s="2" t="s">
        <v>2965</v>
      </c>
      <c r="K223" s="2" t="s">
        <v>2965</v>
      </c>
      <c r="L223" s="2" t="s">
        <v>2287</v>
      </c>
      <c r="M223" s="2" t="s">
        <v>1391</v>
      </c>
      <c r="N223" s="2" t="s">
        <v>1392</v>
      </c>
      <c r="O223" s="2" t="s">
        <v>1393</v>
      </c>
      <c r="P223" s="2" t="s">
        <v>2965</v>
      </c>
      <c r="Q223" s="2" t="s">
        <v>2288</v>
      </c>
      <c r="R223" s="2" t="s">
        <v>2289</v>
      </c>
      <c r="S223" s="2" t="s">
        <v>2290</v>
      </c>
      <c r="T223" s="2" t="s">
        <v>2965</v>
      </c>
      <c r="U223" s="2" t="s">
        <v>2965</v>
      </c>
      <c r="V223" s="3" t="b">
        <v>0</v>
      </c>
    </row>
    <row r="224" spans="1:22" ht="13.5" customHeight="1">
      <c r="A224" s="1" t="str">
        <f t="shared" si="6"/>
        <v>Stan  Shuman</v>
      </c>
      <c r="B224" s="1" t="str">
        <f>IF(ISNA(VLOOKUP(A224,'OVF Max Out'!$A$2:$A$1948,1,FALSE)),"","YES")</f>
        <v/>
      </c>
      <c r="C224" s="7" t="s">
        <v>1174</v>
      </c>
      <c r="D224" s="7" t="s">
        <v>1175</v>
      </c>
      <c r="E224" s="12">
        <v>20700</v>
      </c>
      <c r="F224" s="12">
        <v>312650</v>
      </c>
      <c r="G224" s="12">
        <v>41800</v>
      </c>
      <c r="H224" s="12">
        <f t="shared" si="7"/>
        <v>375150</v>
      </c>
      <c r="I224" s="2" t="s">
        <v>10</v>
      </c>
      <c r="J224" s="2" t="s">
        <v>1176</v>
      </c>
      <c r="K224" s="2" t="s">
        <v>1177</v>
      </c>
      <c r="L224" s="2"/>
      <c r="M224" s="7" t="s">
        <v>14</v>
      </c>
      <c r="N224" s="11" t="s">
        <v>15</v>
      </c>
      <c r="O224" s="2"/>
      <c r="P224" s="7" t="s">
        <v>1178</v>
      </c>
      <c r="Q224" s="2"/>
      <c r="R224" s="7"/>
      <c r="S224" s="6" t="s">
        <v>1179</v>
      </c>
      <c r="T224" s="2"/>
      <c r="U224" s="2"/>
      <c r="V224" s="3"/>
    </row>
    <row r="225" spans="1:22" ht="13.5" customHeight="1">
      <c r="A225" s="1" t="str">
        <f t="shared" si="6"/>
        <v>MarianneKarmel</v>
      </c>
      <c r="B225" s="1" t="str">
        <f>IF(ISNA(VLOOKUP(A225,'OVF Max Out'!$A$2:$A$1948,1,FALSE)),"","YES")</f>
        <v/>
      </c>
      <c r="C225" s="6" t="s">
        <v>2643</v>
      </c>
      <c r="D225" s="6" t="s">
        <v>1845</v>
      </c>
      <c r="E225" s="12">
        <v>91568</v>
      </c>
      <c r="F225" s="12">
        <v>260084</v>
      </c>
      <c r="G225" s="12">
        <v>21000</v>
      </c>
      <c r="H225" s="12">
        <f t="shared" si="7"/>
        <v>372652</v>
      </c>
      <c r="I225" s="2" t="s">
        <v>119</v>
      </c>
      <c r="J225" s="2"/>
      <c r="K225" s="2" t="s">
        <v>765</v>
      </c>
      <c r="L225" s="2"/>
      <c r="M225" s="6" t="s">
        <v>2397</v>
      </c>
      <c r="N225" s="6" t="s">
        <v>123</v>
      </c>
      <c r="O225" s="2"/>
      <c r="P225" s="6"/>
      <c r="Q225" s="2"/>
      <c r="R225" s="6"/>
      <c r="S225" s="6" t="s">
        <v>1848</v>
      </c>
      <c r="T225" s="2"/>
      <c r="U225" s="2"/>
      <c r="V225" s="3"/>
    </row>
    <row r="226" spans="1:22" ht="13.5" customHeight="1">
      <c r="A226" s="1" t="str">
        <f t="shared" si="6"/>
        <v>LouCohen</v>
      </c>
      <c r="B226" s="1" t="str">
        <f>IF(ISNA(VLOOKUP(A226,'OVF Max Out'!$A$2:$A$1948,1,FALSE)),"","YES")</f>
        <v/>
      </c>
      <c r="C226" s="2" t="s">
        <v>371</v>
      </c>
      <c r="D226" s="2" t="s">
        <v>949</v>
      </c>
      <c r="E226" s="32">
        <v>273174</v>
      </c>
      <c r="F226" s="32">
        <v>85450</v>
      </c>
      <c r="G226" s="32">
        <v>13500</v>
      </c>
      <c r="H226" s="12">
        <f t="shared" si="7"/>
        <v>372124</v>
      </c>
      <c r="I226" s="2" t="s">
        <v>2955</v>
      </c>
      <c r="J226" s="2" t="s">
        <v>950</v>
      </c>
      <c r="K226" s="2" t="s">
        <v>34</v>
      </c>
      <c r="L226" s="2" t="s">
        <v>951</v>
      </c>
      <c r="M226" s="2" t="s">
        <v>2961</v>
      </c>
      <c r="N226" s="2" t="s">
        <v>2962</v>
      </c>
      <c r="O226" s="2" t="s">
        <v>2963</v>
      </c>
      <c r="P226" s="2" t="s">
        <v>952</v>
      </c>
      <c r="Q226" s="2" t="s">
        <v>2965</v>
      </c>
      <c r="R226" s="2" t="s">
        <v>2965</v>
      </c>
      <c r="S226" s="2" t="s">
        <v>953</v>
      </c>
      <c r="T226" s="2" t="s">
        <v>954</v>
      </c>
      <c r="U226" s="2" t="s">
        <v>955</v>
      </c>
      <c r="V226" s="3" t="b">
        <v>0</v>
      </c>
    </row>
    <row r="227" spans="1:22" ht="13.5" customHeight="1">
      <c r="A227" s="1" t="str">
        <f t="shared" si="6"/>
        <v>Deborah &amp; MarshalWais</v>
      </c>
      <c r="B227" s="1" t="str">
        <f>IF(ISNA(VLOOKUP(A227,'OVF Max Out'!$A$2:$A$1948,1,FALSE)),"","YES")</f>
        <v/>
      </c>
      <c r="C227" s="2" t="s">
        <v>991</v>
      </c>
      <c r="D227" s="2" t="s">
        <v>992</v>
      </c>
      <c r="E227" s="5">
        <v>116000</v>
      </c>
      <c r="F227" s="5">
        <v>256000</v>
      </c>
      <c r="G227" s="12"/>
      <c r="H227" s="12">
        <f t="shared" si="7"/>
        <v>372000</v>
      </c>
      <c r="I227" s="2" t="s">
        <v>674</v>
      </c>
      <c r="J227" s="2" t="s">
        <v>993</v>
      </c>
      <c r="K227" s="2" t="s">
        <v>131</v>
      </c>
      <c r="L227" s="2"/>
      <c r="M227" s="2" t="s">
        <v>994</v>
      </c>
      <c r="N227" s="2" t="s">
        <v>995</v>
      </c>
      <c r="O227" s="2"/>
      <c r="P227" s="2"/>
      <c r="Q227" s="2" t="s">
        <v>996</v>
      </c>
      <c r="R227" s="2" t="s">
        <v>997</v>
      </c>
      <c r="S227" s="6" t="s">
        <v>998</v>
      </c>
      <c r="T227" s="6" t="s">
        <v>999</v>
      </c>
      <c r="U227" s="2"/>
      <c r="V227" s="3"/>
    </row>
    <row r="228" spans="1:22" s="27" customFormat="1" ht="13.5" customHeight="1">
      <c r="A228" s="1" t="str">
        <f t="shared" si="6"/>
        <v>CarolynDwyer</v>
      </c>
      <c r="B228" s="1" t="str">
        <f>IF(ISNA(VLOOKUP(A228,'OVF Max Out'!$A$2:$A$1948,1,FALSE)),"","YES")</f>
        <v/>
      </c>
      <c r="C228" s="2" t="s">
        <v>2636</v>
      </c>
      <c r="D228" s="2" t="s">
        <v>2637</v>
      </c>
      <c r="E228" s="12">
        <v>93441</v>
      </c>
      <c r="F228" s="12">
        <v>264372</v>
      </c>
      <c r="G228" s="12">
        <v>7000</v>
      </c>
      <c r="H228" s="12">
        <f t="shared" si="7"/>
        <v>364813</v>
      </c>
      <c r="I228" s="2" t="s">
        <v>119</v>
      </c>
      <c r="J228" s="2" t="s">
        <v>513</v>
      </c>
      <c r="K228" s="2" t="s">
        <v>24</v>
      </c>
      <c r="L228" s="2" t="s">
        <v>2638</v>
      </c>
      <c r="M228" s="2" t="s">
        <v>2639</v>
      </c>
      <c r="N228" s="2" t="s">
        <v>775</v>
      </c>
      <c r="O228" s="2" t="s">
        <v>2640</v>
      </c>
      <c r="P228" s="2" t="s">
        <v>2965</v>
      </c>
      <c r="Q228" s="2" t="s">
        <v>2965</v>
      </c>
      <c r="R228" s="2" t="s">
        <v>2641</v>
      </c>
      <c r="S228" s="2" t="s">
        <v>2642</v>
      </c>
      <c r="T228" s="2" t="s">
        <v>2965</v>
      </c>
      <c r="U228" s="2" t="s">
        <v>2965</v>
      </c>
      <c r="V228" s="3" t="b">
        <v>0</v>
      </c>
    </row>
    <row r="229" spans="1:22" ht="13.5" customHeight="1">
      <c r="A229" s="1" t="str">
        <f t="shared" si="6"/>
        <v>HasanChandoo</v>
      </c>
      <c r="B229" s="1" t="str">
        <f>IF(ISNA(VLOOKUP(A229,'OVF Max Out'!$A$2:$A$1948,1,FALSE)),"","YES")</f>
        <v/>
      </c>
      <c r="C229" s="2" t="s">
        <v>1517</v>
      </c>
      <c r="D229" s="2" t="s">
        <v>1518</v>
      </c>
      <c r="E229" s="12">
        <v>305375</v>
      </c>
      <c r="F229" s="12">
        <v>55000</v>
      </c>
      <c r="G229" s="12"/>
      <c r="H229" s="12">
        <f t="shared" si="7"/>
        <v>360375</v>
      </c>
      <c r="I229" s="2" t="s">
        <v>10</v>
      </c>
      <c r="J229" s="2" t="s">
        <v>1519</v>
      </c>
      <c r="K229" s="2" t="s">
        <v>1520</v>
      </c>
      <c r="L229" s="2" t="s">
        <v>1521</v>
      </c>
      <c r="M229" s="2" t="s">
        <v>14</v>
      </c>
      <c r="N229" s="2" t="s">
        <v>15</v>
      </c>
      <c r="O229" s="2" t="s">
        <v>437</v>
      </c>
      <c r="P229" s="2" t="s">
        <v>2965</v>
      </c>
      <c r="Q229" s="2" t="s">
        <v>2965</v>
      </c>
      <c r="R229" s="2" t="s">
        <v>2965</v>
      </c>
      <c r="S229" s="2" t="s">
        <v>1522</v>
      </c>
      <c r="T229" s="2" t="s">
        <v>2965</v>
      </c>
      <c r="U229" s="2" t="s">
        <v>2965</v>
      </c>
      <c r="V229" s="3" t="b">
        <v>0</v>
      </c>
    </row>
    <row r="230" spans="1:22" ht="13.5" customHeight="1">
      <c r="A230" s="1" t="str">
        <f t="shared" si="6"/>
        <v>JasonPaez</v>
      </c>
      <c r="B230" s="1" t="str">
        <f>IF(ISNA(VLOOKUP(A230,'OVF Max Out'!$A$2:$A$1948,1,FALSE)),"","YES")</f>
        <v/>
      </c>
      <c r="C230" s="2" t="s">
        <v>738</v>
      </c>
      <c r="D230" s="2" t="s">
        <v>739</v>
      </c>
      <c r="E230" s="16">
        <v>360326</v>
      </c>
      <c r="F230" s="17"/>
      <c r="G230" s="17"/>
      <c r="H230" s="12">
        <f t="shared" si="7"/>
        <v>360326</v>
      </c>
      <c r="I230" s="2" t="s">
        <v>10</v>
      </c>
      <c r="J230" s="2" t="s">
        <v>740</v>
      </c>
      <c r="K230" s="2" t="s">
        <v>43</v>
      </c>
      <c r="L230" s="2" t="s">
        <v>741</v>
      </c>
      <c r="M230" s="2" t="s">
        <v>14</v>
      </c>
      <c r="N230" s="2" t="s">
        <v>15</v>
      </c>
      <c r="O230" s="2">
        <v>10024</v>
      </c>
      <c r="P230" s="2" t="s">
        <v>134</v>
      </c>
      <c r="Q230" s="2"/>
      <c r="R230" s="2"/>
      <c r="S230" s="6" t="s">
        <v>1733</v>
      </c>
      <c r="T230" s="2"/>
      <c r="U230" s="2" t="s">
        <v>742</v>
      </c>
      <c r="V230" s="3" t="b">
        <v>0</v>
      </c>
    </row>
    <row r="231" spans="1:22" s="27" customFormat="1" ht="13.5" customHeight="1">
      <c r="A231" s="1" t="str">
        <f t="shared" si="6"/>
        <v>JonMerksamer</v>
      </c>
      <c r="B231" s="1" t="str">
        <f>IF(ISNA(VLOOKUP(A231,'OVF Max Out'!$A$2:$A$1948,1,FALSE)),"","YES")</f>
        <v/>
      </c>
      <c r="C231" s="2" t="s">
        <v>984</v>
      </c>
      <c r="D231" s="2" t="s">
        <v>1238</v>
      </c>
      <c r="E231" s="12">
        <v>349550</v>
      </c>
      <c r="F231" s="12">
        <v>10700</v>
      </c>
      <c r="G231" s="12"/>
      <c r="H231" s="12">
        <f t="shared" si="7"/>
        <v>360250</v>
      </c>
      <c r="I231" s="2" t="s">
        <v>2970</v>
      </c>
      <c r="J231" s="2" t="s">
        <v>1239</v>
      </c>
      <c r="K231" s="2" t="s">
        <v>90</v>
      </c>
      <c r="L231" s="2" t="s">
        <v>1240</v>
      </c>
      <c r="M231" s="2" t="s">
        <v>980</v>
      </c>
      <c r="N231" s="2" t="s">
        <v>4</v>
      </c>
      <c r="O231" s="2" t="s">
        <v>1241</v>
      </c>
      <c r="P231" s="2" t="s">
        <v>2965</v>
      </c>
      <c r="Q231" s="2" t="s">
        <v>1242</v>
      </c>
      <c r="R231" s="2" t="s">
        <v>1243</v>
      </c>
      <c r="S231" s="2" t="s">
        <v>1244</v>
      </c>
      <c r="T231" s="2" t="s">
        <v>2965</v>
      </c>
      <c r="U231" s="2" t="s">
        <v>2965</v>
      </c>
      <c r="V231" s="3" t="b">
        <v>0</v>
      </c>
    </row>
    <row r="232" spans="1:22" s="27" customFormat="1" ht="13.5" customHeight="1">
      <c r="A232" s="1" t="str">
        <f t="shared" si="6"/>
        <v>NelsonRising</v>
      </c>
      <c r="B232" s="1" t="str">
        <f>IF(ISNA(VLOOKUP(A232,'OVF Max Out'!$A$2:$A$1948,1,FALSE)),"","YES")</f>
        <v>YES</v>
      </c>
      <c r="C232" s="2" t="s">
        <v>366</v>
      </c>
      <c r="D232" s="2" t="s">
        <v>367</v>
      </c>
      <c r="E232" s="12">
        <v>197600</v>
      </c>
      <c r="F232" s="12">
        <v>162600</v>
      </c>
      <c r="G232" s="12"/>
      <c r="H232" s="12">
        <f t="shared" si="7"/>
        <v>360200</v>
      </c>
      <c r="I232" s="2" t="s">
        <v>41</v>
      </c>
      <c r="J232" s="2" t="s">
        <v>2216</v>
      </c>
      <c r="K232" s="2" t="s">
        <v>34</v>
      </c>
      <c r="L232" s="2"/>
      <c r="M232" s="2" t="s">
        <v>420</v>
      </c>
      <c r="N232" s="2" t="s">
        <v>4</v>
      </c>
      <c r="O232" s="2"/>
      <c r="P232" s="2" t="s">
        <v>2217</v>
      </c>
      <c r="Q232" s="2" t="s">
        <v>2218</v>
      </c>
      <c r="R232" s="2"/>
      <c r="S232" s="6" t="s">
        <v>1610</v>
      </c>
      <c r="T232" s="2"/>
      <c r="U232" s="2"/>
      <c r="V232" s="3"/>
    </row>
    <row r="233" spans="1:22" s="27" customFormat="1" ht="13.5" customHeight="1">
      <c r="A233" s="1" t="str">
        <f t="shared" si="6"/>
        <v>JonathanLavine</v>
      </c>
      <c r="B233" s="1" t="str">
        <f>IF(ISNA(VLOOKUP(A233,'OVF Max Out'!$A$2:$A$1948,1,FALSE)),"","YES")</f>
        <v/>
      </c>
      <c r="C233" s="2" t="s">
        <v>913</v>
      </c>
      <c r="D233" s="2" t="s">
        <v>1375</v>
      </c>
      <c r="E233" s="12">
        <v>235746</v>
      </c>
      <c r="F233" s="12">
        <v>124000</v>
      </c>
      <c r="G233" s="12"/>
      <c r="H233" s="12">
        <f t="shared" si="7"/>
        <v>359746</v>
      </c>
      <c r="I233" s="2" t="s">
        <v>119</v>
      </c>
      <c r="J233" s="2" t="s">
        <v>1376</v>
      </c>
      <c r="K233" s="2" t="s">
        <v>611</v>
      </c>
      <c r="L233" s="2" t="s">
        <v>1377</v>
      </c>
      <c r="M233" s="2" t="s">
        <v>1378</v>
      </c>
      <c r="N233" s="2" t="s">
        <v>123</v>
      </c>
      <c r="O233" s="2" t="s">
        <v>1379</v>
      </c>
      <c r="P233" s="2" t="s">
        <v>2965</v>
      </c>
      <c r="Q233" s="2" t="s">
        <v>2965</v>
      </c>
      <c r="R233" s="2" t="s">
        <v>1380</v>
      </c>
      <c r="S233" s="2" t="s">
        <v>1381</v>
      </c>
      <c r="T233" s="2" t="s">
        <v>2965</v>
      </c>
      <c r="U233" s="2" t="s">
        <v>2965</v>
      </c>
      <c r="V233" s="3" t="b">
        <v>0</v>
      </c>
    </row>
    <row r="234" spans="1:22" s="27" customFormat="1" ht="13.5" customHeight="1">
      <c r="A234" s="1" t="str">
        <f t="shared" si="6"/>
        <v>PeterEmerson</v>
      </c>
      <c r="B234" s="1" t="str">
        <f>IF(ISNA(VLOOKUP(A234,'OVF Max Out'!$A$2:$A$1948,1,FALSE)),"","YES")</f>
        <v/>
      </c>
      <c r="C234" s="2" t="s">
        <v>221</v>
      </c>
      <c r="D234" s="2" t="s">
        <v>2888</v>
      </c>
      <c r="E234" s="32">
        <v>30150</v>
      </c>
      <c r="F234" s="32">
        <v>326200</v>
      </c>
      <c r="G234" s="32">
        <v>0</v>
      </c>
      <c r="H234" s="12">
        <f t="shared" si="7"/>
        <v>356350</v>
      </c>
      <c r="I234" s="2" t="s">
        <v>2955</v>
      </c>
      <c r="J234" s="2"/>
      <c r="K234" s="2"/>
      <c r="L234" s="2"/>
      <c r="M234" s="2"/>
      <c r="N234" s="2"/>
      <c r="O234" s="2"/>
      <c r="P234" s="2"/>
      <c r="Q234" s="2"/>
      <c r="R234" s="9" t="s">
        <v>1754</v>
      </c>
      <c r="S234" s="6" t="s">
        <v>1753</v>
      </c>
      <c r="T234" s="2"/>
      <c r="U234" s="2"/>
      <c r="V234" s="3"/>
    </row>
    <row r="235" spans="1:22" s="27" customFormat="1" ht="13.5" customHeight="1">
      <c r="A235" s="1" t="str">
        <f t="shared" si="6"/>
        <v>OrlanJohnson</v>
      </c>
      <c r="B235" s="1" t="str">
        <f>IF(ISNA(VLOOKUP(A235,'OVF Max Out'!$A$2:$A$1948,1,FALSE)),"","YES")</f>
        <v/>
      </c>
      <c r="C235" s="2" t="s">
        <v>695</v>
      </c>
      <c r="D235" s="2" t="s">
        <v>563</v>
      </c>
      <c r="E235" s="32">
        <v>315144</v>
      </c>
      <c r="F235" s="32">
        <v>39230</v>
      </c>
      <c r="G235" s="32">
        <v>0</v>
      </c>
      <c r="H235" s="12">
        <f t="shared" si="7"/>
        <v>354374</v>
      </c>
      <c r="I235" s="2" t="s">
        <v>2955</v>
      </c>
      <c r="J235" s="2" t="s">
        <v>696</v>
      </c>
      <c r="K235" s="2" t="s">
        <v>178</v>
      </c>
      <c r="L235" s="2" t="s">
        <v>697</v>
      </c>
      <c r="M235" s="2" t="s">
        <v>698</v>
      </c>
      <c r="N235" s="2" t="s">
        <v>244</v>
      </c>
      <c r="O235" s="2" t="s">
        <v>699</v>
      </c>
      <c r="P235" s="2" t="s">
        <v>2965</v>
      </c>
      <c r="Q235" s="2" t="s">
        <v>2965</v>
      </c>
      <c r="R235" s="2" t="s">
        <v>700</v>
      </c>
      <c r="S235" s="2" t="s">
        <v>701</v>
      </c>
      <c r="T235" s="2" t="s">
        <v>702</v>
      </c>
      <c r="U235" s="2" t="s">
        <v>2965</v>
      </c>
      <c r="V235" s="3" t="b">
        <v>1</v>
      </c>
    </row>
    <row r="236" spans="1:22" s="27" customFormat="1" ht="13.5" customHeight="1">
      <c r="A236" s="1" t="str">
        <f t="shared" si="6"/>
        <v>GregCraig</v>
      </c>
      <c r="B236" s="1" t="str">
        <f>IF(ISNA(VLOOKUP(A236,'OVF Max Out'!$A$2:$A$1948,1,FALSE)),"","YES")</f>
        <v/>
      </c>
      <c r="C236" s="2" t="s">
        <v>861</v>
      </c>
      <c r="D236" s="2" t="s">
        <v>862</v>
      </c>
      <c r="E236" s="32">
        <v>278350</v>
      </c>
      <c r="F236" s="32">
        <v>37900</v>
      </c>
      <c r="G236" s="32">
        <v>37000</v>
      </c>
      <c r="H236" s="12">
        <f t="shared" si="7"/>
        <v>353250</v>
      </c>
      <c r="I236" s="2" t="s">
        <v>2955</v>
      </c>
      <c r="J236" s="2" t="s">
        <v>177</v>
      </c>
      <c r="K236" s="2" t="s">
        <v>178</v>
      </c>
      <c r="L236" s="2" t="s">
        <v>863</v>
      </c>
      <c r="M236" s="2" t="s">
        <v>2961</v>
      </c>
      <c r="N236" s="2" t="s">
        <v>2962</v>
      </c>
      <c r="O236" s="2" t="s">
        <v>2963</v>
      </c>
      <c r="P236" s="2" t="s">
        <v>864</v>
      </c>
      <c r="Q236" s="2" t="s">
        <v>2965</v>
      </c>
      <c r="R236" s="2" t="s">
        <v>2965</v>
      </c>
      <c r="S236" s="2" t="s">
        <v>865</v>
      </c>
      <c r="T236" s="2" t="s">
        <v>2965</v>
      </c>
      <c r="U236" s="2" t="s">
        <v>2965</v>
      </c>
      <c r="V236" s="3" t="b">
        <v>0</v>
      </c>
    </row>
    <row r="237" spans="1:22" s="27" customFormat="1" ht="13.5" customHeight="1">
      <c r="A237" s="1" t="str">
        <f t="shared" si="6"/>
        <v>Kelly Meyer</v>
      </c>
      <c r="B237" s="1" t="str">
        <f>IF(ISNA(VLOOKUP(A237,'OVF Max Out'!$A$2:$A$1948,1,FALSE)),"","YES")</f>
        <v/>
      </c>
      <c r="C237" s="7" t="s">
        <v>2033</v>
      </c>
      <c r="D237" s="7" t="s">
        <v>2034</v>
      </c>
      <c r="E237" s="12">
        <v>150425</v>
      </c>
      <c r="F237" s="12">
        <v>202500</v>
      </c>
      <c r="G237" s="12"/>
      <c r="H237" s="12">
        <f t="shared" si="7"/>
        <v>352925</v>
      </c>
      <c r="I237" s="2" t="s">
        <v>41</v>
      </c>
      <c r="J237" s="2"/>
      <c r="K237" s="2" t="s">
        <v>942</v>
      </c>
      <c r="L237" s="2"/>
      <c r="M237" s="7" t="s">
        <v>420</v>
      </c>
      <c r="N237" s="7" t="s">
        <v>4</v>
      </c>
      <c r="O237" s="2"/>
      <c r="P237" s="7" t="s">
        <v>2042</v>
      </c>
      <c r="Q237" s="2"/>
      <c r="R237" s="7" t="s">
        <v>2045</v>
      </c>
      <c r="S237" s="7" t="s">
        <v>2039</v>
      </c>
      <c r="T237" s="2"/>
      <c r="U237" s="2"/>
      <c r="V237" s="3"/>
    </row>
    <row r="238" spans="1:22" s="27" customFormat="1" ht="13.5" customHeight="1">
      <c r="A238" s="1" t="str">
        <f t="shared" si="6"/>
        <v>EricPaquette</v>
      </c>
      <c r="B238" s="1" t="str">
        <f>IF(ISNA(VLOOKUP(A238,'OVF Max Out'!$A$2:$A$1948,1,FALSE)),"","YES")</f>
        <v/>
      </c>
      <c r="C238" s="2" t="s">
        <v>632</v>
      </c>
      <c r="D238" s="2" t="s">
        <v>2502</v>
      </c>
      <c r="E238" s="12">
        <v>257900</v>
      </c>
      <c r="F238" s="12">
        <v>94800</v>
      </c>
      <c r="G238" s="12"/>
      <c r="H238" s="12">
        <f t="shared" si="7"/>
        <v>352700</v>
      </c>
      <c r="I238" s="2" t="s">
        <v>41</v>
      </c>
      <c r="J238" s="2" t="s">
        <v>2503</v>
      </c>
      <c r="K238" s="2" t="s">
        <v>2504</v>
      </c>
      <c r="L238" s="2" t="s">
        <v>2965</v>
      </c>
      <c r="M238" s="2" t="s">
        <v>420</v>
      </c>
      <c r="N238" s="2" t="s">
        <v>4</v>
      </c>
      <c r="O238" s="2" t="s">
        <v>2965</v>
      </c>
      <c r="P238" s="2" t="s">
        <v>2505</v>
      </c>
      <c r="Q238" s="2" t="s">
        <v>2965</v>
      </c>
      <c r="R238" s="2" t="s">
        <v>2965</v>
      </c>
      <c r="S238" s="2" t="s">
        <v>2506</v>
      </c>
      <c r="T238" s="2" t="s">
        <v>2965</v>
      </c>
      <c r="U238" s="2" t="s">
        <v>2965</v>
      </c>
      <c r="V238" s="3" t="b">
        <v>0</v>
      </c>
    </row>
    <row r="239" spans="1:22" s="27" customFormat="1" ht="13.5" customHeight="1">
      <c r="A239" s="1" t="str">
        <f t="shared" si="6"/>
        <v>DevenParekh</v>
      </c>
      <c r="B239" s="1" t="str">
        <f>IF(ISNA(VLOOKUP(A239,'OVF Max Out'!$A$2:$A$1948,1,FALSE)),"","YES")</f>
        <v/>
      </c>
      <c r="C239" s="2" t="s">
        <v>1541</v>
      </c>
      <c r="D239" s="2" t="s">
        <v>1542</v>
      </c>
      <c r="E239" s="12">
        <v>254390</v>
      </c>
      <c r="F239" s="12">
        <v>97800</v>
      </c>
      <c r="G239" s="12"/>
      <c r="H239" s="12">
        <f t="shared" si="7"/>
        <v>352190</v>
      </c>
      <c r="I239" s="2" t="s">
        <v>10</v>
      </c>
      <c r="J239" s="2" t="s">
        <v>1543</v>
      </c>
      <c r="K239" s="2" t="s">
        <v>611</v>
      </c>
      <c r="L239" s="2" t="s">
        <v>1544</v>
      </c>
      <c r="M239" s="2" t="s">
        <v>14</v>
      </c>
      <c r="N239" s="2" t="s">
        <v>15</v>
      </c>
      <c r="O239" s="2" t="s">
        <v>1545</v>
      </c>
      <c r="P239" s="2" t="s">
        <v>1546</v>
      </c>
      <c r="Q239" s="2" t="s">
        <v>2965</v>
      </c>
      <c r="R239" s="2" t="s">
        <v>1547</v>
      </c>
      <c r="S239" s="2" t="s">
        <v>1548</v>
      </c>
      <c r="T239" s="2" t="s">
        <v>2965</v>
      </c>
      <c r="U239" s="2" t="s">
        <v>2965</v>
      </c>
      <c r="V239" s="3" t="b">
        <v>0</v>
      </c>
    </row>
    <row r="240" spans="1:22" s="27" customFormat="1" ht="13.5" customHeight="1">
      <c r="A240" s="1" t="str">
        <f t="shared" si="6"/>
        <v>BobSussman</v>
      </c>
      <c r="B240" s="1" t="str">
        <f>IF(ISNA(VLOOKUP(A240,'OVF Max Out'!$A$2:$A$1948,1,FALSE)),"","YES")</f>
        <v/>
      </c>
      <c r="C240" s="2" t="s">
        <v>190</v>
      </c>
      <c r="D240" s="2" t="s">
        <v>1464</v>
      </c>
      <c r="E240" s="32">
        <v>258050</v>
      </c>
      <c r="F240" s="32">
        <v>84900</v>
      </c>
      <c r="G240" s="32">
        <v>8500</v>
      </c>
      <c r="H240" s="12">
        <f t="shared" si="7"/>
        <v>351450</v>
      </c>
      <c r="I240" s="2" t="s">
        <v>2955</v>
      </c>
      <c r="J240" s="2" t="s">
        <v>1465</v>
      </c>
      <c r="K240" s="2" t="s">
        <v>1466</v>
      </c>
      <c r="L240" s="2" t="s">
        <v>2965</v>
      </c>
      <c r="M240" s="2" t="s">
        <v>2961</v>
      </c>
      <c r="N240" s="2" t="s">
        <v>2962</v>
      </c>
      <c r="O240" s="2" t="s">
        <v>2965</v>
      </c>
      <c r="P240" s="2" t="s">
        <v>1467</v>
      </c>
      <c r="Q240" s="2" t="s">
        <v>2965</v>
      </c>
      <c r="R240" s="2" t="s">
        <v>2965</v>
      </c>
      <c r="S240" s="2" t="s">
        <v>1468</v>
      </c>
      <c r="T240" s="2" t="s">
        <v>2965</v>
      </c>
      <c r="U240" s="2" t="s">
        <v>2965</v>
      </c>
      <c r="V240" s="3" t="b">
        <v>0</v>
      </c>
    </row>
    <row r="241" spans="1:22" s="27" customFormat="1" ht="13.5" customHeight="1">
      <c r="A241" s="1" t="str">
        <f t="shared" si="6"/>
        <v>JeffShell</v>
      </c>
      <c r="B241" s="1" t="str">
        <f>IF(ISNA(VLOOKUP(A241,'OVF Max Out'!$A$2:$A$1948,1,FALSE)),"","YES")</f>
        <v/>
      </c>
      <c r="C241" s="2" t="s">
        <v>336</v>
      </c>
      <c r="D241" s="2" t="s">
        <v>1523</v>
      </c>
      <c r="E241" s="32">
        <v>265650</v>
      </c>
      <c r="F241" s="32">
        <v>85400</v>
      </c>
      <c r="G241" s="32">
        <v>0</v>
      </c>
      <c r="H241" s="12">
        <f t="shared" si="7"/>
        <v>351050</v>
      </c>
      <c r="I241" s="2" t="s">
        <v>2955</v>
      </c>
      <c r="J241" s="2" t="s">
        <v>1524</v>
      </c>
      <c r="K241" s="2" t="s">
        <v>2965</v>
      </c>
      <c r="L241" s="2" t="s">
        <v>2965</v>
      </c>
      <c r="M241" s="2" t="s">
        <v>225</v>
      </c>
      <c r="N241" s="2" t="s">
        <v>226</v>
      </c>
      <c r="O241" s="2" t="s">
        <v>2965</v>
      </c>
      <c r="P241" s="2" t="s">
        <v>1525</v>
      </c>
      <c r="Q241" s="2" t="s">
        <v>2965</v>
      </c>
      <c r="R241" s="2" t="s">
        <v>2965</v>
      </c>
      <c r="S241" s="2" t="s">
        <v>1526</v>
      </c>
      <c r="T241" s="2" t="s">
        <v>2965</v>
      </c>
      <c r="U241" s="2" t="s">
        <v>1527</v>
      </c>
      <c r="V241" s="3" t="b">
        <v>0</v>
      </c>
    </row>
    <row r="242" spans="1:22" s="27" customFormat="1" ht="13.5" customHeight="1">
      <c r="A242" s="1" t="str">
        <f t="shared" si="6"/>
        <v>GeraldAcker</v>
      </c>
      <c r="B242" s="1" t="str">
        <f>IF(ISNA(VLOOKUP(A242,'OVF Max Out'!$A$2:$A$1948,1,FALSE)),"","YES")</f>
        <v/>
      </c>
      <c r="C242" s="2" t="s">
        <v>2690</v>
      </c>
      <c r="D242" s="2" t="s">
        <v>2691</v>
      </c>
      <c r="E242" s="5">
        <v>300000</v>
      </c>
      <c r="F242" s="5">
        <v>25000</v>
      </c>
      <c r="G242" s="12">
        <v>25000</v>
      </c>
      <c r="H242" s="12">
        <f t="shared" si="7"/>
        <v>350000</v>
      </c>
      <c r="I242" s="2" t="s">
        <v>60</v>
      </c>
      <c r="J242" s="2" t="s">
        <v>2692</v>
      </c>
      <c r="K242" s="2" t="s">
        <v>2965</v>
      </c>
      <c r="L242" s="2" t="s">
        <v>2965</v>
      </c>
      <c r="M242" s="2" t="s">
        <v>2688</v>
      </c>
      <c r="N242" s="2" t="s">
        <v>1577</v>
      </c>
      <c r="O242" s="2" t="s">
        <v>2965</v>
      </c>
      <c r="P242" s="2" t="s">
        <v>2689</v>
      </c>
      <c r="Q242" s="2" t="s">
        <v>2965</v>
      </c>
      <c r="R242" s="2" t="s">
        <v>2965</v>
      </c>
      <c r="S242" s="2" t="s">
        <v>2693</v>
      </c>
      <c r="T242" s="2" t="s">
        <v>2965</v>
      </c>
      <c r="U242" s="2" t="s">
        <v>2965</v>
      </c>
      <c r="V242" s="3" t="b">
        <v>0</v>
      </c>
    </row>
    <row r="243" spans="1:22" s="27" customFormat="1" ht="13.5" customHeight="1">
      <c r="A243" s="1" t="str">
        <f t="shared" si="6"/>
        <v>BarryGoodman</v>
      </c>
      <c r="B243" s="1" t="str">
        <f>IF(ISNA(VLOOKUP(A243,'OVF Max Out'!$A$2:$A$1948,1,FALSE)),"","YES")</f>
        <v/>
      </c>
      <c r="C243" s="2" t="s">
        <v>1483</v>
      </c>
      <c r="D243" s="2" t="s">
        <v>1296</v>
      </c>
      <c r="E243" s="5">
        <v>300000</v>
      </c>
      <c r="F243" s="5">
        <v>25000</v>
      </c>
      <c r="G243" s="12">
        <v>25000</v>
      </c>
      <c r="H243" s="12">
        <f t="shared" si="7"/>
        <v>350000</v>
      </c>
      <c r="I243" s="2" t="s">
        <v>60</v>
      </c>
      <c r="J243" s="2" t="s">
        <v>2148</v>
      </c>
      <c r="K243" s="2" t="s">
        <v>178</v>
      </c>
      <c r="L243" s="2" t="s">
        <v>2965</v>
      </c>
      <c r="M243" s="2" t="s">
        <v>2688</v>
      </c>
      <c r="N243" s="2" t="s">
        <v>1577</v>
      </c>
      <c r="O243" s="2" t="s">
        <v>2965</v>
      </c>
      <c r="P243" s="2" t="s">
        <v>2689</v>
      </c>
      <c r="Q243" s="2" t="s">
        <v>2149</v>
      </c>
      <c r="R243" s="2" t="s">
        <v>2965</v>
      </c>
      <c r="S243" s="6" t="s">
        <v>1734</v>
      </c>
      <c r="T243" s="2" t="s">
        <v>2965</v>
      </c>
      <c r="U243" s="2" t="s">
        <v>2965</v>
      </c>
      <c r="V243" s="3" t="b">
        <v>0</v>
      </c>
    </row>
    <row r="244" spans="1:22" ht="13.5" customHeight="1">
      <c r="A244" s="1" t="str">
        <f t="shared" si="6"/>
        <v>Allan &amp; JennieBerliant</v>
      </c>
      <c r="B244" s="1" t="str">
        <f>IF(ISNA(VLOOKUP(A244,'OVF Max Out'!$A$2:$A$1948,1,FALSE)),"","YES")</f>
        <v/>
      </c>
      <c r="C244" s="2" t="s">
        <v>1780</v>
      </c>
      <c r="D244" s="2" t="s">
        <v>1773</v>
      </c>
      <c r="E244" s="5">
        <v>234000</v>
      </c>
      <c r="F244" s="5">
        <v>87000</v>
      </c>
      <c r="G244" s="12">
        <v>21579</v>
      </c>
      <c r="H244" s="12">
        <f t="shared" si="7"/>
        <v>342579</v>
      </c>
      <c r="I244" s="2" t="s">
        <v>60</v>
      </c>
      <c r="J244" s="2" t="s">
        <v>1774</v>
      </c>
      <c r="K244" s="2"/>
      <c r="L244" s="2"/>
      <c r="M244" s="2"/>
      <c r="N244" s="2"/>
      <c r="O244" s="2"/>
      <c r="P244" s="2"/>
      <c r="Q244" s="2"/>
      <c r="R244" s="2" t="s">
        <v>1775</v>
      </c>
      <c r="S244" s="2" t="s">
        <v>1776</v>
      </c>
      <c r="T244" s="6" t="s">
        <v>1781</v>
      </c>
      <c r="U244" s="2"/>
      <c r="V244" s="3"/>
    </row>
    <row r="245" spans="1:22" ht="13.5" customHeight="1">
      <c r="A245" s="1" t="str">
        <f t="shared" si="6"/>
        <v>LeonoreBlitz</v>
      </c>
      <c r="B245" s="1" t="str">
        <f>IF(ISNA(VLOOKUP(A245,'OVF Max Out'!$A$2:$A$1948,1,FALSE)),"","YES")</f>
        <v/>
      </c>
      <c r="C245" s="2" t="s">
        <v>1720</v>
      </c>
      <c r="D245" s="2" t="s">
        <v>1721</v>
      </c>
      <c r="E245" s="12">
        <v>211475</v>
      </c>
      <c r="F245" s="12">
        <v>128350</v>
      </c>
      <c r="G245" s="12"/>
      <c r="H245" s="12">
        <f t="shared" si="7"/>
        <v>339825</v>
      </c>
      <c r="I245" s="2" t="s">
        <v>10</v>
      </c>
      <c r="J245" s="2" t="s">
        <v>23</v>
      </c>
      <c r="K245" s="2" t="s">
        <v>62</v>
      </c>
      <c r="L245" s="2" t="s">
        <v>1722</v>
      </c>
      <c r="M245" s="2" t="s">
        <v>14</v>
      </c>
      <c r="N245" s="2" t="s">
        <v>15</v>
      </c>
      <c r="O245" s="2">
        <v>10023</v>
      </c>
      <c r="P245" s="2" t="s">
        <v>1723</v>
      </c>
      <c r="Q245" s="2"/>
      <c r="R245" s="2" t="s">
        <v>1724</v>
      </c>
      <c r="S245" s="6" t="s">
        <v>1725</v>
      </c>
      <c r="T245" s="2"/>
      <c r="U245" s="2"/>
      <c r="V245" s="3"/>
    </row>
    <row r="246" spans="1:22" ht="13.5" customHeight="1">
      <c r="A246" s="1" t="str">
        <f t="shared" si="6"/>
        <v>PaulDiaz</v>
      </c>
      <c r="B246" s="1" t="str">
        <f>IF(ISNA(VLOOKUP(A246,'OVF Max Out'!$A$2:$A$1948,1,FALSE)),"","YES")</f>
        <v>YES</v>
      </c>
      <c r="C246" s="2" t="s">
        <v>2309</v>
      </c>
      <c r="D246" s="2" t="s">
        <v>985</v>
      </c>
      <c r="E246" s="5">
        <v>96000</v>
      </c>
      <c r="F246" s="5">
        <v>223800</v>
      </c>
      <c r="G246" s="12">
        <v>17500</v>
      </c>
      <c r="H246" s="12">
        <f t="shared" si="7"/>
        <v>337300</v>
      </c>
      <c r="I246" s="2" t="s">
        <v>60</v>
      </c>
      <c r="J246" s="2"/>
      <c r="K246" s="2"/>
      <c r="L246" s="2"/>
      <c r="M246" s="2"/>
      <c r="N246" s="2"/>
      <c r="O246" s="2"/>
      <c r="P246" s="6" t="s">
        <v>987</v>
      </c>
      <c r="Q246" s="2"/>
      <c r="R246" s="2"/>
      <c r="S246" s="6" t="s">
        <v>986</v>
      </c>
      <c r="T246" s="2"/>
      <c r="U246" s="2"/>
      <c r="V246" s="3"/>
    </row>
    <row r="247" spans="1:22" ht="13.5" customHeight="1">
      <c r="A247" s="1" t="str">
        <f t="shared" si="6"/>
        <v>TomGearen</v>
      </c>
      <c r="B247" s="1" t="str">
        <f>IF(ISNA(VLOOKUP(A247,'OVF Max Out'!$A$2:$A$1948,1,FALSE)),"","YES")</f>
        <v/>
      </c>
      <c r="C247" s="2" t="s">
        <v>289</v>
      </c>
      <c r="D247" s="2" t="s">
        <v>2616</v>
      </c>
      <c r="E247" s="12">
        <v>187000</v>
      </c>
      <c r="F247" s="12">
        <v>100000</v>
      </c>
      <c r="G247" s="12">
        <v>50000</v>
      </c>
      <c r="H247" s="12">
        <f t="shared" si="7"/>
        <v>337000</v>
      </c>
      <c r="I247" s="2" t="s">
        <v>71</v>
      </c>
      <c r="J247" s="2" t="s">
        <v>2617</v>
      </c>
      <c r="K247" s="2" t="s">
        <v>34</v>
      </c>
      <c r="L247" s="2" t="s">
        <v>2965</v>
      </c>
      <c r="M247" s="2" t="s">
        <v>74</v>
      </c>
      <c r="N247" s="2" t="s">
        <v>75</v>
      </c>
      <c r="O247" s="2" t="s">
        <v>2965</v>
      </c>
      <c r="P247" s="2" t="s">
        <v>2965</v>
      </c>
      <c r="Q247" s="2" t="s">
        <v>2965</v>
      </c>
      <c r="R247" s="2" t="s">
        <v>2618</v>
      </c>
      <c r="S247" s="2" t="s">
        <v>2619</v>
      </c>
      <c r="T247" s="2" t="s">
        <v>2965</v>
      </c>
      <c r="U247" s="2" t="s">
        <v>2965</v>
      </c>
      <c r="V247" s="3" t="b">
        <v>0</v>
      </c>
    </row>
    <row r="248" spans="1:22" s="27" customFormat="1" ht="13.5" customHeight="1">
      <c r="A248" s="1" t="str">
        <f t="shared" si="6"/>
        <v>ClaireLucas</v>
      </c>
      <c r="B248" s="1" t="str">
        <f>IF(ISNA(VLOOKUP(A248,'OVF Max Out'!$A$2:$A$1948,1,FALSE)),"","YES")</f>
        <v/>
      </c>
      <c r="C248" s="2" t="s">
        <v>1101</v>
      </c>
      <c r="D248" s="2" t="s">
        <v>1102</v>
      </c>
      <c r="E248" s="32">
        <v>200000</v>
      </c>
      <c r="F248" s="32">
        <v>136000</v>
      </c>
      <c r="G248" s="32"/>
      <c r="H248" s="12">
        <f t="shared" si="7"/>
        <v>336000</v>
      </c>
      <c r="I248" s="2" t="s">
        <v>2955</v>
      </c>
      <c r="J248" s="2"/>
      <c r="K248" s="2"/>
      <c r="L248" s="6" t="s">
        <v>1105</v>
      </c>
      <c r="M248" s="6" t="s">
        <v>1106</v>
      </c>
      <c r="N248" s="2" t="s">
        <v>4</v>
      </c>
      <c r="O248" s="6">
        <v>92625</v>
      </c>
      <c r="P248" s="2"/>
      <c r="Q248" s="2"/>
      <c r="R248" s="6" t="s">
        <v>1104</v>
      </c>
      <c r="S248" s="2" t="s">
        <v>1103</v>
      </c>
      <c r="T248" s="2"/>
      <c r="U248" s="2"/>
      <c r="V248" s="3"/>
    </row>
    <row r="249" spans="1:22" s="27" customFormat="1" ht="13.5" customHeight="1">
      <c r="A249" s="1" t="str">
        <f t="shared" si="6"/>
        <v>DonPeebles</v>
      </c>
      <c r="B249" s="1" t="str">
        <f>IF(ISNA(VLOOKUP(A249,'OVF Max Out'!$A$2:$A$1948,1,FALSE)),"","YES")</f>
        <v/>
      </c>
      <c r="C249" s="2" t="s">
        <v>87</v>
      </c>
      <c r="D249" s="2" t="s">
        <v>1328</v>
      </c>
      <c r="E249" s="12">
        <v>275000</v>
      </c>
      <c r="F249" s="12">
        <v>48000</v>
      </c>
      <c r="G249" s="12">
        <v>10000</v>
      </c>
      <c r="H249" s="12">
        <f t="shared" si="7"/>
        <v>333000</v>
      </c>
      <c r="I249" s="2" t="s">
        <v>22</v>
      </c>
      <c r="J249" s="2" t="s">
        <v>1329</v>
      </c>
      <c r="K249" s="2" t="s">
        <v>43</v>
      </c>
      <c r="L249" s="2" t="s">
        <v>2965</v>
      </c>
      <c r="M249" s="2" t="s">
        <v>604</v>
      </c>
      <c r="N249" s="2" t="s">
        <v>27</v>
      </c>
      <c r="O249" s="2" t="s">
        <v>2965</v>
      </c>
      <c r="P249" s="2" t="s">
        <v>2965</v>
      </c>
      <c r="Q249" s="2" t="s">
        <v>2965</v>
      </c>
      <c r="R249" s="2" t="s">
        <v>1351</v>
      </c>
      <c r="S249" s="2" t="s">
        <v>1352</v>
      </c>
      <c r="T249" s="2" t="s">
        <v>2965</v>
      </c>
      <c r="U249" s="2" t="s">
        <v>2965</v>
      </c>
      <c r="V249" s="3" t="b">
        <v>0</v>
      </c>
    </row>
    <row r="250" spans="1:22" s="27" customFormat="1" ht="13.5" customHeight="1">
      <c r="A250" s="1" t="str">
        <f t="shared" si="6"/>
        <v>David &amp; BethShaw</v>
      </c>
      <c r="B250" s="1" t="str">
        <f>IF(ISNA(VLOOKUP(A250,'OVF Max Out'!$A$2:$A$1948,1,FALSE)),"","YES")</f>
        <v/>
      </c>
      <c r="C250" s="2" t="s">
        <v>1023</v>
      </c>
      <c r="D250" s="2" t="s">
        <v>1024</v>
      </c>
      <c r="E250" s="12">
        <v>102300</v>
      </c>
      <c r="F250" s="12">
        <v>228500</v>
      </c>
      <c r="G250" s="12"/>
      <c r="H250" s="12">
        <f t="shared" si="7"/>
        <v>330800</v>
      </c>
      <c r="I250" s="2" t="s">
        <v>10</v>
      </c>
      <c r="J250" s="2" t="s">
        <v>1025</v>
      </c>
      <c r="K250" s="2" t="s">
        <v>560</v>
      </c>
      <c r="L250" s="2" t="s">
        <v>1026</v>
      </c>
      <c r="M250" s="2" t="s">
        <v>14</v>
      </c>
      <c r="N250" s="2" t="s">
        <v>15</v>
      </c>
      <c r="O250" s="2"/>
      <c r="P250" s="2" t="s">
        <v>1027</v>
      </c>
      <c r="Q250" s="2"/>
      <c r="R250" s="2"/>
      <c r="S250" s="6" t="s">
        <v>1028</v>
      </c>
      <c r="T250" s="6" t="s">
        <v>1029</v>
      </c>
      <c r="U250" s="2"/>
      <c r="V250" s="3"/>
    </row>
    <row r="251" spans="1:22" ht="13.5" customHeight="1">
      <c r="A251" s="1" t="str">
        <f t="shared" si="6"/>
        <v>SkipRosenbloom</v>
      </c>
      <c r="B251" s="1" t="str">
        <f>IF(ISNA(VLOOKUP(A251,'OVF Max Out'!$A$2:$A$1948,1,FALSE)),"","YES")</f>
        <v/>
      </c>
      <c r="C251" s="2" t="s">
        <v>1366</v>
      </c>
      <c r="D251" s="2" t="s">
        <v>1367</v>
      </c>
      <c r="E251" s="12">
        <v>316450</v>
      </c>
      <c r="F251" s="12">
        <v>14000</v>
      </c>
      <c r="G251" s="12"/>
      <c r="H251" s="12">
        <f t="shared" si="7"/>
        <v>330450</v>
      </c>
      <c r="I251" s="2" t="s">
        <v>2970</v>
      </c>
      <c r="J251" s="2" t="s">
        <v>23</v>
      </c>
      <c r="K251" s="2" t="s">
        <v>1368</v>
      </c>
      <c r="L251" s="2" t="s">
        <v>1369</v>
      </c>
      <c r="M251" s="2" t="s">
        <v>980</v>
      </c>
      <c r="N251" s="2" t="s">
        <v>4</v>
      </c>
      <c r="O251" s="2" t="s">
        <v>1370</v>
      </c>
      <c r="P251" s="2" t="s">
        <v>2965</v>
      </c>
      <c r="Q251" s="2" t="s">
        <v>1371</v>
      </c>
      <c r="R251" s="2" t="s">
        <v>1372</v>
      </c>
      <c r="S251" s="2" t="s">
        <v>1373</v>
      </c>
      <c r="T251" s="2" t="s">
        <v>2965</v>
      </c>
      <c r="U251" s="2" t="s">
        <v>1374</v>
      </c>
      <c r="V251" s="3" t="b">
        <v>0</v>
      </c>
    </row>
    <row r="252" spans="1:22" ht="13.5" customHeight="1">
      <c r="A252" s="1" t="str">
        <f t="shared" si="6"/>
        <v>JimJohnson</v>
      </c>
      <c r="B252" s="1" t="str">
        <f>IF(ISNA(VLOOKUP(A252,'OVF Max Out'!$A$2:$A$1948,1,FALSE)),"","YES")</f>
        <v/>
      </c>
      <c r="C252" s="2" t="s">
        <v>140</v>
      </c>
      <c r="D252" s="2" t="s">
        <v>563</v>
      </c>
      <c r="E252" s="32">
        <v>328350</v>
      </c>
      <c r="F252" s="32">
        <v>0</v>
      </c>
      <c r="G252" s="32">
        <v>0</v>
      </c>
      <c r="H252" s="12">
        <f t="shared" si="7"/>
        <v>328350</v>
      </c>
      <c r="I252" s="2" t="s">
        <v>2955</v>
      </c>
      <c r="J252" s="2" t="s">
        <v>564</v>
      </c>
      <c r="K252" s="2" t="s">
        <v>565</v>
      </c>
      <c r="L252" s="2" t="s">
        <v>566</v>
      </c>
      <c r="M252" s="2" t="s">
        <v>2961</v>
      </c>
      <c r="N252" s="2" t="s">
        <v>2962</v>
      </c>
      <c r="O252" s="2" t="s">
        <v>567</v>
      </c>
      <c r="P252" s="2" t="s">
        <v>568</v>
      </c>
      <c r="Q252" s="2"/>
      <c r="R252" s="2" t="s">
        <v>2965</v>
      </c>
      <c r="S252" s="2" t="s">
        <v>569</v>
      </c>
      <c r="T252" s="2" t="s">
        <v>570</v>
      </c>
      <c r="U252" s="2" t="s">
        <v>2965</v>
      </c>
      <c r="V252" s="3" t="b">
        <v>0</v>
      </c>
    </row>
    <row r="253" spans="1:22" ht="13.5" customHeight="1">
      <c r="A253" s="1" t="str">
        <f t="shared" si="6"/>
        <v>GeorgeStevens</v>
      </c>
      <c r="B253" s="1" t="str">
        <f>IF(ISNA(VLOOKUP(A253,'OVF Max Out'!$A$2:$A$1948,1,FALSE)),"","YES")</f>
        <v/>
      </c>
      <c r="C253" s="2" t="s">
        <v>779</v>
      </c>
      <c r="D253" s="2" t="s">
        <v>780</v>
      </c>
      <c r="E253" s="32">
        <v>281300</v>
      </c>
      <c r="F253" s="32">
        <v>47000</v>
      </c>
      <c r="G253" s="32">
        <v>0</v>
      </c>
      <c r="H253" s="12">
        <f t="shared" si="7"/>
        <v>328300</v>
      </c>
      <c r="I253" s="2" t="s">
        <v>2955</v>
      </c>
      <c r="J253" s="2" t="s">
        <v>23</v>
      </c>
      <c r="K253" s="2" t="s">
        <v>781</v>
      </c>
      <c r="L253" s="2" t="s">
        <v>782</v>
      </c>
      <c r="M253" s="2" t="s">
        <v>2961</v>
      </c>
      <c r="N253" s="2" t="s">
        <v>2962</v>
      </c>
      <c r="O253" s="2" t="s">
        <v>348</v>
      </c>
      <c r="P253" s="2" t="s">
        <v>783</v>
      </c>
      <c r="Q253" s="2" t="s">
        <v>2965</v>
      </c>
      <c r="R253" s="2" t="s">
        <v>2965</v>
      </c>
      <c r="S253" s="2" t="s">
        <v>784</v>
      </c>
      <c r="T253" s="2" t="s">
        <v>2965</v>
      </c>
      <c r="U253" s="2" t="s">
        <v>2965</v>
      </c>
      <c r="V253" s="3" t="b">
        <v>0</v>
      </c>
    </row>
    <row r="254" spans="1:22" ht="13.5" customHeight="1">
      <c r="A254" s="1" t="str">
        <f t="shared" si="6"/>
        <v>DougGoldman</v>
      </c>
      <c r="B254" s="1" t="str">
        <f>IF(ISNA(VLOOKUP(A254,'OVF Max Out'!$A$2:$A$1948,1,FALSE)),"","YES")</f>
        <v/>
      </c>
      <c r="C254" s="2" t="s">
        <v>497</v>
      </c>
      <c r="D254" s="2" t="s">
        <v>2439</v>
      </c>
      <c r="E254" s="12">
        <v>166200</v>
      </c>
      <c r="F254" s="12">
        <v>154000</v>
      </c>
      <c r="G254" s="12">
        <v>5000</v>
      </c>
      <c r="H254" s="12">
        <f t="shared" si="7"/>
        <v>325200</v>
      </c>
      <c r="I254" s="2" t="s">
        <v>2970</v>
      </c>
      <c r="J254" s="2" t="s">
        <v>2440</v>
      </c>
      <c r="K254" s="2" t="s">
        <v>560</v>
      </c>
      <c r="L254" s="2" t="s">
        <v>2965</v>
      </c>
      <c r="M254" s="2" t="s">
        <v>903</v>
      </c>
      <c r="N254" s="2" t="s">
        <v>4</v>
      </c>
      <c r="O254" s="2" t="s">
        <v>2965</v>
      </c>
      <c r="P254" s="2" t="s">
        <v>2441</v>
      </c>
      <c r="Q254" s="2" t="s">
        <v>2965</v>
      </c>
      <c r="R254" s="2" t="s">
        <v>2442</v>
      </c>
      <c r="S254" s="2" t="s">
        <v>2443</v>
      </c>
      <c r="T254" s="2" t="s">
        <v>2965</v>
      </c>
      <c r="U254" s="2" t="s">
        <v>2965</v>
      </c>
      <c r="V254" s="3" t="b">
        <v>0</v>
      </c>
    </row>
    <row r="255" spans="1:22" ht="13.5" customHeight="1">
      <c r="A255" s="1" t="str">
        <f t="shared" si="6"/>
        <v>Mary LangSollinger</v>
      </c>
      <c r="B255" s="1" t="str">
        <f>IF(ISNA(VLOOKUP(A255,'OVF Max Out'!$A$2:$A$1948,1,FALSE)),"","YES")</f>
        <v/>
      </c>
      <c r="C255" s="2" t="s">
        <v>2405</v>
      </c>
      <c r="D255" s="2" t="s">
        <v>2406</v>
      </c>
      <c r="E255" s="5">
        <v>295168</v>
      </c>
      <c r="F255" s="5">
        <v>8790</v>
      </c>
      <c r="G255" s="12">
        <v>20250</v>
      </c>
      <c r="H255" s="12">
        <f t="shared" si="7"/>
        <v>324208</v>
      </c>
      <c r="I255" s="2" t="s">
        <v>60</v>
      </c>
      <c r="J255" s="2" t="s">
        <v>2153</v>
      </c>
      <c r="K255" s="2" t="s">
        <v>2154</v>
      </c>
      <c r="L255" s="2" t="s">
        <v>2407</v>
      </c>
      <c r="M255" s="2" t="s">
        <v>2408</v>
      </c>
      <c r="N255" s="2" t="s">
        <v>1309</v>
      </c>
      <c r="O255" s="2" t="s">
        <v>2409</v>
      </c>
      <c r="P255" s="2" t="s">
        <v>2965</v>
      </c>
      <c r="Q255" s="2" t="s">
        <v>2410</v>
      </c>
      <c r="R255" s="2" t="s">
        <v>2411</v>
      </c>
      <c r="S255" s="2" t="s">
        <v>2412</v>
      </c>
      <c r="T255" s="2" t="s">
        <v>2965</v>
      </c>
      <c r="U255" s="2" t="s">
        <v>2965</v>
      </c>
      <c r="V255" s="3" t="b">
        <v>0</v>
      </c>
    </row>
    <row r="256" spans="1:22" s="27" customFormat="1" ht="13.5" customHeight="1">
      <c r="A256" s="1" t="str">
        <f t="shared" si="6"/>
        <v>RichardLawrence</v>
      </c>
      <c r="B256" s="1" t="str">
        <f>IF(ISNA(VLOOKUP(A256,'OVF Max Out'!$A$2:$A$1948,1,FALSE)),"","YES")</f>
        <v/>
      </c>
      <c r="C256" s="7" t="s">
        <v>216</v>
      </c>
      <c r="D256" s="7" t="s">
        <v>2491</v>
      </c>
      <c r="E256" s="5">
        <v>90000</v>
      </c>
      <c r="F256" s="5">
        <v>220350</v>
      </c>
      <c r="G256" s="12">
        <v>13450</v>
      </c>
      <c r="H256" s="12">
        <f t="shared" si="7"/>
        <v>323800</v>
      </c>
      <c r="I256" s="2" t="s">
        <v>60</v>
      </c>
      <c r="J256" s="2" t="s">
        <v>2152</v>
      </c>
      <c r="K256" s="2" t="s">
        <v>178</v>
      </c>
      <c r="L256" s="2" t="s">
        <v>1016</v>
      </c>
      <c r="M256" s="7" t="s">
        <v>1017</v>
      </c>
      <c r="N256" s="7" t="s">
        <v>65</v>
      </c>
      <c r="O256" s="2"/>
      <c r="P256" s="7" t="s">
        <v>1945</v>
      </c>
      <c r="Q256" s="2"/>
      <c r="R256" s="7" t="s">
        <v>1946</v>
      </c>
      <c r="S256" s="6" t="s">
        <v>1943</v>
      </c>
      <c r="T256" s="2"/>
      <c r="U256" s="2"/>
      <c r="V256" s="3"/>
    </row>
    <row r="257" spans="1:22" ht="13.5" customHeight="1">
      <c r="A257" s="1" t="str">
        <f t="shared" si="6"/>
        <v>KermanMaddox</v>
      </c>
      <c r="B257" s="1" t="str">
        <f>IF(ISNA(VLOOKUP(A257,'OVF Max Out'!$A$2:$A$1948,1,FALSE)),"","YES")</f>
        <v/>
      </c>
      <c r="C257" s="2" t="s">
        <v>2580</v>
      </c>
      <c r="D257" s="2" t="s">
        <v>2581</v>
      </c>
      <c r="E257" s="12">
        <v>319475</v>
      </c>
      <c r="F257" s="12"/>
      <c r="G257" s="12"/>
      <c r="H257" s="12">
        <f t="shared" si="7"/>
        <v>319475</v>
      </c>
      <c r="I257" s="2" t="s">
        <v>41</v>
      </c>
      <c r="J257" s="2" t="s">
        <v>2582</v>
      </c>
      <c r="K257" s="2" t="s">
        <v>299</v>
      </c>
      <c r="L257" s="2" t="s">
        <v>2583</v>
      </c>
      <c r="M257" s="2" t="s">
        <v>420</v>
      </c>
      <c r="N257" s="2" t="s">
        <v>4</v>
      </c>
      <c r="O257" s="2" t="s">
        <v>2584</v>
      </c>
      <c r="P257" s="2" t="s">
        <v>2585</v>
      </c>
      <c r="Q257" s="2" t="s">
        <v>2965</v>
      </c>
      <c r="R257" s="2" t="s">
        <v>2586</v>
      </c>
      <c r="S257" s="2" t="s">
        <v>2587</v>
      </c>
      <c r="T257" s="2" t="s">
        <v>2965</v>
      </c>
      <c r="U257" s="2" t="s">
        <v>2965</v>
      </c>
      <c r="V257" s="3" t="b">
        <v>1</v>
      </c>
    </row>
    <row r="258" spans="1:22" ht="13.5" customHeight="1">
      <c r="A258" s="1" t="str">
        <f t="shared" si="6"/>
        <v>JoeCalabrese</v>
      </c>
      <c r="B258" s="1" t="str">
        <f>IF(ISNA(VLOOKUP(A258,'OVF Max Out'!$A$2:$A$1948,1,FALSE)),"","YES")</f>
        <v/>
      </c>
      <c r="C258" s="2" t="s">
        <v>2536</v>
      </c>
      <c r="D258" s="2" t="s">
        <v>2568</v>
      </c>
      <c r="E258" s="12">
        <v>185150</v>
      </c>
      <c r="F258" s="12">
        <v>131600</v>
      </c>
      <c r="G258" s="12"/>
      <c r="H258" s="12">
        <f t="shared" si="7"/>
        <v>316750</v>
      </c>
      <c r="I258" s="2" t="s">
        <v>41</v>
      </c>
      <c r="J258" s="2" t="s">
        <v>2210</v>
      </c>
      <c r="K258" s="2" t="s">
        <v>1</v>
      </c>
      <c r="L258" s="2" t="s">
        <v>2965</v>
      </c>
      <c r="M258" s="2" t="s">
        <v>420</v>
      </c>
      <c r="N258" s="2" t="s">
        <v>4</v>
      </c>
      <c r="O258" s="2" t="s">
        <v>2965</v>
      </c>
      <c r="P258" s="2" t="s">
        <v>2569</v>
      </c>
      <c r="Q258" s="2" t="s">
        <v>2965</v>
      </c>
      <c r="R258" s="2" t="s">
        <v>2965</v>
      </c>
      <c r="S258" s="2" t="s">
        <v>2570</v>
      </c>
      <c r="T258" s="2" t="s">
        <v>2965</v>
      </c>
      <c r="U258" s="2" t="s">
        <v>2965</v>
      </c>
      <c r="V258" s="3" t="b">
        <v>0</v>
      </c>
    </row>
    <row r="259" spans="1:22" ht="13.5" customHeight="1">
      <c r="A259" s="1" t="str">
        <f t="shared" ref="A259:A322" si="8">CONCATENATE(C259,D259)</f>
        <v>KevinJennings</v>
      </c>
      <c r="B259" s="1" t="str">
        <f>IF(ISNA(VLOOKUP(A259,'OVF Max Out'!$A$2:$A$1948,1,FALSE)),"","YES")</f>
        <v/>
      </c>
      <c r="C259" s="2" t="s">
        <v>2291</v>
      </c>
      <c r="D259" s="2" t="s">
        <v>2292</v>
      </c>
      <c r="E259" s="12">
        <v>205470</v>
      </c>
      <c r="F259" s="12">
        <v>109500</v>
      </c>
      <c r="G259" s="12"/>
      <c r="H259" s="12">
        <f t="shared" si="7"/>
        <v>314970</v>
      </c>
      <c r="I259" s="2" t="s">
        <v>10</v>
      </c>
      <c r="J259" s="2" t="s">
        <v>2293</v>
      </c>
      <c r="K259" s="2" t="s">
        <v>560</v>
      </c>
      <c r="L259" s="2" t="s">
        <v>2294</v>
      </c>
      <c r="M259" s="2" t="s">
        <v>14</v>
      </c>
      <c r="N259" s="2" t="s">
        <v>15</v>
      </c>
      <c r="O259" s="2" t="s">
        <v>1362</v>
      </c>
      <c r="P259" s="2" t="s">
        <v>2295</v>
      </c>
      <c r="Q259" s="2" t="s">
        <v>2965</v>
      </c>
      <c r="R259" s="2" t="s">
        <v>2965</v>
      </c>
      <c r="S259" s="2" t="s">
        <v>2296</v>
      </c>
      <c r="T259" s="2" t="s">
        <v>2965</v>
      </c>
      <c r="U259" s="2" t="s">
        <v>2965</v>
      </c>
      <c r="V259" s="3" t="b">
        <v>0</v>
      </c>
    </row>
    <row r="260" spans="1:22" ht="13.5" customHeight="1">
      <c r="A260" s="1" t="str">
        <f t="shared" si="8"/>
        <v>GordonDavis</v>
      </c>
      <c r="B260" s="1" t="str">
        <f>IF(ISNA(VLOOKUP(A260,'OVF Max Out'!$A$2:$A$1948,1,FALSE)),"","YES")</f>
        <v/>
      </c>
      <c r="C260" s="2" t="s">
        <v>2355</v>
      </c>
      <c r="D260" s="2" t="s">
        <v>2356</v>
      </c>
      <c r="E260" s="12">
        <v>245269</v>
      </c>
      <c r="F260" s="12">
        <v>69650</v>
      </c>
      <c r="G260" s="12"/>
      <c r="H260" s="12">
        <f t="shared" si="7"/>
        <v>314919</v>
      </c>
      <c r="I260" s="2" t="s">
        <v>10</v>
      </c>
      <c r="J260" s="2" t="s">
        <v>2357</v>
      </c>
      <c r="K260" s="2" t="s">
        <v>34</v>
      </c>
      <c r="L260" s="2" t="s">
        <v>2358</v>
      </c>
      <c r="M260" s="2" t="s">
        <v>14</v>
      </c>
      <c r="N260" s="2" t="s">
        <v>15</v>
      </c>
      <c r="O260" s="2" t="s">
        <v>437</v>
      </c>
      <c r="P260" s="2" t="s">
        <v>2359</v>
      </c>
      <c r="Q260" s="2" t="s">
        <v>2965</v>
      </c>
      <c r="R260" s="2" t="s">
        <v>2965</v>
      </c>
      <c r="S260" s="2" t="s">
        <v>2360</v>
      </c>
      <c r="T260" s="2" t="s">
        <v>2965</v>
      </c>
      <c r="U260" s="2" t="s">
        <v>2965</v>
      </c>
      <c r="V260" s="3" t="b">
        <v>0</v>
      </c>
    </row>
    <row r="261" spans="1:22" ht="13.5" customHeight="1">
      <c r="A261" s="1" t="str">
        <f t="shared" si="8"/>
        <v>TedHosp</v>
      </c>
      <c r="B261" s="1" t="str">
        <f>IF(ISNA(VLOOKUP(A261,'OVF Max Out'!$A$2:$A$1948,1,FALSE)),"","YES")</f>
        <v/>
      </c>
      <c r="C261" s="2" t="s">
        <v>1263</v>
      </c>
      <c r="D261" s="2" t="s">
        <v>2785</v>
      </c>
      <c r="E261" s="20">
        <v>310600</v>
      </c>
      <c r="F261" s="20"/>
      <c r="G261" s="20"/>
      <c r="H261" s="12">
        <f t="shared" si="7"/>
        <v>310600</v>
      </c>
      <c r="I261" s="2" t="s">
        <v>305</v>
      </c>
      <c r="J261" s="2" t="s">
        <v>2786</v>
      </c>
      <c r="K261" s="2" t="s">
        <v>2965</v>
      </c>
      <c r="L261" s="2" t="s">
        <v>2965</v>
      </c>
      <c r="M261" s="2" t="s">
        <v>2787</v>
      </c>
      <c r="N261" s="2" t="s">
        <v>2788</v>
      </c>
      <c r="O261" s="2" t="s">
        <v>2965</v>
      </c>
      <c r="P261" s="2" t="s">
        <v>2965</v>
      </c>
      <c r="Q261" s="2" t="s">
        <v>2965</v>
      </c>
      <c r="R261" s="2" t="s">
        <v>2789</v>
      </c>
      <c r="S261" s="2" t="s">
        <v>2790</v>
      </c>
      <c r="T261" s="2" t="s">
        <v>2965</v>
      </c>
      <c r="U261" s="2" t="s">
        <v>2965</v>
      </c>
      <c r="V261" s="3" t="b">
        <v>0</v>
      </c>
    </row>
    <row r="262" spans="1:22" ht="13.5" customHeight="1">
      <c r="A262" s="1" t="str">
        <f t="shared" si="8"/>
        <v>NeilBluhm</v>
      </c>
      <c r="B262" s="1" t="str">
        <f>IF(ISNA(VLOOKUP(A262,'OVF Max Out'!$A$2:$A$1948,1,FALSE)),"","YES")</f>
        <v/>
      </c>
      <c r="C262" s="2" t="s">
        <v>1272</v>
      </c>
      <c r="D262" s="2" t="s">
        <v>1273</v>
      </c>
      <c r="E262" s="12">
        <v>253000</v>
      </c>
      <c r="F262" s="12">
        <v>57000</v>
      </c>
      <c r="G262" s="12"/>
      <c r="H262" s="12">
        <f t="shared" si="7"/>
        <v>310000</v>
      </c>
      <c r="I262" s="2" t="s">
        <v>71</v>
      </c>
      <c r="J262" s="2" t="s">
        <v>1274</v>
      </c>
      <c r="K262" s="2" t="s">
        <v>43</v>
      </c>
      <c r="L262" s="2" t="s">
        <v>1275</v>
      </c>
      <c r="M262" s="2" t="s">
        <v>74</v>
      </c>
      <c r="N262" s="2" t="s">
        <v>75</v>
      </c>
      <c r="O262" s="2" t="s">
        <v>1276</v>
      </c>
      <c r="P262" s="2" t="s">
        <v>1277</v>
      </c>
      <c r="Q262" s="2" t="s">
        <v>2965</v>
      </c>
      <c r="R262" s="2" t="s">
        <v>1278</v>
      </c>
      <c r="S262" s="2" t="s">
        <v>1279</v>
      </c>
      <c r="T262" s="2" t="s">
        <v>2965</v>
      </c>
      <c r="U262" s="2" t="s">
        <v>2965</v>
      </c>
      <c r="V262" s="3" t="b">
        <v>0</v>
      </c>
    </row>
    <row r="263" spans="1:22" ht="13.5" customHeight="1">
      <c r="A263" s="1" t="str">
        <f t="shared" si="8"/>
        <v>JimReynolds</v>
      </c>
      <c r="B263" s="1" t="str">
        <f>IF(ISNA(VLOOKUP(A263,'OVF Max Out'!$A$2:$A$1948,1,FALSE)),"","YES")</f>
        <v/>
      </c>
      <c r="C263" s="2" t="s">
        <v>140</v>
      </c>
      <c r="D263" s="2" t="s">
        <v>644</v>
      </c>
      <c r="E263" s="12">
        <v>310000</v>
      </c>
      <c r="F263" s="12"/>
      <c r="G263" s="12"/>
      <c r="H263" s="12">
        <f t="shared" si="7"/>
        <v>310000</v>
      </c>
      <c r="I263" s="2" t="s">
        <v>71</v>
      </c>
      <c r="J263" s="2" t="s">
        <v>645</v>
      </c>
      <c r="K263" s="2" t="s">
        <v>43</v>
      </c>
      <c r="L263" s="2" t="s">
        <v>646</v>
      </c>
      <c r="M263" s="2" t="s">
        <v>74</v>
      </c>
      <c r="N263" s="2" t="s">
        <v>75</v>
      </c>
      <c r="O263" s="2" t="s">
        <v>647</v>
      </c>
      <c r="P263" s="2" t="s">
        <v>648</v>
      </c>
      <c r="Q263" s="2" t="s">
        <v>2965</v>
      </c>
      <c r="R263" s="2" t="s">
        <v>2965</v>
      </c>
      <c r="S263" s="2" t="s">
        <v>649</v>
      </c>
      <c r="T263" s="2" t="s">
        <v>2965</v>
      </c>
      <c r="U263" s="2" t="s">
        <v>2965</v>
      </c>
      <c r="V263" s="3" t="b">
        <v>1</v>
      </c>
    </row>
    <row r="264" spans="1:22" s="27" customFormat="1" ht="13.5" customHeight="1">
      <c r="A264" s="1" t="str">
        <f t="shared" si="8"/>
        <v>JackConnors</v>
      </c>
      <c r="B264" s="1" t="str">
        <f>IF(ISNA(VLOOKUP(A264,'OVF Max Out'!$A$2:$A$1948,1,FALSE)),"","YES")</f>
        <v/>
      </c>
      <c r="C264" s="2" t="s">
        <v>2475</v>
      </c>
      <c r="D264" s="2" t="s">
        <v>2476</v>
      </c>
      <c r="E264" s="12">
        <v>118300</v>
      </c>
      <c r="F264" s="12">
        <v>191100</v>
      </c>
      <c r="G264" s="12"/>
      <c r="H264" s="12">
        <f t="shared" ref="H264:H327" si="9">SUM(E264:G264)</f>
        <v>309400</v>
      </c>
      <c r="I264" s="2" t="s">
        <v>119</v>
      </c>
      <c r="J264" s="2" t="s">
        <v>2477</v>
      </c>
      <c r="K264" s="2" t="s">
        <v>131</v>
      </c>
      <c r="L264" s="2" t="s">
        <v>2478</v>
      </c>
      <c r="M264" s="2" t="s">
        <v>2397</v>
      </c>
      <c r="N264" s="2" t="s">
        <v>123</v>
      </c>
      <c r="O264" s="2" t="s">
        <v>2479</v>
      </c>
      <c r="P264" s="2" t="s">
        <v>2480</v>
      </c>
      <c r="Q264" s="2" t="s">
        <v>2965</v>
      </c>
      <c r="R264" s="2" t="s">
        <v>2965</v>
      </c>
      <c r="S264" s="2" t="s">
        <v>2481</v>
      </c>
      <c r="T264" s="2" t="s">
        <v>2482</v>
      </c>
      <c r="U264" s="2" t="s">
        <v>2965</v>
      </c>
      <c r="V264" s="3" t="b">
        <v>0</v>
      </c>
    </row>
    <row r="265" spans="1:22" s="27" customFormat="1" ht="13.5" customHeight="1">
      <c r="A265" s="1" t="str">
        <f t="shared" si="8"/>
        <v>Pam &amp; HarryBookey</v>
      </c>
      <c r="B265" s="1" t="str">
        <f>IF(ISNA(VLOOKUP(A265,'OVF Max Out'!$A$2:$A$1948,1,FALSE)),"","YES")</f>
        <v/>
      </c>
      <c r="C265" s="2" t="s">
        <v>1107</v>
      </c>
      <c r="D265" s="2" t="s">
        <v>2876</v>
      </c>
      <c r="E265" s="5">
        <v>166900</v>
      </c>
      <c r="F265" s="5">
        <v>83500</v>
      </c>
      <c r="G265" s="4">
        <v>57750</v>
      </c>
      <c r="H265" s="12">
        <f t="shared" si="9"/>
        <v>308150</v>
      </c>
      <c r="I265" s="2" t="s">
        <v>60</v>
      </c>
      <c r="J265" s="2" t="s">
        <v>2877</v>
      </c>
      <c r="K265" s="2" t="s">
        <v>62</v>
      </c>
      <c r="L265" s="2" t="s">
        <v>2965</v>
      </c>
      <c r="M265" s="2" t="s">
        <v>2878</v>
      </c>
      <c r="N265" s="2" t="s">
        <v>2879</v>
      </c>
      <c r="O265" s="2" t="s">
        <v>2965</v>
      </c>
      <c r="P265" s="2" t="s">
        <v>2880</v>
      </c>
      <c r="Q265" s="2" t="s">
        <v>2881</v>
      </c>
      <c r="R265" s="2" t="s">
        <v>2882</v>
      </c>
      <c r="S265" s="2" t="s">
        <v>2883</v>
      </c>
      <c r="T265" s="6" t="s">
        <v>1108</v>
      </c>
      <c r="U265" s="2" t="s">
        <v>1611</v>
      </c>
      <c r="V265" s="3" t="b">
        <v>0</v>
      </c>
    </row>
    <row r="266" spans="1:22" ht="14.25" customHeight="1">
      <c r="A266" s="1" t="str">
        <f t="shared" si="8"/>
        <v>DavidHeller</v>
      </c>
      <c r="B266" s="1" t="str">
        <f>IF(ISNA(VLOOKUP(A266,'OVF Max Out'!$A$2:$A$1948,1,FALSE)),"","YES")</f>
        <v/>
      </c>
      <c r="C266" s="2" t="s">
        <v>163</v>
      </c>
      <c r="D266" s="2" t="s">
        <v>1359</v>
      </c>
      <c r="E266" s="12">
        <v>250000</v>
      </c>
      <c r="F266" s="12">
        <v>57000</v>
      </c>
      <c r="G266" s="12"/>
      <c r="H266" s="12">
        <f t="shared" si="9"/>
        <v>307000</v>
      </c>
      <c r="I266" s="2" t="s">
        <v>10</v>
      </c>
      <c r="J266" s="2" t="s">
        <v>1360</v>
      </c>
      <c r="K266" s="2" t="s">
        <v>611</v>
      </c>
      <c r="L266" s="2" t="s">
        <v>1361</v>
      </c>
      <c r="M266" s="2" t="s">
        <v>14</v>
      </c>
      <c r="N266" s="2" t="s">
        <v>15</v>
      </c>
      <c r="O266" s="2" t="s">
        <v>1362</v>
      </c>
      <c r="P266" s="2" t="s">
        <v>1363</v>
      </c>
      <c r="Q266" s="2" t="s">
        <v>2965</v>
      </c>
      <c r="R266" s="2" t="s">
        <v>2965</v>
      </c>
      <c r="S266" s="2" t="s">
        <v>1364</v>
      </c>
      <c r="T266" s="2" t="s">
        <v>1365</v>
      </c>
      <c r="U266" s="2" t="s">
        <v>2965</v>
      </c>
      <c r="V266" s="3" t="b">
        <v>0</v>
      </c>
    </row>
    <row r="267" spans="1:22" ht="14.25" customHeight="1">
      <c r="A267" s="1" t="str">
        <f t="shared" si="8"/>
        <v>Marilyn &amp; David Rivkin</v>
      </c>
      <c r="B267" s="1" t="str">
        <f>IF(ISNA(VLOOKUP(A267,'OVF Max Out'!$A$2:$A$1948,1,FALSE)),"","YES")</f>
        <v/>
      </c>
      <c r="C267" s="7" t="s">
        <v>1915</v>
      </c>
      <c r="D267" s="7" t="s">
        <v>40</v>
      </c>
      <c r="E267" s="12">
        <v>263800</v>
      </c>
      <c r="F267" s="12">
        <v>37900</v>
      </c>
      <c r="G267" s="12"/>
      <c r="H267" s="12">
        <f t="shared" si="9"/>
        <v>301700</v>
      </c>
      <c r="I267" s="2" t="s">
        <v>10</v>
      </c>
      <c r="J267" s="2" t="s">
        <v>2176</v>
      </c>
      <c r="K267" s="2" t="s">
        <v>178</v>
      </c>
      <c r="L267" s="2"/>
      <c r="M267" s="7" t="s">
        <v>14</v>
      </c>
      <c r="N267" s="7" t="s">
        <v>15</v>
      </c>
      <c r="O267" s="2"/>
      <c r="P267" s="7" t="s">
        <v>1021</v>
      </c>
      <c r="Q267" s="2" t="s">
        <v>2177</v>
      </c>
      <c r="R267" s="7" t="s">
        <v>1940</v>
      </c>
      <c r="S267" s="7" t="s">
        <v>1925</v>
      </c>
      <c r="T267" s="2"/>
      <c r="U267" s="2"/>
      <c r="V267" s="3"/>
    </row>
    <row r="268" spans="1:22" ht="14.25" customHeight="1">
      <c r="A268" s="1" t="str">
        <f t="shared" si="8"/>
        <v>DougDunham</v>
      </c>
      <c r="B268" s="1" t="str">
        <f>IF(ISNA(VLOOKUP(A268,'OVF Max Out'!$A$2:$A$1948,1,FALSE)),"","YES")</f>
        <v/>
      </c>
      <c r="C268" s="2" t="s">
        <v>497</v>
      </c>
      <c r="D268" s="2" t="s">
        <v>2813</v>
      </c>
      <c r="E268" s="12">
        <v>239464</v>
      </c>
      <c r="F268" s="12">
        <v>61800</v>
      </c>
      <c r="G268" s="12"/>
      <c r="H268" s="12">
        <f t="shared" si="9"/>
        <v>301264</v>
      </c>
      <c r="I268" s="2" t="s">
        <v>10</v>
      </c>
      <c r="J268" s="2" t="s">
        <v>682</v>
      </c>
      <c r="K268" s="2" t="s">
        <v>178</v>
      </c>
      <c r="L268" s="2" t="s">
        <v>2965</v>
      </c>
      <c r="M268" s="2" t="s">
        <v>14</v>
      </c>
      <c r="N268" s="2" t="s">
        <v>15</v>
      </c>
      <c r="O268" s="2" t="s">
        <v>2965</v>
      </c>
      <c r="P268" s="2" t="s">
        <v>2814</v>
      </c>
      <c r="Q268" s="2" t="s">
        <v>2965</v>
      </c>
      <c r="R268" s="2" t="s">
        <v>2965</v>
      </c>
      <c r="S268" s="2" t="s">
        <v>2815</v>
      </c>
      <c r="T268" s="2" t="s">
        <v>2965</v>
      </c>
      <c r="U268" s="2" t="s">
        <v>2965</v>
      </c>
      <c r="V268" s="3" t="b">
        <v>0</v>
      </c>
    </row>
    <row r="269" spans="1:22" ht="13.5" customHeight="1">
      <c r="A269" s="1" t="str">
        <f t="shared" si="8"/>
        <v>SteveMcKeever</v>
      </c>
      <c r="B269" s="1" t="str">
        <f>IF(ISNA(VLOOKUP(A269,'OVF Max Out'!$A$2:$A$1948,1,FALSE)),"","YES")</f>
        <v/>
      </c>
      <c r="C269" s="2" t="s">
        <v>257</v>
      </c>
      <c r="D269" s="2" t="s">
        <v>1672</v>
      </c>
      <c r="E269" s="12">
        <v>243350</v>
      </c>
      <c r="F269" s="12">
        <v>57000</v>
      </c>
      <c r="G269" s="12"/>
      <c r="H269" s="12">
        <f t="shared" si="9"/>
        <v>300350</v>
      </c>
      <c r="I269" s="2" t="s">
        <v>41</v>
      </c>
      <c r="J269" s="2" t="s">
        <v>1673</v>
      </c>
      <c r="K269" s="2" t="s">
        <v>1674</v>
      </c>
      <c r="L269" s="2"/>
      <c r="M269" s="2" t="s">
        <v>420</v>
      </c>
      <c r="N269" s="2" t="s">
        <v>4</v>
      </c>
      <c r="O269" s="2"/>
      <c r="P269" s="2"/>
      <c r="Q269" s="2" t="s">
        <v>1675</v>
      </c>
      <c r="R269" s="2" t="s">
        <v>1676</v>
      </c>
      <c r="S269" s="6" t="s">
        <v>1677</v>
      </c>
      <c r="T269" s="2"/>
      <c r="U269" s="2" t="s">
        <v>1678</v>
      </c>
      <c r="V269" s="3"/>
    </row>
    <row r="270" spans="1:22" s="27" customFormat="1" ht="13.5" customHeight="1">
      <c r="A270" s="1" t="str">
        <f t="shared" si="8"/>
        <v>CarolFulp</v>
      </c>
      <c r="B270" s="1" t="str">
        <f>IF(ISNA(VLOOKUP(A270,'OVF Max Out'!$A$2:$A$1948,1,FALSE)),"","YES")</f>
        <v>YES</v>
      </c>
      <c r="C270" s="7" t="s">
        <v>1843</v>
      </c>
      <c r="D270" s="7" t="s">
        <v>1844</v>
      </c>
      <c r="E270" s="12">
        <v>122773</v>
      </c>
      <c r="F270" s="12">
        <v>177000</v>
      </c>
      <c r="G270" s="12">
        <v>450</v>
      </c>
      <c r="H270" s="12">
        <f t="shared" si="9"/>
        <v>300223</v>
      </c>
      <c r="I270" s="2" t="s">
        <v>119</v>
      </c>
      <c r="J270" s="2" t="s">
        <v>2155</v>
      </c>
      <c r="K270" s="2" t="s">
        <v>2156</v>
      </c>
      <c r="L270" s="2"/>
      <c r="M270" s="7" t="s">
        <v>2397</v>
      </c>
      <c r="N270" s="7" t="s">
        <v>123</v>
      </c>
      <c r="O270" s="2"/>
      <c r="P270" s="7" t="s">
        <v>2114</v>
      </c>
      <c r="Q270" s="2"/>
      <c r="R270" s="7" t="s">
        <v>2115</v>
      </c>
      <c r="S270" s="7" t="s">
        <v>1847</v>
      </c>
      <c r="T270" s="2"/>
      <c r="U270" s="2"/>
      <c r="V270" s="3"/>
    </row>
    <row r="271" spans="1:22" ht="13.5" customHeight="1">
      <c r="A271" s="1" t="str">
        <f t="shared" si="8"/>
        <v>BobRivkin</v>
      </c>
      <c r="B271" s="1" t="str">
        <f>IF(ISNA(VLOOKUP(A271,'OVF Max Out'!$A$2:$A$1948,1,FALSE)),"","YES")</f>
        <v/>
      </c>
      <c r="C271" s="2" t="s">
        <v>190</v>
      </c>
      <c r="D271" s="2" t="s">
        <v>40</v>
      </c>
      <c r="E271" s="12">
        <v>300000</v>
      </c>
      <c r="F271" s="12"/>
      <c r="G271" s="12"/>
      <c r="H271" s="12">
        <f t="shared" si="9"/>
        <v>300000</v>
      </c>
      <c r="I271" s="2" t="s">
        <v>71</v>
      </c>
      <c r="J271" s="2" t="s">
        <v>828</v>
      </c>
      <c r="K271" s="2" t="s">
        <v>829</v>
      </c>
      <c r="L271" s="2" t="s">
        <v>830</v>
      </c>
      <c r="M271" s="2" t="s">
        <v>74</v>
      </c>
      <c r="N271" s="2" t="s">
        <v>75</v>
      </c>
      <c r="O271" s="2" t="s">
        <v>567</v>
      </c>
      <c r="P271" s="2" t="s">
        <v>831</v>
      </c>
      <c r="Q271" s="2" t="s">
        <v>2965</v>
      </c>
      <c r="R271" s="2" t="s">
        <v>2965</v>
      </c>
      <c r="S271" s="2" t="s">
        <v>832</v>
      </c>
      <c r="T271" s="2" t="s">
        <v>833</v>
      </c>
      <c r="U271" s="2" t="s">
        <v>834</v>
      </c>
      <c r="V271" s="3" t="b">
        <v>0</v>
      </c>
    </row>
    <row r="272" spans="1:22" ht="13.5" customHeight="1">
      <c r="A272" s="1" t="str">
        <f t="shared" si="8"/>
        <v>HowardGottlieb</v>
      </c>
      <c r="B272" s="1" t="str">
        <f>IF(ISNA(VLOOKUP(A272,'OVF Max Out'!$A$2:$A$1948,1,FALSE)),"","YES")</f>
        <v/>
      </c>
      <c r="C272" s="2" t="s">
        <v>175</v>
      </c>
      <c r="D272" s="2" t="s">
        <v>1757</v>
      </c>
      <c r="E272" s="12">
        <v>200000</v>
      </c>
      <c r="F272" s="12">
        <v>100000</v>
      </c>
      <c r="G272" s="12"/>
      <c r="H272" s="12">
        <f t="shared" si="9"/>
        <v>300000</v>
      </c>
      <c r="I272" s="2" t="s">
        <v>71</v>
      </c>
      <c r="J272" s="2"/>
      <c r="K272" s="2" t="s">
        <v>765</v>
      </c>
      <c r="L272" s="6" t="s">
        <v>1760</v>
      </c>
      <c r="M272" s="2" t="s">
        <v>1291</v>
      </c>
      <c r="N272" s="2" t="s">
        <v>75</v>
      </c>
      <c r="O272" s="2"/>
      <c r="Q272" s="6" t="s">
        <v>1759</v>
      </c>
      <c r="R272" s="2"/>
      <c r="S272" s="6" t="s">
        <v>1758</v>
      </c>
      <c r="T272" s="2"/>
      <c r="U272" s="2"/>
      <c r="V272" s="3"/>
    </row>
    <row r="273" spans="1:22" ht="13.5" customHeight="1">
      <c r="A273" s="1" t="str">
        <f t="shared" si="8"/>
        <v>LeniEccles</v>
      </c>
      <c r="B273" s="1" t="str">
        <f>IF(ISNA(VLOOKUP(A273,'OVF Max Out'!$A$2:$A$1948,1,FALSE)),"","YES")</f>
        <v>YES</v>
      </c>
      <c r="C273" s="2" t="s">
        <v>1040</v>
      </c>
      <c r="D273" s="2" t="s">
        <v>1041</v>
      </c>
      <c r="E273" s="12">
        <v>294480</v>
      </c>
      <c r="F273" s="12"/>
      <c r="G273" s="12">
        <v>5000</v>
      </c>
      <c r="H273" s="12">
        <f t="shared" si="9"/>
        <v>299480</v>
      </c>
      <c r="I273" s="2" t="s">
        <v>2970</v>
      </c>
      <c r="J273" s="2"/>
      <c r="K273" s="2"/>
      <c r="L273" s="2"/>
      <c r="M273" s="2" t="s">
        <v>1038</v>
      </c>
      <c r="N273" s="2" t="s">
        <v>4</v>
      </c>
      <c r="O273" s="2"/>
      <c r="P273" s="2" t="s">
        <v>1042</v>
      </c>
      <c r="Q273" s="2"/>
      <c r="R273" s="2"/>
      <c r="S273" s="6" t="s">
        <v>1044</v>
      </c>
      <c r="T273" s="2"/>
      <c r="U273" s="2"/>
      <c r="V273" s="3"/>
    </row>
    <row r="274" spans="1:22" s="27" customFormat="1" ht="13.5" customHeight="1">
      <c r="A274" s="1" t="str">
        <f t="shared" si="8"/>
        <v>PaulBardacke</v>
      </c>
      <c r="B274" s="1" t="str">
        <f>IF(ISNA(VLOOKUP(A274,'OVF Max Out'!$A$2:$A$1948,1,FALSE)),"","YES")</f>
        <v/>
      </c>
      <c r="C274" s="2" t="s">
        <v>2309</v>
      </c>
      <c r="D274" s="2" t="s">
        <v>2310</v>
      </c>
      <c r="E274" s="30">
        <v>194200</v>
      </c>
      <c r="F274" s="30">
        <v>99500</v>
      </c>
      <c r="G274" s="31"/>
      <c r="H274" s="12">
        <f t="shared" si="9"/>
        <v>293700</v>
      </c>
      <c r="I274" s="2" t="s">
        <v>2311</v>
      </c>
      <c r="J274" s="2" t="s">
        <v>2312</v>
      </c>
      <c r="K274" s="2" t="s">
        <v>178</v>
      </c>
      <c r="L274" s="2" t="s">
        <v>2313</v>
      </c>
      <c r="M274" s="2" t="s">
        <v>2314</v>
      </c>
      <c r="N274" s="2" t="s">
        <v>2315</v>
      </c>
      <c r="O274" s="2" t="s">
        <v>2316</v>
      </c>
      <c r="P274" s="2" t="s">
        <v>2317</v>
      </c>
      <c r="Q274" s="2" t="s">
        <v>2318</v>
      </c>
      <c r="R274" s="2" t="s">
        <v>2965</v>
      </c>
      <c r="S274" s="2" t="s">
        <v>2319</v>
      </c>
      <c r="T274" s="2" t="s">
        <v>2965</v>
      </c>
      <c r="U274" s="2" t="s">
        <v>2965</v>
      </c>
      <c r="V274" s="3" t="b">
        <v>0</v>
      </c>
    </row>
    <row r="275" spans="1:22" ht="13.5" customHeight="1">
      <c r="A275" s="1" t="str">
        <f t="shared" si="8"/>
        <v>DavidGail</v>
      </c>
      <c r="B275" s="1" t="str">
        <f>IF(ISNA(VLOOKUP(A275,'OVF Max Out'!$A$2:$A$1948,1,FALSE)),"","YES")</f>
        <v/>
      </c>
      <c r="C275" s="2" t="s">
        <v>163</v>
      </c>
      <c r="D275" s="2" t="s">
        <v>2483</v>
      </c>
      <c r="E275" s="12">
        <f>155000+4600+12000</f>
        <v>171600</v>
      </c>
      <c r="F275" s="13">
        <v>122000</v>
      </c>
      <c r="G275" s="12"/>
      <c r="H275" s="12">
        <f t="shared" si="9"/>
        <v>293600</v>
      </c>
      <c r="I275" s="2" t="s">
        <v>441</v>
      </c>
      <c r="J275" s="2" t="s">
        <v>2965</v>
      </c>
      <c r="K275" s="2" t="s">
        <v>2226</v>
      </c>
      <c r="L275" s="2" t="s">
        <v>2965</v>
      </c>
      <c r="M275" s="2" t="s">
        <v>846</v>
      </c>
      <c r="N275" s="2" t="s">
        <v>444</v>
      </c>
      <c r="O275" s="2" t="s">
        <v>2965</v>
      </c>
      <c r="P275" s="2" t="s">
        <v>2965</v>
      </c>
      <c r="Q275" s="2" t="s">
        <v>2965</v>
      </c>
      <c r="R275" s="2" t="s">
        <v>2484</v>
      </c>
      <c r="S275" s="2" t="s">
        <v>2485</v>
      </c>
      <c r="T275" s="2" t="s">
        <v>2965</v>
      </c>
      <c r="U275" s="2" t="s">
        <v>2965</v>
      </c>
      <c r="V275" s="3" t="b">
        <v>0</v>
      </c>
    </row>
    <row r="276" spans="1:22" ht="13.5" customHeight="1">
      <c r="A276" s="1" t="str">
        <f t="shared" si="8"/>
        <v>MichaelSchell</v>
      </c>
      <c r="B276" s="1" t="str">
        <f>IF(ISNA(VLOOKUP(A276,'OVF Max Out'!$A$2:$A$1948,1,FALSE)),"","YES")</f>
        <v/>
      </c>
      <c r="C276" s="2" t="s">
        <v>680</v>
      </c>
      <c r="D276" s="2" t="s">
        <v>1353</v>
      </c>
      <c r="E276" s="12">
        <v>257273</v>
      </c>
      <c r="F276" s="12">
        <v>30800</v>
      </c>
      <c r="G276" s="12">
        <v>5000</v>
      </c>
      <c r="H276" s="12">
        <f t="shared" si="9"/>
        <v>293073</v>
      </c>
      <c r="I276" s="2" t="s">
        <v>119</v>
      </c>
      <c r="J276" s="2" t="s">
        <v>1354</v>
      </c>
      <c r="K276" s="2" t="s">
        <v>819</v>
      </c>
      <c r="L276" s="2" t="s">
        <v>1355</v>
      </c>
      <c r="M276" s="2" t="s">
        <v>14</v>
      </c>
      <c r="N276" s="2" t="s">
        <v>15</v>
      </c>
      <c r="O276" s="2" t="s">
        <v>36</v>
      </c>
      <c r="P276" s="2" t="s">
        <v>1356</v>
      </c>
      <c r="Q276" s="2" t="s">
        <v>2965</v>
      </c>
      <c r="R276" s="2" t="s">
        <v>1357</v>
      </c>
      <c r="S276" s="2" t="s">
        <v>1358</v>
      </c>
      <c r="T276" s="2" t="s">
        <v>2965</v>
      </c>
      <c r="U276" s="2" t="s">
        <v>2965</v>
      </c>
      <c r="V276" s="3" t="b">
        <v>0</v>
      </c>
    </row>
    <row r="277" spans="1:22" ht="13.5" customHeight="1">
      <c r="A277" s="1" t="str">
        <f t="shared" si="8"/>
        <v>MitchDraizin</v>
      </c>
      <c r="B277" s="1" t="str">
        <f>IF(ISNA(VLOOKUP(A277,'OVF Max Out'!$A$2:$A$1948,1,FALSE)),"","YES")</f>
        <v/>
      </c>
      <c r="C277" s="7" t="s">
        <v>1907</v>
      </c>
      <c r="D277" s="7" t="s">
        <v>1908</v>
      </c>
      <c r="E277" s="12">
        <v>217210</v>
      </c>
      <c r="F277" s="12">
        <v>60250</v>
      </c>
      <c r="G277" s="12">
        <v>15000</v>
      </c>
      <c r="H277" s="12">
        <f t="shared" si="9"/>
        <v>292460</v>
      </c>
      <c r="I277" s="2" t="s">
        <v>10</v>
      </c>
      <c r="J277" s="2" t="s">
        <v>2167</v>
      </c>
      <c r="K277" s="2"/>
      <c r="L277" s="2"/>
      <c r="M277" s="7" t="s">
        <v>14</v>
      </c>
      <c r="N277" s="7" t="s">
        <v>15</v>
      </c>
      <c r="O277" s="2"/>
      <c r="P277" s="7" t="s">
        <v>1929</v>
      </c>
      <c r="Q277" s="2"/>
      <c r="R277" s="7" t="s">
        <v>1929</v>
      </c>
      <c r="S277" s="7" t="s">
        <v>1920</v>
      </c>
      <c r="T277" s="2"/>
      <c r="U277" s="2"/>
      <c r="V277" s="3"/>
    </row>
    <row r="278" spans="1:22" ht="13.5" customHeight="1">
      <c r="A278" s="1" t="str">
        <f t="shared" si="8"/>
        <v>DavidJacobson</v>
      </c>
      <c r="B278" s="1" t="str">
        <f>IF(ISNA(VLOOKUP(A278,'OVF Max Out'!$A$2:$A$1948,1,FALSE)),"","YES")</f>
        <v/>
      </c>
      <c r="C278" s="2" t="s">
        <v>163</v>
      </c>
      <c r="D278" s="2" t="s">
        <v>2517</v>
      </c>
      <c r="E278" s="12">
        <v>182000</v>
      </c>
      <c r="F278" s="12">
        <v>110000</v>
      </c>
      <c r="G278" s="12"/>
      <c r="H278" s="12">
        <f t="shared" si="9"/>
        <v>292000</v>
      </c>
      <c r="I278" s="2" t="s">
        <v>71</v>
      </c>
      <c r="J278" s="2" t="s">
        <v>2518</v>
      </c>
      <c r="K278" s="2" t="s">
        <v>178</v>
      </c>
      <c r="L278" s="2" t="s">
        <v>2519</v>
      </c>
      <c r="M278" s="2" t="s">
        <v>74</v>
      </c>
      <c r="N278" s="2" t="s">
        <v>75</v>
      </c>
      <c r="O278" s="2" t="s">
        <v>613</v>
      </c>
      <c r="P278" s="2" t="s">
        <v>2520</v>
      </c>
      <c r="Q278" s="2" t="s">
        <v>2521</v>
      </c>
      <c r="R278" s="2" t="s">
        <v>2522</v>
      </c>
      <c r="S278" s="2" t="s">
        <v>2523</v>
      </c>
      <c r="T278" s="2" t="s">
        <v>2965</v>
      </c>
      <c r="U278" s="2" t="s">
        <v>2965</v>
      </c>
      <c r="V278" s="3" t="b">
        <v>0</v>
      </c>
    </row>
    <row r="279" spans="1:22" s="27" customFormat="1" ht="13.5" customHeight="1">
      <c r="A279" s="1" t="str">
        <f t="shared" si="8"/>
        <v>EugeneDuffy</v>
      </c>
      <c r="B279" s="1" t="str">
        <f>IF(ISNA(VLOOKUP(A279,'OVF Max Out'!$A$2:$A$1948,1,FALSE)),"","YES")</f>
        <v/>
      </c>
      <c r="C279" s="2" t="s">
        <v>1440</v>
      </c>
      <c r="D279" s="2" t="s">
        <v>1441</v>
      </c>
      <c r="E279" s="5">
        <v>245000</v>
      </c>
      <c r="F279" s="5">
        <v>46200</v>
      </c>
      <c r="G279" s="5"/>
      <c r="H279" s="12">
        <f t="shared" si="9"/>
        <v>291200</v>
      </c>
      <c r="I279" s="2" t="s">
        <v>305</v>
      </c>
      <c r="J279" s="2" t="s">
        <v>1442</v>
      </c>
      <c r="K279" s="2" t="s">
        <v>1443</v>
      </c>
      <c r="L279" s="2" t="s">
        <v>1444</v>
      </c>
      <c r="M279" s="2" t="s">
        <v>1445</v>
      </c>
      <c r="N279" s="2" t="s">
        <v>1446</v>
      </c>
      <c r="O279" s="2" t="s">
        <v>1447</v>
      </c>
      <c r="P279" s="2" t="s">
        <v>1448</v>
      </c>
      <c r="Q279" s="2" t="s">
        <v>2965</v>
      </c>
      <c r="R279" s="2" t="s">
        <v>2965</v>
      </c>
      <c r="S279" s="2" t="s">
        <v>1449</v>
      </c>
      <c r="T279" s="2" t="s">
        <v>2965</v>
      </c>
      <c r="U279" s="2" t="s">
        <v>2965</v>
      </c>
      <c r="V279" s="3" t="b">
        <v>1</v>
      </c>
    </row>
    <row r="280" spans="1:22" ht="13.5" customHeight="1">
      <c r="A280" s="1" t="str">
        <f t="shared" si="8"/>
        <v>TomMeredith</v>
      </c>
      <c r="B280" s="1" t="str">
        <f>IF(ISNA(VLOOKUP(A280,'OVF Max Out'!$A$2:$A$1948,1,FALSE)),"","YES")</f>
        <v/>
      </c>
      <c r="C280" s="2" t="s">
        <v>289</v>
      </c>
      <c r="D280" s="2" t="s">
        <v>743</v>
      </c>
      <c r="E280" s="12">
        <v>20000</v>
      </c>
      <c r="F280" s="12">
        <f>233500+37000</f>
        <v>270500</v>
      </c>
      <c r="G280" s="12"/>
      <c r="H280" s="12">
        <f t="shared" si="9"/>
        <v>290500</v>
      </c>
      <c r="I280" s="2" t="s">
        <v>441</v>
      </c>
      <c r="J280" s="2" t="s">
        <v>2235</v>
      </c>
      <c r="K280" s="2" t="s">
        <v>62</v>
      </c>
      <c r="L280" s="2"/>
      <c r="M280" s="2" t="s">
        <v>443</v>
      </c>
      <c r="N280" s="2" t="s">
        <v>444</v>
      </c>
      <c r="O280" s="2"/>
      <c r="P280" s="2"/>
      <c r="Q280" s="2" t="s">
        <v>2236</v>
      </c>
      <c r="R280" s="2" t="s">
        <v>2237</v>
      </c>
      <c r="S280" s="6" t="s">
        <v>1736</v>
      </c>
      <c r="T280" s="2"/>
      <c r="U280" s="2"/>
      <c r="V280" s="3"/>
    </row>
    <row r="281" spans="1:22" ht="13.5" customHeight="1">
      <c r="A281" s="1" t="str">
        <f t="shared" si="8"/>
        <v>SteveGrossman</v>
      </c>
      <c r="B281" s="1" t="str">
        <f>IF(ISNA(VLOOKUP(A281,'OVF Max Out'!$A$2:$A$1948,1,FALSE)),"","YES")</f>
        <v/>
      </c>
      <c r="C281" s="2" t="s">
        <v>257</v>
      </c>
      <c r="D281" s="2" t="s">
        <v>1777</v>
      </c>
      <c r="E281" s="12">
        <v>37750</v>
      </c>
      <c r="F281" s="12">
        <v>250200</v>
      </c>
      <c r="G281" s="12"/>
      <c r="H281" s="12">
        <f t="shared" si="9"/>
        <v>287950</v>
      </c>
      <c r="I281" s="2" t="s">
        <v>119</v>
      </c>
      <c r="J281" s="2" t="s">
        <v>2157</v>
      </c>
      <c r="K281" s="2" t="s">
        <v>473</v>
      </c>
      <c r="L281" s="2"/>
      <c r="M281" s="2"/>
      <c r="N281" s="2" t="s">
        <v>123</v>
      </c>
      <c r="O281" s="2"/>
      <c r="P281" s="2"/>
      <c r="Q281" s="2" t="s">
        <v>2158</v>
      </c>
      <c r="R281" s="6" t="s">
        <v>1779</v>
      </c>
      <c r="S281" s="6" t="s">
        <v>1778</v>
      </c>
      <c r="T281" s="2"/>
      <c r="U281" s="2"/>
      <c r="V281" s="3"/>
    </row>
    <row r="282" spans="1:22" ht="13.5" customHeight="1">
      <c r="A282" s="1" t="str">
        <f t="shared" si="8"/>
        <v>ValerieJarrett</v>
      </c>
      <c r="B282" s="1" t="str">
        <f>IF(ISNA(VLOOKUP(A282,'OVF Max Out'!$A$2:$A$1948,1,FALSE)),"","YES")</f>
        <v/>
      </c>
      <c r="C282" s="2" t="s">
        <v>2524</v>
      </c>
      <c r="D282" s="2" t="s">
        <v>2525</v>
      </c>
      <c r="E282" s="12">
        <v>250000</v>
      </c>
      <c r="F282" s="12">
        <v>33000</v>
      </c>
      <c r="G282" s="12"/>
      <c r="H282" s="12">
        <f t="shared" si="9"/>
        <v>283000</v>
      </c>
      <c r="I282" s="2" t="s">
        <v>71</v>
      </c>
      <c r="J282" s="2" t="s">
        <v>2526</v>
      </c>
      <c r="K282" s="2" t="s">
        <v>819</v>
      </c>
      <c r="L282" s="2" t="s">
        <v>2527</v>
      </c>
      <c r="M282" s="2" t="s">
        <v>74</v>
      </c>
      <c r="N282" s="2" t="s">
        <v>75</v>
      </c>
      <c r="O282" s="2" t="s">
        <v>647</v>
      </c>
      <c r="P282" s="2" t="s">
        <v>2965</v>
      </c>
      <c r="Q282" s="2" t="s">
        <v>2965</v>
      </c>
      <c r="R282" s="2" t="s">
        <v>2965</v>
      </c>
      <c r="S282" s="2" t="s">
        <v>2528</v>
      </c>
      <c r="T282" s="2" t="s">
        <v>2529</v>
      </c>
      <c r="U282" s="2" t="s">
        <v>2965</v>
      </c>
      <c r="V282" s="3" t="b">
        <v>1</v>
      </c>
    </row>
    <row r="283" spans="1:22" s="27" customFormat="1" ht="12.75" customHeight="1">
      <c r="A283" s="1" t="str">
        <f t="shared" si="8"/>
        <v>BobPerkowitz</v>
      </c>
      <c r="B283" s="1" t="str">
        <f>IF(ISNA(VLOOKUP(A283,'OVF Max Out'!$A$2:$A$1948,1,FALSE)),"","YES")</f>
        <v/>
      </c>
      <c r="C283" s="2" t="s">
        <v>190</v>
      </c>
      <c r="D283" s="2" t="s">
        <v>2380</v>
      </c>
      <c r="E283" s="5">
        <v>172300</v>
      </c>
      <c r="F283" s="5">
        <v>105000</v>
      </c>
      <c r="G283" s="5"/>
      <c r="H283" s="12">
        <f t="shared" si="9"/>
        <v>277300</v>
      </c>
      <c r="I283" s="2" t="s">
        <v>305</v>
      </c>
      <c r="J283" s="2" t="s">
        <v>2209</v>
      </c>
      <c r="K283" s="2" t="s">
        <v>473</v>
      </c>
      <c r="L283" s="2" t="s">
        <v>2965</v>
      </c>
      <c r="M283" s="2" t="s">
        <v>2381</v>
      </c>
      <c r="N283" s="2" t="s">
        <v>839</v>
      </c>
      <c r="O283" s="2" t="s">
        <v>2965</v>
      </c>
      <c r="P283" s="2" t="s">
        <v>2382</v>
      </c>
      <c r="Q283" s="2" t="s">
        <v>2965</v>
      </c>
      <c r="R283" s="2" t="s">
        <v>2383</v>
      </c>
      <c r="S283" s="2" t="s">
        <v>2384</v>
      </c>
      <c r="T283" s="2" t="s">
        <v>2965</v>
      </c>
      <c r="U283" s="2" t="s">
        <v>2385</v>
      </c>
      <c r="V283" s="3" t="b">
        <v>0</v>
      </c>
    </row>
    <row r="284" spans="1:22" ht="13.5" customHeight="1">
      <c r="A284" s="1" t="str">
        <f t="shared" si="8"/>
        <v>SarahKovner</v>
      </c>
      <c r="B284" s="1" t="str">
        <f>IF(ISNA(VLOOKUP(A284,'OVF Max Out'!$A$2:$A$1948,1,FALSE)),"","YES")</f>
        <v/>
      </c>
      <c r="C284" s="2" t="s">
        <v>2285</v>
      </c>
      <c r="D284" s="2" t="s">
        <v>1167</v>
      </c>
      <c r="E284" s="12">
        <v>138325</v>
      </c>
      <c r="F284" s="12">
        <v>136700</v>
      </c>
      <c r="G284" s="12"/>
      <c r="H284" s="12">
        <f t="shared" si="9"/>
        <v>275025</v>
      </c>
      <c r="I284" s="2" t="s">
        <v>10</v>
      </c>
      <c r="J284" s="2"/>
      <c r="K284" s="2"/>
      <c r="L284" s="2"/>
      <c r="M284" s="2" t="s">
        <v>14</v>
      </c>
      <c r="N284" s="2" t="s">
        <v>15</v>
      </c>
      <c r="O284" s="2"/>
      <c r="P284" s="2"/>
      <c r="Q284" s="2"/>
      <c r="R284" s="2" t="s">
        <v>1168</v>
      </c>
      <c r="S284" s="6" t="s">
        <v>1169</v>
      </c>
      <c r="T284" s="2"/>
      <c r="U284" s="2"/>
      <c r="V284" s="3"/>
    </row>
    <row r="285" spans="1:22" ht="13.5" customHeight="1">
      <c r="A285" s="1" t="str">
        <f t="shared" si="8"/>
        <v>PeterBynoe</v>
      </c>
      <c r="B285" s="1" t="str">
        <f>IF(ISNA(VLOOKUP(A285,'OVF Max Out'!$A$2:$A$1948,1,FALSE)),"","YES")</f>
        <v/>
      </c>
      <c r="C285" s="2" t="s">
        <v>221</v>
      </c>
      <c r="D285" s="2" t="s">
        <v>2246</v>
      </c>
      <c r="E285" s="12">
        <v>200000</v>
      </c>
      <c r="F285" s="12">
        <v>75000</v>
      </c>
      <c r="G285" s="12"/>
      <c r="H285" s="12">
        <f t="shared" si="9"/>
        <v>275000</v>
      </c>
      <c r="I285" s="2" t="s">
        <v>71</v>
      </c>
      <c r="J285" s="2" t="s">
        <v>2247</v>
      </c>
      <c r="K285" s="2" t="s">
        <v>466</v>
      </c>
      <c r="L285" s="2" t="s">
        <v>2248</v>
      </c>
      <c r="M285" s="2" t="s">
        <v>74</v>
      </c>
      <c r="N285" s="2" t="s">
        <v>75</v>
      </c>
      <c r="O285" s="2" t="s">
        <v>76</v>
      </c>
      <c r="P285" s="2" t="s">
        <v>2249</v>
      </c>
      <c r="Q285" s="2" t="s">
        <v>2965</v>
      </c>
      <c r="R285" s="2" t="s">
        <v>2965</v>
      </c>
      <c r="S285" s="2" t="s">
        <v>2250</v>
      </c>
      <c r="T285" s="2" t="s">
        <v>2965</v>
      </c>
      <c r="U285" s="2" t="s">
        <v>2965</v>
      </c>
      <c r="V285" s="3" t="b">
        <v>1</v>
      </c>
    </row>
    <row r="286" spans="1:22" ht="13.5" customHeight="1">
      <c r="A286" s="1" t="str">
        <f t="shared" si="8"/>
        <v>TonyChase</v>
      </c>
      <c r="B286" s="1" t="str">
        <f>IF(ISNA(VLOOKUP(A286,'OVF Max Out'!$A$2:$A$1948,1,FALSE)),"","YES")</f>
        <v/>
      </c>
      <c r="C286" s="2" t="s">
        <v>267</v>
      </c>
      <c r="D286" s="2" t="s">
        <v>924</v>
      </c>
      <c r="E286" s="12">
        <f>263800+6100+4600</f>
        <v>274500</v>
      </c>
      <c r="G286" s="12"/>
      <c r="H286" s="12">
        <f t="shared" si="9"/>
        <v>274500</v>
      </c>
      <c r="I286" s="2" t="s">
        <v>441</v>
      </c>
      <c r="J286" s="2" t="s">
        <v>925</v>
      </c>
      <c r="K286" s="2" t="s">
        <v>926</v>
      </c>
      <c r="L286" s="2" t="s">
        <v>927</v>
      </c>
      <c r="M286" s="2" t="s">
        <v>928</v>
      </c>
      <c r="N286" s="2" t="s">
        <v>444</v>
      </c>
      <c r="O286" s="2" t="s">
        <v>929</v>
      </c>
      <c r="P286" s="2" t="s">
        <v>930</v>
      </c>
      <c r="Q286" s="2" t="s">
        <v>931</v>
      </c>
      <c r="R286" s="2" t="s">
        <v>2965</v>
      </c>
      <c r="S286" s="6" t="s">
        <v>2332</v>
      </c>
      <c r="T286" s="2" t="s">
        <v>2965</v>
      </c>
      <c r="U286" s="2" t="s">
        <v>2965</v>
      </c>
      <c r="V286" s="3" t="b">
        <v>1</v>
      </c>
    </row>
    <row r="287" spans="1:22" ht="13.5" customHeight="1">
      <c r="A287" s="1" t="str">
        <f t="shared" si="8"/>
        <v>MollyTerlevich</v>
      </c>
      <c r="B287" s="1" t="str">
        <f>IF(ISNA(VLOOKUP(A287,'OVF Max Out'!$A$2:$A$1948,1,FALSE)),"","YES")</f>
        <v/>
      </c>
      <c r="C287" s="2" t="s">
        <v>2376</v>
      </c>
      <c r="D287" s="2" t="s">
        <v>2377</v>
      </c>
      <c r="E287" s="32">
        <v>157100</v>
      </c>
      <c r="F287" s="32">
        <v>116800</v>
      </c>
      <c r="G287" s="32">
        <v>0</v>
      </c>
      <c r="H287" s="12">
        <f t="shared" si="9"/>
        <v>273900</v>
      </c>
      <c r="I287" s="2" t="s">
        <v>2955</v>
      </c>
      <c r="J287" s="2" t="s">
        <v>2965</v>
      </c>
      <c r="K287" s="2" t="s">
        <v>2965</v>
      </c>
      <c r="L287" s="2" t="s">
        <v>2965</v>
      </c>
      <c r="M287" s="2" t="s">
        <v>225</v>
      </c>
      <c r="N287" s="2" t="s">
        <v>226</v>
      </c>
      <c r="O287" s="2" t="s">
        <v>2965</v>
      </c>
      <c r="P287" s="2" t="s">
        <v>2965</v>
      </c>
      <c r="Q287" s="2" t="s">
        <v>2965</v>
      </c>
      <c r="R287" s="2" t="s">
        <v>2378</v>
      </c>
      <c r="S287" s="2" t="s">
        <v>2379</v>
      </c>
      <c r="T287" s="2" t="s">
        <v>2965</v>
      </c>
      <c r="U287" s="2" t="s">
        <v>2965</v>
      </c>
      <c r="V287" s="3" t="b">
        <v>0</v>
      </c>
    </row>
    <row r="288" spans="1:22" s="27" customFormat="1" ht="13.5" customHeight="1">
      <c r="A288" s="1" t="str">
        <f t="shared" si="8"/>
        <v>CamKerry</v>
      </c>
      <c r="B288" s="1" t="str">
        <f>IF(ISNA(VLOOKUP(A288,'OVF Max Out'!$A$2:$A$1948,1,FALSE)),"","YES")</f>
        <v/>
      </c>
      <c r="C288" s="6" t="s">
        <v>1095</v>
      </c>
      <c r="D288" s="6" t="s">
        <v>1096</v>
      </c>
      <c r="E288" s="12">
        <v>54075</v>
      </c>
      <c r="F288" s="12">
        <v>218650</v>
      </c>
      <c r="G288" s="12"/>
      <c r="H288" s="12">
        <f t="shared" si="9"/>
        <v>272725</v>
      </c>
      <c r="I288" s="2" t="s">
        <v>119</v>
      </c>
      <c r="J288" s="6" t="s">
        <v>1098</v>
      </c>
      <c r="K288" s="2" t="s">
        <v>178</v>
      </c>
      <c r="L288" s="2"/>
      <c r="M288" s="6" t="s">
        <v>1099</v>
      </c>
      <c r="N288" s="6" t="s">
        <v>123</v>
      </c>
      <c r="O288" s="2"/>
      <c r="P288" s="6"/>
      <c r="Q288" s="2"/>
      <c r="R288" s="6" t="s">
        <v>1100</v>
      </c>
      <c r="S288" s="6" t="s">
        <v>1097</v>
      </c>
      <c r="T288" s="2"/>
      <c r="U288" s="2"/>
      <c r="V288" s="3"/>
    </row>
    <row r="289" spans="1:22" ht="13.5" customHeight="1">
      <c r="A289" s="1" t="str">
        <f t="shared" si="8"/>
        <v xml:space="preserve">RobertAlter  </v>
      </c>
      <c r="B289" s="1" t="str">
        <f>IF(ISNA(VLOOKUP(A289,'OVF Max Out'!$A$2:$A$1948,1,FALSE)),"","YES")</f>
        <v/>
      </c>
      <c r="C289" s="2" t="s">
        <v>8</v>
      </c>
      <c r="D289" s="2" t="s">
        <v>1071</v>
      </c>
      <c r="E289" s="12">
        <v>18265</v>
      </c>
      <c r="F289" s="12">
        <v>15700</v>
      </c>
      <c r="G289" s="12">
        <v>238449</v>
      </c>
      <c r="H289" s="12">
        <f t="shared" si="9"/>
        <v>272414</v>
      </c>
      <c r="I289" s="2" t="s">
        <v>71</v>
      </c>
      <c r="J289" s="2" t="s">
        <v>1593</v>
      </c>
      <c r="K289" s="2" t="s">
        <v>62</v>
      </c>
      <c r="L289" s="2" t="s">
        <v>1594</v>
      </c>
      <c r="M289" s="2" t="s">
        <v>74</v>
      </c>
      <c r="N289" s="2" t="s">
        <v>75</v>
      </c>
      <c r="O289" s="2">
        <v>60603</v>
      </c>
      <c r="P289" s="2" t="s">
        <v>1595</v>
      </c>
      <c r="Q289" s="2"/>
      <c r="R289" s="2"/>
      <c r="S289" s="6" t="s">
        <v>1596</v>
      </c>
      <c r="T289" s="2"/>
      <c r="U289" s="2"/>
      <c r="V289" s="3"/>
    </row>
    <row r="290" spans="1:22" ht="13.5" customHeight="1">
      <c r="A290" s="1" t="str">
        <f t="shared" si="8"/>
        <v>MarjorieRoberts</v>
      </c>
      <c r="B290" s="1" t="str">
        <f>IF(ISNA(VLOOKUP(A290,'OVF Max Out'!$A$2:$A$1948,1,FALSE)),"","YES")</f>
        <v/>
      </c>
      <c r="C290" s="2" t="s">
        <v>1395</v>
      </c>
      <c r="D290" s="2" t="s">
        <v>1396</v>
      </c>
      <c r="E290" s="12">
        <v>225000</v>
      </c>
      <c r="F290" s="12">
        <v>26000</v>
      </c>
      <c r="G290" s="12">
        <v>15000</v>
      </c>
      <c r="H290" s="12">
        <f t="shared" si="9"/>
        <v>266000</v>
      </c>
      <c r="I290" s="2" t="s">
        <v>22</v>
      </c>
      <c r="J290" s="2" t="s">
        <v>23</v>
      </c>
      <c r="K290" s="2" t="s">
        <v>24</v>
      </c>
      <c r="L290" s="2" t="s">
        <v>2965</v>
      </c>
      <c r="M290" s="2" t="s">
        <v>974</v>
      </c>
      <c r="N290" s="2" t="s">
        <v>975</v>
      </c>
      <c r="O290" s="2" t="s">
        <v>2965</v>
      </c>
      <c r="P290" s="2" t="s">
        <v>1397</v>
      </c>
      <c r="Q290" s="2" t="s">
        <v>2965</v>
      </c>
      <c r="R290" s="2" t="s">
        <v>2965</v>
      </c>
      <c r="S290" s="2" t="s">
        <v>1398</v>
      </c>
      <c r="T290" s="2" t="s">
        <v>2965</v>
      </c>
      <c r="U290" s="2" t="s">
        <v>2965</v>
      </c>
      <c r="V290" s="3" t="b">
        <v>0</v>
      </c>
    </row>
    <row r="291" spans="1:22" ht="13.5" customHeight="1">
      <c r="A291" s="1" t="str">
        <f t="shared" si="8"/>
        <v>JenniferHaro</v>
      </c>
      <c r="B291" s="1" t="str">
        <f>IF(ISNA(VLOOKUP(A291,'OVF Max Out'!$A$2:$A$1948,1,FALSE)),"","YES")</f>
        <v/>
      </c>
      <c r="C291" s="2" t="s">
        <v>409</v>
      </c>
      <c r="D291" s="2" t="s">
        <v>410</v>
      </c>
      <c r="E291" s="5">
        <v>130000</v>
      </c>
      <c r="F291" s="5">
        <v>135600</v>
      </c>
      <c r="G291" s="12"/>
      <c r="H291" s="12">
        <f t="shared" si="9"/>
        <v>265600</v>
      </c>
      <c r="I291" s="2" t="s">
        <v>60</v>
      </c>
      <c r="J291" s="2" t="s">
        <v>2150</v>
      </c>
      <c r="K291" s="2" t="s">
        <v>2151</v>
      </c>
      <c r="L291" s="2"/>
      <c r="M291" s="2" t="s">
        <v>234</v>
      </c>
      <c r="N291" s="2" t="s">
        <v>2838</v>
      </c>
      <c r="O291" s="2"/>
      <c r="P291" s="2"/>
      <c r="Q291" s="2"/>
      <c r="R291" s="2" t="s">
        <v>411</v>
      </c>
      <c r="S291" s="6" t="s">
        <v>412</v>
      </c>
      <c r="T291" s="2"/>
      <c r="U291" s="2"/>
      <c r="V291" s="3" t="b">
        <v>0</v>
      </c>
    </row>
    <row r="292" spans="1:22" ht="13.5" customHeight="1">
      <c r="A292" s="1" t="str">
        <f t="shared" si="8"/>
        <v>MichaelCaplin</v>
      </c>
      <c r="B292" s="1" t="str">
        <f>IF(ISNA(VLOOKUP(A292,'OVF Max Out'!$A$2:$A$1948,1,FALSE)),"","YES")</f>
        <v/>
      </c>
      <c r="C292" s="2" t="s">
        <v>680</v>
      </c>
      <c r="D292" s="2" t="s">
        <v>2350</v>
      </c>
      <c r="E292" s="32">
        <v>143368</v>
      </c>
      <c r="F292" s="32">
        <v>118950</v>
      </c>
      <c r="G292" s="32">
        <v>0</v>
      </c>
      <c r="H292" s="12">
        <f t="shared" si="9"/>
        <v>262318</v>
      </c>
      <c r="I292" s="2" t="s">
        <v>2955</v>
      </c>
      <c r="J292" s="2" t="s">
        <v>2351</v>
      </c>
      <c r="K292" s="2" t="s">
        <v>473</v>
      </c>
      <c r="L292" s="2" t="s">
        <v>2352</v>
      </c>
      <c r="M292" s="2" t="s">
        <v>451</v>
      </c>
      <c r="N292" s="2" t="s">
        <v>93</v>
      </c>
      <c r="O292" s="2" t="s">
        <v>452</v>
      </c>
      <c r="P292" s="2" t="s">
        <v>2353</v>
      </c>
      <c r="Q292" s="2" t="s">
        <v>2965</v>
      </c>
      <c r="R292" s="2" t="s">
        <v>2965</v>
      </c>
      <c r="S292" s="2" t="s">
        <v>2354</v>
      </c>
      <c r="T292" s="2" t="s">
        <v>2965</v>
      </c>
      <c r="U292" s="2" t="s">
        <v>2965</v>
      </c>
      <c r="V292" s="3" t="b">
        <v>0</v>
      </c>
    </row>
    <row r="293" spans="1:22" ht="13.5" customHeight="1">
      <c r="A293" s="1" t="str">
        <f t="shared" si="8"/>
        <v>ToddPark</v>
      </c>
      <c r="B293" s="1" t="str">
        <f>IF(ISNA(VLOOKUP(A293,'OVF Max Out'!$A$2:$A$1948,1,FALSE)),"","YES")</f>
        <v>YES</v>
      </c>
      <c r="C293" s="2" t="s">
        <v>2367</v>
      </c>
      <c r="D293" s="2" t="s">
        <v>1046</v>
      </c>
      <c r="E293" s="32">
        <v>0</v>
      </c>
      <c r="F293" s="32">
        <v>178600</v>
      </c>
      <c r="G293" s="32">
        <v>82500</v>
      </c>
      <c r="H293" s="12">
        <f t="shared" si="9"/>
        <v>261100</v>
      </c>
      <c r="I293" s="2" t="s">
        <v>2955</v>
      </c>
      <c r="J293" s="6" t="s">
        <v>1047</v>
      </c>
      <c r="K293" s="2" t="s">
        <v>2807</v>
      </c>
      <c r="L293" s="2"/>
      <c r="M293" s="2" t="s">
        <v>2961</v>
      </c>
      <c r="N293" s="2" t="s">
        <v>2962</v>
      </c>
      <c r="O293" s="2"/>
      <c r="P293" s="6" t="s">
        <v>1048</v>
      </c>
      <c r="Q293" s="2"/>
      <c r="R293" s="2"/>
      <c r="S293" s="6" t="s">
        <v>1049</v>
      </c>
      <c r="T293" s="2"/>
      <c r="U293" s="2"/>
      <c r="V293" s="3"/>
    </row>
    <row r="294" spans="1:22" s="27" customFormat="1" ht="13.5" customHeight="1">
      <c r="A294" s="1" t="str">
        <f t="shared" si="8"/>
        <v>JenniferScully Lerner</v>
      </c>
      <c r="B294" s="1" t="str">
        <f>IF(ISNA(VLOOKUP(A294,'OVF Max Out'!$A$2:$A$1948,1,FALSE)),"","YES")</f>
        <v/>
      </c>
      <c r="C294" s="2" t="s">
        <v>409</v>
      </c>
      <c r="D294" s="2" t="s">
        <v>1207</v>
      </c>
      <c r="E294" s="12">
        <v>52100</v>
      </c>
      <c r="F294" s="12">
        <v>109600</v>
      </c>
      <c r="G294" s="12">
        <v>99000</v>
      </c>
      <c r="H294" s="12">
        <f t="shared" si="9"/>
        <v>260700</v>
      </c>
      <c r="I294" s="2" t="s">
        <v>10</v>
      </c>
      <c r="J294" s="2" t="s">
        <v>1360</v>
      </c>
      <c r="K294" s="2" t="s">
        <v>1208</v>
      </c>
      <c r="L294" s="2"/>
      <c r="M294" s="2" t="s">
        <v>14</v>
      </c>
      <c r="N294" s="2" t="s">
        <v>15</v>
      </c>
      <c r="O294" s="2"/>
      <c r="P294" s="2" t="s">
        <v>1209</v>
      </c>
      <c r="Q294" s="2"/>
      <c r="R294" s="2" t="s">
        <v>1210</v>
      </c>
      <c r="S294" s="6" t="s">
        <v>1211</v>
      </c>
      <c r="T294" s="2"/>
      <c r="U294" s="2"/>
      <c r="V294" s="3"/>
    </row>
    <row r="295" spans="1:22" s="27" customFormat="1" ht="13.5" customHeight="1">
      <c r="A295" s="1" t="str">
        <f t="shared" si="8"/>
        <v xml:space="preserve">MichaelAlter  </v>
      </c>
      <c r="B295" s="1" t="str">
        <f>IF(ISNA(VLOOKUP(A295,'OVF Max Out'!$A$2:$A$1948,1,FALSE)),"","YES")</f>
        <v/>
      </c>
      <c r="C295" s="2" t="s">
        <v>680</v>
      </c>
      <c r="D295" s="2" t="s">
        <v>1071</v>
      </c>
      <c r="E295" s="12">
        <v>75000</v>
      </c>
      <c r="F295" s="12">
        <v>185000</v>
      </c>
      <c r="G295" s="12"/>
      <c r="H295" s="12">
        <f t="shared" si="9"/>
        <v>260000</v>
      </c>
      <c r="I295" s="2" t="s">
        <v>71</v>
      </c>
      <c r="J295" s="2"/>
      <c r="K295" s="2"/>
      <c r="L295" s="2"/>
      <c r="M295" s="2"/>
      <c r="N295" s="2"/>
      <c r="O295" s="2"/>
      <c r="P295" s="2"/>
      <c r="Q295" s="2"/>
      <c r="R295" s="2"/>
      <c r="S295" s="6" t="s">
        <v>1072</v>
      </c>
      <c r="T295" s="2"/>
      <c r="U295" s="2"/>
      <c r="V295" s="3"/>
    </row>
    <row r="296" spans="1:22" ht="13.5" customHeight="1">
      <c r="A296" s="1" t="str">
        <f t="shared" si="8"/>
        <v>ArthurSchechter</v>
      </c>
      <c r="B296" s="1" t="str">
        <f>IF(ISNA(VLOOKUP(A296,'OVF Max Out'!$A$2:$A$1948,1,FALSE)),"","YES")</f>
        <v/>
      </c>
      <c r="C296" s="2" t="s">
        <v>744</v>
      </c>
      <c r="D296" s="2" t="s">
        <v>745</v>
      </c>
      <c r="E296" s="12">
        <f>40000+175000+9200+26000+1000+8600</f>
        <v>259800</v>
      </c>
      <c r="G296" s="12"/>
      <c r="H296" s="12">
        <f t="shared" si="9"/>
        <v>259800</v>
      </c>
      <c r="I296" s="2" t="s">
        <v>441</v>
      </c>
      <c r="J296" s="2" t="s">
        <v>23</v>
      </c>
      <c r="K296" s="2" t="s">
        <v>178</v>
      </c>
      <c r="L296" s="2"/>
      <c r="M296" s="2" t="s">
        <v>928</v>
      </c>
      <c r="N296" s="2" t="s">
        <v>444</v>
      </c>
      <c r="O296" s="2"/>
      <c r="P296" s="2" t="s">
        <v>2239</v>
      </c>
      <c r="Q296" s="2" t="s">
        <v>2240</v>
      </c>
      <c r="R296" s="2"/>
      <c r="S296" s="6" t="s">
        <v>1633</v>
      </c>
      <c r="T296" s="2"/>
      <c r="U296" s="2"/>
      <c r="V296" s="3"/>
    </row>
    <row r="297" spans="1:22" ht="13.5" customHeight="1">
      <c r="A297" s="1" t="str">
        <f t="shared" si="8"/>
        <v>Reed Hundt</v>
      </c>
      <c r="B297" s="1" t="str">
        <f>IF(ISNA(VLOOKUP(A297,'OVF Max Out'!$A$2:$A$1948,1,FALSE)),"","YES")</f>
        <v/>
      </c>
      <c r="C297" s="7" t="s">
        <v>1849</v>
      </c>
      <c r="D297" s="7" t="s">
        <v>1850</v>
      </c>
      <c r="E297" s="32">
        <v>22050</v>
      </c>
      <c r="F297" s="32">
        <v>235600</v>
      </c>
      <c r="G297" s="32">
        <v>0</v>
      </c>
      <c r="H297" s="12">
        <f t="shared" si="9"/>
        <v>257650</v>
      </c>
      <c r="I297" s="2" t="s">
        <v>2955</v>
      </c>
      <c r="J297" s="2" t="s">
        <v>23</v>
      </c>
      <c r="K297" s="2" t="s">
        <v>24</v>
      </c>
      <c r="L297" s="2"/>
      <c r="M297" s="7" t="s">
        <v>596</v>
      </c>
      <c r="N297" s="7" t="s">
        <v>244</v>
      </c>
      <c r="O297" s="2"/>
      <c r="P297" s="7" t="s">
        <v>1165</v>
      </c>
      <c r="Q297" s="2"/>
      <c r="R297" s="7" t="s">
        <v>1164</v>
      </c>
      <c r="S297" s="7" t="s">
        <v>1860</v>
      </c>
      <c r="T297" s="2"/>
      <c r="U297" s="2"/>
      <c r="V297" s="3"/>
    </row>
    <row r="298" spans="1:22" ht="13.5" customHeight="1">
      <c r="A298" s="1" t="str">
        <f t="shared" si="8"/>
        <v>WillPrather</v>
      </c>
      <c r="B298" s="1" t="str">
        <f>IF(ISNA(VLOOKUP(A298,'OVF Max Out'!$A$2:$A$1948,1,FALSE)),"","YES")</f>
        <v/>
      </c>
      <c r="C298" s="2" t="s">
        <v>2595</v>
      </c>
      <c r="D298" s="2" t="s">
        <v>2596</v>
      </c>
      <c r="E298" s="12">
        <v>165000</v>
      </c>
      <c r="F298" s="12">
        <v>45000</v>
      </c>
      <c r="G298" s="12">
        <v>47000</v>
      </c>
      <c r="H298" s="12">
        <f t="shared" si="9"/>
        <v>257000</v>
      </c>
      <c r="I298" s="2" t="s">
        <v>22</v>
      </c>
      <c r="J298" s="2" t="s">
        <v>2597</v>
      </c>
      <c r="K298" s="2" t="s">
        <v>2598</v>
      </c>
      <c r="L298" s="2" t="s">
        <v>2599</v>
      </c>
      <c r="M298" s="2" t="s">
        <v>2600</v>
      </c>
      <c r="N298" s="2" t="s">
        <v>27</v>
      </c>
      <c r="O298" s="2" t="s">
        <v>2601</v>
      </c>
      <c r="P298" s="2" t="s">
        <v>2602</v>
      </c>
      <c r="Q298" s="2" t="s">
        <v>2965</v>
      </c>
      <c r="R298" s="2" t="s">
        <v>2965</v>
      </c>
      <c r="S298" s="2" t="s">
        <v>2603</v>
      </c>
      <c r="T298" s="2" t="s">
        <v>2965</v>
      </c>
      <c r="U298" s="2" t="s">
        <v>2965</v>
      </c>
      <c r="V298" s="3" t="b">
        <v>0</v>
      </c>
    </row>
    <row r="299" spans="1:22" s="27" customFormat="1" ht="13.5" customHeight="1">
      <c r="A299" s="1" t="str">
        <f t="shared" si="8"/>
        <v>MichaelKasparian</v>
      </c>
      <c r="B299" s="1" t="str">
        <f>IF(ISNA(VLOOKUP(A299,'OVF Max Out'!$A$2:$A$1948,1,FALSE)),"","YES")</f>
        <v/>
      </c>
      <c r="C299" s="2" t="s">
        <v>680</v>
      </c>
      <c r="D299" s="2" t="s">
        <v>1469</v>
      </c>
      <c r="E299" s="12">
        <v>159700</v>
      </c>
      <c r="F299" s="12">
        <v>73700</v>
      </c>
      <c r="G299" s="12">
        <v>22400</v>
      </c>
      <c r="H299" s="12">
        <f t="shared" si="9"/>
        <v>255800</v>
      </c>
      <c r="I299" s="2" t="s">
        <v>10</v>
      </c>
      <c r="J299" s="2" t="s">
        <v>1470</v>
      </c>
      <c r="K299" s="2" t="s">
        <v>283</v>
      </c>
      <c r="L299" s="2" t="s">
        <v>2965</v>
      </c>
      <c r="M299" s="2" t="s">
        <v>1471</v>
      </c>
      <c r="N299" s="2" t="s">
        <v>1392</v>
      </c>
      <c r="O299" s="2" t="s">
        <v>2965</v>
      </c>
      <c r="P299" s="2" t="s">
        <v>1472</v>
      </c>
      <c r="Q299" s="2" t="s">
        <v>2965</v>
      </c>
      <c r="R299" s="2" t="s">
        <v>2965</v>
      </c>
      <c r="S299" s="2" t="s">
        <v>1473</v>
      </c>
      <c r="T299" s="2" t="s">
        <v>1474</v>
      </c>
      <c r="U299" s="2" t="s">
        <v>1475</v>
      </c>
      <c r="V299" s="3" t="b">
        <v>0</v>
      </c>
    </row>
    <row r="300" spans="1:22" s="27" customFormat="1" ht="13.5" customHeight="1">
      <c r="A300" s="1" t="str">
        <f t="shared" si="8"/>
        <v>JamesMurray</v>
      </c>
      <c r="B300" s="1" t="str">
        <f>IF(ISNA(VLOOKUP(A300,'OVF Max Out'!$A$2:$A$1948,1,FALSE)),"","YES")</f>
        <v/>
      </c>
      <c r="C300" s="2" t="s">
        <v>274</v>
      </c>
      <c r="D300" s="2" t="s">
        <v>1280</v>
      </c>
      <c r="E300" s="32">
        <v>253350</v>
      </c>
      <c r="F300" s="32">
        <v>0</v>
      </c>
      <c r="G300" s="32">
        <v>0</v>
      </c>
      <c r="H300" s="12">
        <f t="shared" si="9"/>
        <v>253350</v>
      </c>
      <c r="I300" s="2" t="s">
        <v>2955</v>
      </c>
      <c r="J300" s="2" t="s">
        <v>2134</v>
      </c>
      <c r="K300" s="2" t="s">
        <v>611</v>
      </c>
      <c r="L300" s="2" t="s">
        <v>1281</v>
      </c>
      <c r="M300" s="2" t="s">
        <v>1282</v>
      </c>
      <c r="N300" s="2" t="s">
        <v>93</v>
      </c>
      <c r="O300" s="2" t="s">
        <v>1283</v>
      </c>
      <c r="P300" s="2" t="s">
        <v>1284</v>
      </c>
      <c r="Q300" s="2" t="s">
        <v>2135</v>
      </c>
      <c r="R300" s="2" t="s">
        <v>2136</v>
      </c>
      <c r="S300" s="2" t="s">
        <v>1285</v>
      </c>
      <c r="T300" s="2" t="s">
        <v>2965</v>
      </c>
      <c r="U300" s="2" t="s">
        <v>1286</v>
      </c>
      <c r="V300" s="3" t="b">
        <v>0</v>
      </c>
    </row>
    <row r="301" spans="1:22" s="27" customFormat="1" ht="13.5" customHeight="1">
      <c r="A301" s="1" t="str">
        <f t="shared" si="8"/>
        <v>SusanNess</v>
      </c>
      <c r="B301" s="1" t="str">
        <f>IF(ISNA(VLOOKUP(A301,'OVF Max Out'!$A$2:$A$1948,1,FALSE)),"","YES")</f>
        <v/>
      </c>
      <c r="C301" s="7" t="s">
        <v>1854</v>
      </c>
      <c r="D301" s="7" t="s">
        <v>1855</v>
      </c>
      <c r="E301" s="32">
        <v>9850</v>
      </c>
      <c r="F301" s="32">
        <v>205931.25</v>
      </c>
      <c r="G301" s="32">
        <v>37000</v>
      </c>
      <c r="H301" s="12">
        <f t="shared" si="9"/>
        <v>252781.25</v>
      </c>
      <c r="I301" s="2" t="s">
        <v>2955</v>
      </c>
      <c r="J301" s="2" t="s">
        <v>2137</v>
      </c>
      <c r="K301" s="2" t="s">
        <v>24</v>
      </c>
      <c r="L301" s="2"/>
      <c r="M301" s="7" t="s">
        <v>243</v>
      </c>
      <c r="N301" s="7" t="s">
        <v>244</v>
      </c>
      <c r="O301" s="2"/>
      <c r="P301" s="7" t="s">
        <v>1867</v>
      </c>
      <c r="Q301" s="2"/>
      <c r="R301" s="7" t="s">
        <v>1871</v>
      </c>
      <c r="S301" s="7" t="s">
        <v>1863</v>
      </c>
      <c r="T301" s="2"/>
      <c r="U301" s="2"/>
      <c r="V301" s="3"/>
    </row>
    <row r="302" spans="1:22" s="27" customFormat="1" ht="13.5" customHeight="1">
      <c r="A302" s="1" t="str">
        <f t="shared" si="8"/>
        <v>DanKohl</v>
      </c>
      <c r="B302" s="1" t="str">
        <f>IF(ISNA(VLOOKUP(A302,'OVF Max Out'!$A$2:$A$1948,1,FALSE)),"","YES")</f>
        <v/>
      </c>
      <c r="C302" s="2" t="s">
        <v>1305</v>
      </c>
      <c r="D302" s="2" t="s">
        <v>1306</v>
      </c>
      <c r="E302" s="5">
        <v>251500</v>
      </c>
      <c r="F302" s="5">
        <v>0</v>
      </c>
      <c r="G302" s="12"/>
      <c r="H302" s="12">
        <f t="shared" si="9"/>
        <v>251500</v>
      </c>
      <c r="I302" s="2" t="s">
        <v>60</v>
      </c>
      <c r="J302" s="2" t="s">
        <v>2965</v>
      </c>
      <c r="K302" s="2" t="s">
        <v>765</v>
      </c>
      <c r="L302" s="2" t="s">
        <v>1307</v>
      </c>
      <c r="M302" s="2" t="s">
        <v>1308</v>
      </c>
      <c r="N302" s="2" t="s">
        <v>638</v>
      </c>
      <c r="O302" s="2" t="s">
        <v>1310</v>
      </c>
      <c r="P302" s="2" t="s">
        <v>1311</v>
      </c>
      <c r="Q302" s="2" t="s">
        <v>1312</v>
      </c>
      <c r="R302" s="2" t="s">
        <v>1313</v>
      </c>
      <c r="S302" s="2" t="s">
        <v>1314</v>
      </c>
      <c r="T302" s="2" t="s">
        <v>2965</v>
      </c>
      <c r="U302" s="2" t="s">
        <v>2965</v>
      </c>
      <c r="V302" s="3" t="b">
        <v>0</v>
      </c>
    </row>
    <row r="303" spans="1:22" s="27" customFormat="1" ht="13.5" customHeight="1">
      <c r="A303" s="1" t="str">
        <f t="shared" si="8"/>
        <v>MerylFrank</v>
      </c>
      <c r="B303" s="1" t="str">
        <f>IF(ISNA(VLOOKUP(A303,'OVF Max Out'!$A$2:$A$1948,1,FALSE)),"","YES")</f>
        <v/>
      </c>
      <c r="C303" s="1" t="s">
        <v>1155</v>
      </c>
      <c r="D303" s="1" t="s">
        <v>20</v>
      </c>
      <c r="E303" s="13">
        <v>150000</v>
      </c>
      <c r="F303" s="13">
        <v>100000</v>
      </c>
      <c r="G303" s="13"/>
      <c r="H303" s="12">
        <f t="shared" si="9"/>
        <v>250000</v>
      </c>
      <c r="I303" s="1" t="s">
        <v>10</v>
      </c>
      <c r="J303" s="6" t="s">
        <v>1156</v>
      </c>
      <c r="K303" s="1" t="s">
        <v>1157</v>
      </c>
      <c r="L303" s="1"/>
      <c r="M303" s="1" t="s">
        <v>1158</v>
      </c>
      <c r="N303" s="1" t="s">
        <v>1392</v>
      </c>
      <c r="O303" s="10"/>
      <c r="P303" s="6"/>
      <c r="Q303" s="1"/>
      <c r="R303" s="29" t="s">
        <v>1159</v>
      </c>
      <c r="S303" s="6" t="s">
        <v>1160</v>
      </c>
      <c r="T303" s="1"/>
      <c r="U303" s="1"/>
      <c r="V303" s="1"/>
    </row>
    <row r="304" spans="1:22" s="27" customFormat="1" ht="13.5" customHeight="1">
      <c r="A304" s="1" t="str">
        <f t="shared" si="8"/>
        <v>DixonSlingerland</v>
      </c>
      <c r="B304" s="1" t="str">
        <f>IF(ISNA(VLOOKUP(A304,'OVF Max Out'!$A$2:$A$1948,1,FALSE)),"","YES")</f>
        <v/>
      </c>
      <c r="C304" s="7" t="s">
        <v>2037</v>
      </c>
      <c r="D304" s="7" t="s">
        <v>2038</v>
      </c>
      <c r="E304" s="12">
        <v>134400</v>
      </c>
      <c r="F304" s="12">
        <v>114000</v>
      </c>
      <c r="G304" s="12"/>
      <c r="H304" s="12">
        <f t="shared" si="9"/>
        <v>248400</v>
      </c>
      <c r="I304" s="2" t="s">
        <v>41</v>
      </c>
      <c r="J304" s="2" t="s">
        <v>2219</v>
      </c>
      <c r="K304" s="2" t="s">
        <v>2220</v>
      </c>
      <c r="L304" s="2"/>
      <c r="M304" s="7" t="s">
        <v>420</v>
      </c>
      <c r="N304" s="7" t="s">
        <v>4</v>
      </c>
      <c r="O304" s="2"/>
      <c r="P304" s="7" t="s">
        <v>2044</v>
      </c>
      <c r="Q304" s="2" t="s">
        <v>2221</v>
      </c>
      <c r="R304" s="7" t="s">
        <v>2047</v>
      </c>
      <c r="S304" s="7" t="s">
        <v>2041</v>
      </c>
      <c r="T304" s="2"/>
      <c r="U304" s="2"/>
      <c r="V304" s="3"/>
    </row>
    <row r="305" spans="1:23" ht="13.5" customHeight="1">
      <c r="A305" s="1" t="str">
        <f t="shared" si="8"/>
        <v>GarenStaglin</v>
      </c>
      <c r="B305" s="1" t="str">
        <f>IF(ISNA(VLOOKUP(A305,'OVF Max Out'!$A$2:$A$1948,1,FALSE)),"","YES")</f>
        <v>YES</v>
      </c>
      <c r="C305" s="7" t="s">
        <v>2048</v>
      </c>
      <c r="D305" s="7" t="s">
        <v>2049</v>
      </c>
      <c r="E305" s="12"/>
      <c r="F305" s="12">
        <v>202000</v>
      </c>
      <c r="G305" s="12">
        <v>43450</v>
      </c>
      <c r="H305" s="12">
        <f t="shared" si="9"/>
        <v>245450</v>
      </c>
      <c r="I305" s="2" t="s">
        <v>2970</v>
      </c>
      <c r="J305" s="2" t="s">
        <v>2199</v>
      </c>
      <c r="K305" s="2" t="s">
        <v>90</v>
      </c>
      <c r="L305" s="2"/>
      <c r="M305" s="7" t="s">
        <v>2065</v>
      </c>
      <c r="N305" s="7" t="s">
        <v>4</v>
      </c>
      <c r="O305" s="2"/>
      <c r="P305" s="7" t="s">
        <v>1151</v>
      </c>
      <c r="Q305" s="2"/>
      <c r="R305" s="7" t="s">
        <v>1152</v>
      </c>
      <c r="S305" s="7" t="s">
        <v>2066</v>
      </c>
      <c r="T305" s="2"/>
      <c r="U305" s="2"/>
      <c r="V305" s="3"/>
    </row>
    <row r="306" spans="1:23" ht="13.5" customHeight="1">
      <c r="A306" s="1" t="str">
        <f t="shared" si="8"/>
        <v>JamesRubin</v>
      </c>
      <c r="B306" s="1" t="str">
        <f>IF(ISNA(VLOOKUP(A306,'OVF Max Out'!$A$2:$A$1948,1,FALSE)),"","YES")</f>
        <v>YES</v>
      </c>
      <c r="C306" s="2" t="s">
        <v>274</v>
      </c>
      <c r="D306" s="2" t="s">
        <v>2297</v>
      </c>
      <c r="E306" s="12">
        <v>158600</v>
      </c>
      <c r="F306" s="12">
        <v>85500</v>
      </c>
      <c r="G306" s="12"/>
      <c r="H306" s="12">
        <f t="shared" si="9"/>
        <v>244100</v>
      </c>
      <c r="I306" s="2" t="s">
        <v>10</v>
      </c>
      <c r="J306" s="2" t="s">
        <v>2298</v>
      </c>
      <c r="K306" s="2" t="s">
        <v>34</v>
      </c>
      <c r="L306" s="2" t="s">
        <v>2299</v>
      </c>
      <c r="M306" s="2" t="s">
        <v>14</v>
      </c>
      <c r="N306" s="2" t="s">
        <v>15</v>
      </c>
      <c r="O306" s="2" t="s">
        <v>187</v>
      </c>
      <c r="P306" s="2" t="s">
        <v>2300</v>
      </c>
      <c r="Q306" s="2" t="s">
        <v>2965</v>
      </c>
      <c r="R306" s="2" t="s">
        <v>2965</v>
      </c>
      <c r="S306" s="2" t="s">
        <v>2301</v>
      </c>
      <c r="T306" s="2" t="s">
        <v>2965</v>
      </c>
      <c r="U306" s="2" t="s">
        <v>2965</v>
      </c>
      <c r="V306" s="3" t="b">
        <v>0</v>
      </c>
    </row>
    <row r="307" spans="1:23" ht="13.5" customHeight="1">
      <c r="A307" s="1" t="str">
        <f t="shared" si="8"/>
        <v>VictorHerlinsky</v>
      </c>
      <c r="B307" s="1" t="str">
        <f>IF(ISNA(VLOOKUP(A307,'OVF Max Out'!$A$2:$A$1948,1,FALSE)),"","YES")</f>
        <v/>
      </c>
      <c r="C307" s="2" t="s">
        <v>2571</v>
      </c>
      <c r="D307" s="2" t="s">
        <v>2572</v>
      </c>
      <c r="E307" s="12">
        <v>213860</v>
      </c>
      <c r="F307" s="12">
        <v>23500</v>
      </c>
      <c r="G307" s="12"/>
      <c r="H307" s="12">
        <f t="shared" si="9"/>
        <v>237360</v>
      </c>
      <c r="I307" s="2" t="s">
        <v>10</v>
      </c>
      <c r="J307" s="2" t="s">
        <v>2573</v>
      </c>
      <c r="K307" s="2" t="s">
        <v>178</v>
      </c>
      <c r="L307" s="2" t="s">
        <v>2574</v>
      </c>
      <c r="M307" s="2" t="s">
        <v>2575</v>
      </c>
      <c r="N307" s="2" t="s">
        <v>1392</v>
      </c>
      <c r="O307" s="2" t="s">
        <v>2576</v>
      </c>
      <c r="P307" s="2" t="s">
        <v>2577</v>
      </c>
      <c r="Q307" s="2" t="s">
        <v>2965</v>
      </c>
      <c r="R307" s="2" t="s">
        <v>2578</v>
      </c>
      <c r="S307" s="2" t="s">
        <v>2579</v>
      </c>
      <c r="T307" s="2" t="s">
        <v>2965</v>
      </c>
      <c r="U307" s="2" t="s">
        <v>2965</v>
      </c>
      <c r="V307" s="3" t="b">
        <v>0</v>
      </c>
    </row>
    <row r="308" spans="1:23" s="27" customFormat="1" ht="13.5" customHeight="1">
      <c r="A308" s="1" t="str">
        <f t="shared" si="8"/>
        <v>MichaelFroman</v>
      </c>
      <c r="B308" s="1" t="str">
        <f>IF(ISNA(VLOOKUP(A308,'OVF Max Out'!$A$2:$A$1948,1,FALSE)),"","YES")</f>
        <v/>
      </c>
      <c r="C308" s="2" t="s">
        <v>680</v>
      </c>
      <c r="D308" s="2" t="s">
        <v>1382</v>
      </c>
      <c r="E308" s="12">
        <v>236450</v>
      </c>
      <c r="F308" s="12"/>
      <c r="G308" s="12"/>
      <c r="H308" s="12">
        <f t="shared" si="9"/>
        <v>236450</v>
      </c>
      <c r="I308" s="2" t="s">
        <v>10</v>
      </c>
      <c r="J308" s="2" t="s">
        <v>1383</v>
      </c>
      <c r="K308" s="2" t="s">
        <v>1384</v>
      </c>
      <c r="L308" s="2" t="s">
        <v>1385</v>
      </c>
      <c r="M308" s="2" t="s">
        <v>14</v>
      </c>
      <c r="N308" s="2" t="s">
        <v>15</v>
      </c>
      <c r="O308" s="2" t="s">
        <v>333</v>
      </c>
      <c r="P308" s="2" t="s">
        <v>1386</v>
      </c>
      <c r="Q308" s="2" t="s">
        <v>2965</v>
      </c>
      <c r="R308" s="2" t="s">
        <v>2965</v>
      </c>
      <c r="S308" s="2" t="s">
        <v>1387</v>
      </c>
      <c r="T308" s="2" t="s">
        <v>2965</v>
      </c>
      <c r="U308" s="2" t="s">
        <v>2965</v>
      </c>
      <c r="V308" s="3" t="b">
        <v>0</v>
      </c>
    </row>
    <row r="309" spans="1:23" ht="13.5" customHeight="1">
      <c r="A309" s="1" t="str">
        <f t="shared" si="8"/>
        <v>MatthewAdler</v>
      </c>
      <c r="B309" s="1" t="str">
        <f>IF(ISNA(VLOOKUP(A309,'OVF Max Out'!$A$2:$A$1948,1,FALSE)),"","YES")</f>
        <v>YES</v>
      </c>
      <c r="C309" s="7" t="s">
        <v>58</v>
      </c>
      <c r="D309" s="7" t="s">
        <v>1803</v>
      </c>
      <c r="E309" s="12">
        <v>76000</v>
      </c>
      <c r="F309" s="12">
        <v>155000</v>
      </c>
      <c r="G309" s="12"/>
      <c r="H309" s="12">
        <f t="shared" si="9"/>
        <v>231000</v>
      </c>
      <c r="I309" s="2" t="s">
        <v>22</v>
      </c>
      <c r="J309" s="2" t="s">
        <v>2117</v>
      </c>
      <c r="K309" s="2"/>
      <c r="L309" s="2"/>
      <c r="M309" s="7" t="s">
        <v>54</v>
      </c>
      <c r="N309" s="8" t="s">
        <v>27</v>
      </c>
      <c r="O309" s="2"/>
      <c r="P309" s="7" t="s">
        <v>1823</v>
      </c>
      <c r="Q309" s="2"/>
      <c r="R309" s="7" t="s">
        <v>1830</v>
      </c>
      <c r="S309" s="7" t="s">
        <v>1815</v>
      </c>
      <c r="T309" s="2"/>
      <c r="U309" s="2"/>
      <c r="V309" s="3"/>
    </row>
    <row r="310" spans="1:23" ht="13.5" customHeight="1">
      <c r="A310" s="1" t="str">
        <f t="shared" si="8"/>
        <v>ChuckOrtner</v>
      </c>
      <c r="B310" s="1" t="str">
        <f>IF(ISNA(VLOOKUP(A310,'OVF Max Out'!$A$2:$A$1948,1,FALSE)),"","YES")</f>
        <v/>
      </c>
      <c r="C310" s="2" t="s">
        <v>1287</v>
      </c>
      <c r="D310" s="2" t="s">
        <v>1422</v>
      </c>
      <c r="E310" s="12">
        <v>212700</v>
      </c>
      <c r="F310" s="12">
        <v>15400</v>
      </c>
      <c r="G310" s="12"/>
      <c r="H310" s="12">
        <f t="shared" si="9"/>
        <v>228100</v>
      </c>
      <c r="I310" s="2" t="s">
        <v>10</v>
      </c>
      <c r="J310" s="2" t="s">
        <v>1423</v>
      </c>
      <c r="K310" s="2" t="s">
        <v>34</v>
      </c>
      <c r="L310" s="2" t="s">
        <v>2965</v>
      </c>
      <c r="M310" s="2" t="s">
        <v>14</v>
      </c>
      <c r="N310" s="2" t="s">
        <v>15</v>
      </c>
      <c r="O310" s="2" t="s">
        <v>2965</v>
      </c>
      <c r="P310" s="2" t="s">
        <v>1424</v>
      </c>
      <c r="Q310" s="2" t="s">
        <v>2965</v>
      </c>
      <c r="R310" s="2" t="s">
        <v>1425</v>
      </c>
      <c r="S310" s="2" t="s">
        <v>1426</v>
      </c>
      <c r="T310" s="2" t="s">
        <v>2965</v>
      </c>
      <c r="U310" s="2" t="s">
        <v>2965</v>
      </c>
      <c r="V310" s="3" t="b">
        <v>0</v>
      </c>
    </row>
    <row r="311" spans="1:23" s="27" customFormat="1" ht="13.5" customHeight="1">
      <c r="A311" s="1" t="str">
        <f t="shared" si="8"/>
        <v>AndrewKorge</v>
      </c>
      <c r="B311" s="1" t="str">
        <f>IF(ISNA(VLOOKUP(A311,'OVF Max Out'!$A$2:$A$1948,1,FALSE)),"","YES")</f>
        <v/>
      </c>
      <c r="C311" s="2" t="s">
        <v>433</v>
      </c>
      <c r="D311" s="2" t="s">
        <v>1718</v>
      </c>
      <c r="E311" s="12">
        <v>12500</v>
      </c>
      <c r="F311" s="12">
        <v>200000</v>
      </c>
      <c r="G311" s="12">
        <v>15000</v>
      </c>
      <c r="H311" s="12">
        <f t="shared" si="9"/>
        <v>227500</v>
      </c>
      <c r="I311" s="2" t="s">
        <v>22</v>
      </c>
      <c r="J311" s="2"/>
      <c r="K311" s="2" t="s">
        <v>2226</v>
      </c>
      <c r="L311" s="2"/>
      <c r="M311" s="2" t="s">
        <v>54</v>
      </c>
      <c r="N311" s="2" t="s">
        <v>27</v>
      </c>
      <c r="O311" s="2"/>
      <c r="P311" s="1"/>
      <c r="Q311" s="2"/>
      <c r="R311" s="2" t="s">
        <v>1056</v>
      </c>
      <c r="S311" s="6" t="s">
        <v>1057</v>
      </c>
      <c r="T311" s="2"/>
      <c r="U311" s="2"/>
      <c r="V311" s="3"/>
    </row>
    <row r="312" spans="1:23" ht="13.5" customHeight="1">
      <c r="A312" s="1" t="str">
        <f t="shared" si="8"/>
        <v>DilawarSyed</v>
      </c>
      <c r="B312" s="1" t="str">
        <f>IF(ISNA(VLOOKUP(A312,'OVF Max Out'!$A$2:$A$1948,1,FALSE)),"","YES")</f>
        <v/>
      </c>
      <c r="C312" s="7" t="s">
        <v>2051</v>
      </c>
      <c r="D312" s="7" t="s">
        <v>2052</v>
      </c>
      <c r="E312" s="12">
        <v>79750</v>
      </c>
      <c r="F312" s="12">
        <v>123650</v>
      </c>
      <c r="G312" s="12">
        <v>20000</v>
      </c>
      <c r="H312" s="12">
        <f t="shared" si="9"/>
        <v>223400</v>
      </c>
      <c r="I312" s="2" t="s">
        <v>2970</v>
      </c>
      <c r="J312" s="2"/>
      <c r="K312" s="2"/>
      <c r="L312" s="2"/>
      <c r="M312" s="7" t="s">
        <v>903</v>
      </c>
      <c r="N312" s="7" t="s">
        <v>4</v>
      </c>
      <c r="O312" s="2"/>
      <c r="P312" s="7" t="s">
        <v>1153</v>
      </c>
      <c r="Q312" s="2"/>
      <c r="R312" s="7" t="s">
        <v>1153</v>
      </c>
      <c r="S312" s="7" t="s">
        <v>2068</v>
      </c>
      <c r="T312" s="2"/>
      <c r="U312" s="2"/>
      <c r="V312" s="3"/>
    </row>
    <row r="313" spans="1:23" s="27" customFormat="1" ht="13.5" customHeight="1">
      <c r="A313" s="1" t="str">
        <f t="shared" si="8"/>
        <v>SteveMandel</v>
      </c>
      <c r="B313" s="1" t="str">
        <f>IF(ISNA(VLOOKUP(A313,'OVF Max Out'!$A$2:$A$1948,1,FALSE)),"","YES")</f>
        <v/>
      </c>
      <c r="C313" s="2" t="s">
        <v>257</v>
      </c>
      <c r="D313" s="2" t="s">
        <v>1431</v>
      </c>
      <c r="E313" s="12">
        <v>213600</v>
      </c>
      <c r="F313" s="12">
        <v>7700</v>
      </c>
      <c r="G313" s="12"/>
      <c r="H313" s="12">
        <f t="shared" si="9"/>
        <v>221300</v>
      </c>
      <c r="I313" s="2" t="s">
        <v>10</v>
      </c>
      <c r="J313" s="2" t="s">
        <v>1432</v>
      </c>
      <c r="K313" s="2" t="s">
        <v>43</v>
      </c>
      <c r="L313" s="2" t="s">
        <v>1433</v>
      </c>
      <c r="M313" s="2" t="s">
        <v>1434</v>
      </c>
      <c r="N313" s="2" t="s">
        <v>628</v>
      </c>
      <c r="O313" s="2" t="s">
        <v>1435</v>
      </c>
      <c r="P313" s="2" t="s">
        <v>1436</v>
      </c>
      <c r="Q313" s="2" t="s">
        <v>2965</v>
      </c>
      <c r="R313" s="2" t="s">
        <v>2965</v>
      </c>
      <c r="S313" s="2" t="s">
        <v>1437</v>
      </c>
      <c r="T313" s="2" t="s">
        <v>1438</v>
      </c>
      <c r="U313" s="2" t="s">
        <v>1439</v>
      </c>
      <c r="V313" s="3" t="b">
        <v>0</v>
      </c>
    </row>
    <row r="314" spans="1:23" s="27" customFormat="1" ht="13.5" customHeight="1">
      <c r="A314" s="1" t="str">
        <f t="shared" si="8"/>
        <v>PaulSchmitz</v>
      </c>
      <c r="B314" s="1" t="str">
        <f>IF(ISNA(VLOOKUP(A314,'OVF Max Out'!$A$2:$A$1948,1,FALSE)),"","YES")</f>
        <v/>
      </c>
      <c r="C314" s="2" t="s">
        <v>2309</v>
      </c>
      <c r="D314" s="2" t="s">
        <v>2418</v>
      </c>
      <c r="E314" s="5">
        <v>176000</v>
      </c>
      <c r="F314" s="5">
        <v>40000</v>
      </c>
      <c r="G314" s="12">
        <v>5000</v>
      </c>
      <c r="H314" s="12">
        <f t="shared" si="9"/>
        <v>221000</v>
      </c>
      <c r="I314" s="2" t="s">
        <v>60</v>
      </c>
      <c r="J314" s="2" t="s">
        <v>2419</v>
      </c>
      <c r="K314" s="2" t="s">
        <v>43</v>
      </c>
      <c r="L314" s="2" t="s">
        <v>2965</v>
      </c>
      <c r="M314" s="2" t="s">
        <v>2420</v>
      </c>
      <c r="N314" s="2" t="s">
        <v>1309</v>
      </c>
      <c r="O314" s="2" t="s">
        <v>2965</v>
      </c>
      <c r="P314" s="2" t="s">
        <v>2421</v>
      </c>
      <c r="Q314" s="2" t="s">
        <v>2965</v>
      </c>
      <c r="R314" s="2" t="s">
        <v>2965</v>
      </c>
      <c r="S314" s="2" t="s">
        <v>2422</v>
      </c>
      <c r="T314" s="2" t="s">
        <v>2965</v>
      </c>
      <c r="U314" s="2" t="s">
        <v>2965</v>
      </c>
      <c r="V314" s="3" t="b">
        <v>0</v>
      </c>
    </row>
    <row r="315" spans="1:23" s="27" customFormat="1" ht="13.5" customHeight="1">
      <c r="A315" s="1" t="str">
        <f t="shared" si="8"/>
        <v>DerekLemke</v>
      </c>
      <c r="B315" s="1" t="str">
        <f>IF(ISNA(VLOOKUP(A315,'OVF Max Out'!$A$2:$A$1948,1,FALSE)),"","YES")</f>
        <v/>
      </c>
      <c r="C315" s="7" t="s">
        <v>2554</v>
      </c>
      <c r="D315" s="7" t="s">
        <v>2059</v>
      </c>
      <c r="E315" s="12">
        <v>19100</v>
      </c>
      <c r="F315" s="12">
        <v>201050</v>
      </c>
      <c r="G315" s="12"/>
      <c r="H315" s="12">
        <f t="shared" si="9"/>
        <v>220150</v>
      </c>
      <c r="I315" s="2" t="s">
        <v>2970</v>
      </c>
      <c r="J315" s="2" t="s">
        <v>2190</v>
      </c>
      <c r="K315" s="2" t="s">
        <v>2909</v>
      </c>
      <c r="L315" s="2"/>
      <c r="M315" s="7" t="s">
        <v>156</v>
      </c>
      <c r="N315" s="7" t="s">
        <v>4</v>
      </c>
      <c r="O315" s="2"/>
      <c r="P315" s="7" t="s">
        <v>1148</v>
      </c>
      <c r="Q315" s="2" t="s">
        <v>2191</v>
      </c>
      <c r="R315" s="7" t="s">
        <v>1149</v>
      </c>
      <c r="S315" s="7" t="s">
        <v>2072</v>
      </c>
      <c r="T315" s="2"/>
      <c r="U315" s="2"/>
      <c r="V315" s="3"/>
    </row>
    <row r="316" spans="1:23" s="27" customFormat="1" ht="13.5" customHeight="1">
      <c r="A316" s="1" t="str">
        <f t="shared" si="8"/>
        <v>JonathanMolot</v>
      </c>
      <c r="B316" s="1" t="str">
        <f>IF(ISNA(VLOOKUP(A316,'OVF Max Out'!$A$2:$A$1948,1,FALSE)),"","YES")</f>
        <v/>
      </c>
      <c r="C316" s="2" t="s">
        <v>913</v>
      </c>
      <c r="D316" s="2" t="s">
        <v>1511</v>
      </c>
      <c r="E316" s="32">
        <v>186500</v>
      </c>
      <c r="F316" s="32">
        <v>32300</v>
      </c>
      <c r="G316" s="32">
        <v>0</v>
      </c>
      <c r="H316" s="12">
        <f t="shared" si="9"/>
        <v>218800</v>
      </c>
      <c r="I316" s="2" t="s">
        <v>2955</v>
      </c>
      <c r="J316" s="2" t="s">
        <v>1512</v>
      </c>
      <c r="K316" s="2" t="s">
        <v>1</v>
      </c>
      <c r="L316" s="2" t="s">
        <v>1513</v>
      </c>
      <c r="M316" s="2" t="s">
        <v>2961</v>
      </c>
      <c r="N316" s="2" t="s">
        <v>2962</v>
      </c>
      <c r="O316" s="2" t="s">
        <v>1514</v>
      </c>
      <c r="P316" s="2" t="s">
        <v>1515</v>
      </c>
      <c r="Q316" s="2" t="s">
        <v>2965</v>
      </c>
      <c r="R316" s="2" t="s">
        <v>2965</v>
      </c>
      <c r="S316" s="2" t="s">
        <v>1516</v>
      </c>
      <c r="T316" s="2" t="s">
        <v>2965</v>
      </c>
      <c r="U316" s="2" t="s">
        <v>2965</v>
      </c>
      <c r="V316" s="3" t="b">
        <v>0</v>
      </c>
    </row>
    <row r="317" spans="1:23" s="27" customFormat="1" ht="13.5" customHeight="1">
      <c r="A317" s="1" t="str">
        <f t="shared" si="8"/>
        <v>ShekarNarasimhan</v>
      </c>
      <c r="B317" s="1" t="str">
        <f>IF(ISNA(VLOOKUP(A317,'OVF Max Out'!$A$2:$A$1948,1,FALSE)),"","YES")</f>
        <v/>
      </c>
      <c r="C317" s="7" t="s">
        <v>2009</v>
      </c>
      <c r="D317" s="7" t="s">
        <v>2010</v>
      </c>
      <c r="E317" s="5">
        <v>120505</v>
      </c>
      <c r="F317" s="5">
        <v>86000</v>
      </c>
      <c r="G317" s="12">
        <v>10000</v>
      </c>
      <c r="H317" s="12">
        <f t="shared" si="9"/>
        <v>216505</v>
      </c>
      <c r="I317" s="2" t="s">
        <v>2955</v>
      </c>
      <c r="J317" s="2"/>
      <c r="K317" s="2"/>
      <c r="L317" s="2"/>
      <c r="M317" s="7" t="s">
        <v>2013</v>
      </c>
      <c r="N317" s="7" t="s">
        <v>93</v>
      </c>
      <c r="O317" s="2"/>
      <c r="P317" s="7" t="s">
        <v>2021</v>
      </c>
      <c r="Q317" s="2"/>
      <c r="R317" s="7" t="s">
        <v>2025</v>
      </c>
      <c r="S317" s="7" t="s">
        <v>2017</v>
      </c>
      <c r="T317" s="2"/>
      <c r="U317" s="2"/>
      <c r="V317" s="3"/>
      <c r="W317" s="1"/>
    </row>
    <row r="318" spans="1:23" s="27" customFormat="1" ht="13.5" customHeight="1">
      <c r="A318" s="1" t="str">
        <f t="shared" si="8"/>
        <v>KenJarin</v>
      </c>
      <c r="B318" s="1" t="str">
        <f>IF(ISNA(VLOOKUP(A318,'OVF Max Out'!$A$2:$A$1948,1,FALSE)),"","YES")</f>
        <v/>
      </c>
      <c r="C318" s="7" t="s">
        <v>1528</v>
      </c>
      <c r="D318" s="7" t="s">
        <v>1161</v>
      </c>
      <c r="E318" s="32">
        <v>5450</v>
      </c>
      <c r="F318" s="32">
        <v>208250</v>
      </c>
      <c r="G318" s="32">
        <v>0</v>
      </c>
      <c r="H318" s="12">
        <f t="shared" si="9"/>
        <v>213700</v>
      </c>
      <c r="I318" s="2" t="s">
        <v>2955</v>
      </c>
      <c r="J318" s="2"/>
      <c r="K318" s="2"/>
      <c r="L318" s="2"/>
      <c r="M318" s="7" t="s">
        <v>225</v>
      </c>
      <c r="N318" s="7" t="s">
        <v>226</v>
      </c>
      <c r="O318" s="2"/>
      <c r="P318" s="7"/>
      <c r="Q318" s="2"/>
      <c r="R318" s="29" t="s">
        <v>1163</v>
      </c>
      <c r="S318" s="6" t="s">
        <v>1162</v>
      </c>
      <c r="T318" s="2"/>
      <c r="U318" s="2"/>
      <c r="V318" s="3"/>
    </row>
    <row r="319" spans="1:23" s="27" customFormat="1" ht="13.5" customHeight="1">
      <c r="A319" s="1" t="str">
        <f t="shared" si="8"/>
        <v>JoyceRey</v>
      </c>
      <c r="B319" s="1" t="str">
        <f>IF(ISNA(VLOOKUP(A319,'OVF Max Out'!$A$2:$A$1948,1,FALSE)),"","YES")</f>
        <v/>
      </c>
      <c r="C319" s="7" t="s">
        <v>2035</v>
      </c>
      <c r="D319" s="7" t="s">
        <v>2036</v>
      </c>
      <c r="E319" s="12">
        <v>137500</v>
      </c>
      <c r="F319" s="12">
        <v>76000</v>
      </c>
      <c r="G319" s="12"/>
      <c r="H319" s="12">
        <f t="shared" si="9"/>
        <v>213500</v>
      </c>
      <c r="I319" s="2" t="s">
        <v>41</v>
      </c>
      <c r="J319" s="2" t="s">
        <v>2214</v>
      </c>
      <c r="K319" s="2" t="s">
        <v>2215</v>
      </c>
      <c r="L319" s="2"/>
      <c r="M319" s="7" t="s">
        <v>420</v>
      </c>
      <c r="N319" s="7" t="s">
        <v>4</v>
      </c>
      <c r="O319" s="2"/>
      <c r="P319" s="7" t="s">
        <v>2043</v>
      </c>
      <c r="Q319" s="2"/>
      <c r="R319" s="7" t="s">
        <v>2046</v>
      </c>
      <c r="S319" s="7" t="s">
        <v>2040</v>
      </c>
      <c r="T319" s="2"/>
      <c r="U319" s="2"/>
      <c r="V319" s="3"/>
    </row>
    <row r="320" spans="1:23" s="27" customFormat="1" ht="13.5" customHeight="1">
      <c r="A320" s="1" t="str">
        <f t="shared" si="8"/>
        <v>DavidHinson</v>
      </c>
      <c r="B320" s="1" t="str">
        <f>IF(ISNA(VLOOKUP(A320,'OVF Max Out'!$A$2:$A$1948,1,FALSE)),"","YES")</f>
        <v/>
      </c>
      <c r="C320" s="2" t="s">
        <v>163</v>
      </c>
      <c r="D320" s="2" t="s">
        <v>2704</v>
      </c>
      <c r="E320" s="12">
        <v>105975</v>
      </c>
      <c r="F320" s="12">
        <v>106800</v>
      </c>
      <c r="G320" s="12"/>
      <c r="H320" s="12">
        <f t="shared" si="9"/>
        <v>212775</v>
      </c>
      <c r="I320" s="2" t="s">
        <v>119</v>
      </c>
      <c r="J320" s="2" t="s">
        <v>2705</v>
      </c>
      <c r="K320" s="2" t="s">
        <v>62</v>
      </c>
      <c r="L320" s="2" t="s">
        <v>2706</v>
      </c>
      <c r="M320" s="2" t="s">
        <v>2707</v>
      </c>
      <c r="N320" s="2" t="s">
        <v>15</v>
      </c>
      <c r="O320" s="2" t="s">
        <v>2708</v>
      </c>
      <c r="P320" s="2" t="s">
        <v>2709</v>
      </c>
      <c r="Q320" s="2" t="s">
        <v>2965</v>
      </c>
      <c r="R320" s="2" t="s">
        <v>2965</v>
      </c>
      <c r="S320" s="2" t="s">
        <v>2710</v>
      </c>
      <c r="T320" s="2" t="s">
        <v>2965</v>
      </c>
      <c r="U320" s="2" t="s">
        <v>2965</v>
      </c>
      <c r="V320" s="3" t="b">
        <v>1</v>
      </c>
      <c r="W320" s="1"/>
    </row>
    <row r="321" spans="1:23" s="27" customFormat="1" ht="13.5" customHeight="1">
      <c r="A321" s="1" t="str">
        <f t="shared" si="8"/>
        <v>SteveLeeds</v>
      </c>
      <c r="B321" s="1" t="str">
        <f>IF(ISNA(VLOOKUP(A321,'OVF Max Out'!$A$2:$A$1948,1,FALSE)),"","YES")</f>
        <v/>
      </c>
      <c r="C321" s="7" t="s">
        <v>257</v>
      </c>
      <c r="D321" s="7" t="s">
        <v>1836</v>
      </c>
      <c r="E321" s="4">
        <v>135000</v>
      </c>
      <c r="F321" s="4">
        <v>76200</v>
      </c>
      <c r="G321" s="4"/>
      <c r="H321" s="12">
        <f t="shared" si="9"/>
        <v>211200</v>
      </c>
      <c r="I321" s="2" t="s">
        <v>305</v>
      </c>
      <c r="J321" s="2" t="s">
        <v>2208</v>
      </c>
      <c r="K321" s="2" t="s">
        <v>178</v>
      </c>
      <c r="L321" s="2"/>
      <c r="M321" s="7" t="s">
        <v>308</v>
      </c>
      <c r="N321" s="7" t="s">
        <v>1446</v>
      </c>
      <c r="O321" s="2"/>
      <c r="P321" s="7" t="s">
        <v>1140</v>
      </c>
      <c r="Q321" s="2"/>
      <c r="R321" s="7" t="s">
        <v>1139</v>
      </c>
      <c r="S321" s="7" t="s">
        <v>1841</v>
      </c>
      <c r="T321" s="10"/>
      <c r="U321" s="2"/>
      <c r="V321" s="3"/>
      <c r="W321" s="1"/>
    </row>
    <row r="322" spans="1:23" s="27" customFormat="1" ht="13.5" customHeight="1">
      <c r="A322" s="1" t="str">
        <f t="shared" si="8"/>
        <v>MarkNejame</v>
      </c>
      <c r="B322" s="1" t="str">
        <f>IF(ISNA(VLOOKUP(A322,'OVF Max Out'!$A$2:$A$1948,1,FALSE)),"","YES")</f>
        <v/>
      </c>
      <c r="C322" s="2" t="s">
        <v>151</v>
      </c>
      <c r="D322" s="2" t="s">
        <v>2559</v>
      </c>
      <c r="E322" s="12">
        <v>135000</v>
      </c>
      <c r="F322" s="12">
        <v>75500</v>
      </c>
      <c r="G322" s="12"/>
      <c r="H322" s="12">
        <f t="shared" si="9"/>
        <v>210500</v>
      </c>
      <c r="I322" s="2" t="s">
        <v>22</v>
      </c>
      <c r="J322" s="2" t="s">
        <v>2560</v>
      </c>
      <c r="K322" s="2" t="s">
        <v>178</v>
      </c>
      <c r="L322" s="2" t="s">
        <v>2965</v>
      </c>
      <c r="M322" s="2" t="s">
        <v>194</v>
      </c>
      <c r="N322" s="2" t="s">
        <v>27</v>
      </c>
      <c r="O322" s="2" t="s">
        <v>2965</v>
      </c>
      <c r="P322" s="2" t="s">
        <v>2561</v>
      </c>
      <c r="Q322" s="2" t="s">
        <v>2965</v>
      </c>
      <c r="R322" s="2" t="s">
        <v>2562</v>
      </c>
      <c r="S322" s="2" t="s">
        <v>2563</v>
      </c>
      <c r="T322" s="2" t="s">
        <v>2965</v>
      </c>
      <c r="U322" s="2" t="s">
        <v>2965</v>
      </c>
      <c r="V322" s="3" t="b">
        <v>0</v>
      </c>
      <c r="W322" s="1"/>
    </row>
    <row r="323" spans="1:23" s="27" customFormat="1" ht="13.5" customHeight="1">
      <c r="A323" s="1" t="str">
        <f t="shared" ref="A323:A386" si="10">CONCATENATE(C323,D323)</f>
        <v>Denise &amp; PeterGlassman</v>
      </c>
      <c r="B323" s="1" t="str">
        <f>IF(ISNA(VLOOKUP(A323,'OVF Max Out'!$A$2:$A$1948,1,FALSE)),"","YES")</f>
        <v/>
      </c>
      <c r="C323" s="2" t="s">
        <v>1030</v>
      </c>
      <c r="D323" s="2" t="s">
        <v>1031</v>
      </c>
      <c r="E323" s="32">
        <v>0</v>
      </c>
      <c r="F323" s="32">
        <v>203978.7</v>
      </c>
      <c r="G323" s="32">
        <v>5000</v>
      </c>
      <c r="H323" s="12">
        <f t="shared" si="9"/>
        <v>208978.7</v>
      </c>
      <c r="I323" s="2" t="s">
        <v>2955</v>
      </c>
      <c r="J323" s="2" t="s">
        <v>1032</v>
      </c>
      <c r="K323" s="2" t="s">
        <v>90</v>
      </c>
      <c r="L323" s="2"/>
      <c r="M323" s="2"/>
      <c r="N323" s="2"/>
      <c r="O323" s="2"/>
      <c r="P323" s="6" t="s">
        <v>1033</v>
      </c>
      <c r="Q323" s="2"/>
      <c r="R323" s="2"/>
      <c r="S323" s="6" t="s">
        <v>1034</v>
      </c>
      <c r="T323" s="6" t="s">
        <v>1035</v>
      </c>
      <c r="U323" s="2"/>
      <c r="V323" s="3"/>
    </row>
    <row r="324" spans="1:23" s="27" customFormat="1" ht="13.5" customHeight="1">
      <c r="A324" s="1" t="str">
        <f t="shared" si="10"/>
        <v>AlanFein</v>
      </c>
      <c r="B324" s="1" t="str">
        <f>IF(ISNA(VLOOKUP(A324,'OVF Max Out'!$A$2:$A$1948,1,FALSE)),"","YES")</f>
        <v>YES</v>
      </c>
      <c r="C324" s="7" t="s">
        <v>117</v>
      </c>
      <c r="D324" s="7" t="s">
        <v>1807</v>
      </c>
      <c r="E324" s="12">
        <v>52750</v>
      </c>
      <c r="F324" s="12">
        <v>115500</v>
      </c>
      <c r="G324" s="12">
        <v>40000</v>
      </c>
      <c r="H324" s="12">
        <f t="shared" si="9"/>
        <v>208250</v>
      </c>
      <c r="I324" s="2" t="s">
        <v>22</v>
      </c>
      <c r="J324" s="2" t="s">
        <v>2119</v>
      </c>
      <c r="K324" s="2" t="s">
        <v>178</v>
      </c>
      <c r="L324" s="2"/>
      <c r="M324" s="7" t="s">
        <v>54</v>
      </c>
      <c r="N324" s="7" t="s">
        <v>27</v>
      </c>
      <c r="O324" s="2"/>
      <c r="P324" s="7" t="s">
        <v>1826</v>
      </c>
      <c r="Q324" s="2"/>
      <c r="R324" s="7" t="s">
        <v>1832</v>
      </c>
      <c r="S324" s="7" t="s">
        <v>1819</v>
      </c>
      <c r="T324" s="2"/>
      <c r="U324" s="2"/>
      <c r="V324" s="3"/>
      <c r="W324" s="1"/>
    </row>
    <row r="325" spans="1:23" s="27" customFormat="1" ht="13.5" customHeight="1">
      <c r="A325" s="1" t="str">
        <f t="shared" si="10"/>
        <v>LawrenceBender</v>
      </c>
      <c r="B325" s="1" t="str">
        <f>IF(ISNA(VLOOKUP(A325,'OVF Max Out'!$A$2:$A$1948,1,FALSE)),"","YES")</f>
        <v/>
      </c>
      <c r="C325" s="2" t="s">
        <v>2491</v>
      </c>
      <c r="D325" s="2" t="s">
        <v>2492</v>
      </c>
      <c r="E325" s="12">
        <v>106100</v>
      </c>
      <c r="F325" s="12">
        <v>100250</v>
      </c>
      <c r="G325" s="12"/>
      <c r="H325" s="12">
        <f t="shared" si="9"/>
        <v>206350</v>
      </c>
      <c r="I325" s="2" t="s">
        <v>41</v>
      </c>
      <c r="J325" s="2" t="s">
        <v>23</v>
      </c>
      <c r="K325" s="2" t="s">
        <v>2493</v>
      </c>
      <c r="L325" s="2" t="s">
        <v>2494</v>
      </c>
      <c r="M325" s="2" t="s">
        <v>420</v>
      </c>
      <c r="N325" s="2" t="s">
        <v>4</v>
      </c>
      <c r="O325" s="2" t="s">
        <v>2495</v>
      </c>
      <c r="P325" s="2" t="s">
        <v>2496</v>
      </c>
      <c r="Q325" s="2" t="s">
        <v>2965</v>
      </c>
      <c r="R325" s="2" t="s">
        <v>2965</v>
      </c>
      <c r="S325" s="2" t="s">
        <v>2497</v>
      </c>
      <c r="T325" s="2" t="s">
        <v>2965</v>
      </c>
      <c r="U325" s="2" t="s">
        <v>2965</v>
      </c>
      <c r="V325" s="3" t="b">
        <v>0</v>
      </c>
    </row>
    <row r="326" spans="1:23" s="27" customFormat="1" ht="13.5" customHeight="1">
      <c r="A326" s="1" t="str">
        <f t="shared" si="10"/>
        <v>KenLerer</v>
      </c>
      <c r="B326" s="1" t="str">
        <f>IF(ISNA(VLOOKUP(A326,'OVF Max Out'!$A$2:$A$1948,1,FALSE)),"","YES")</f>
        <v/>
      </c>
      <c r="C326" s="2" t="s">
        <v>1528</v>
      </c>
      <c r="D326" s="2" t="s">
        <v>1529</v>
      </c>
      <c r="E326" s="12">
        <v>177000</v>
      </c>
      <c r="F326" s="12">
        <v>28500</v>
      </c>
      <c r="G326" s="12"/>
      <c r="H326" s="12">
        <f t="shared" si="9"/>
        <v>205500</v>
      </c>
      <c r="I326" s="2" t="s">
        <v>10</v>
      </c>
      <c r="J326" s="2" t="s">
        <v>23</v>
      </c>
      <c r="K326" s="2" t="s">
        <v>24</v>
      </c>
      <c r="L326" s="2" t="s">
        <v>1530</v>
      </c>
      <c r="M326" s="2" t="s">
        <v>14</v>
      </c>
      <c r="N326" s="2" t="s">
        <v>15</v>
      </c>
      <c r="O326" s="2" t="s">
        <v>333</v>
      </c>
      <c r="P326" s="2" t="s">
        <v>1531</v>
      </c>
      <c r="Q326" s="2" t="s">
        <v>2965</v>
      </c>
      <c r="R326" s="2" t="s">
        <v>1532</v>
      </c>
      <c r="S326" s="2" t="s">
        <v>1533</v>
      </c>
      <c r="T326" s="2" t="s">
        <v>2965</v>
      </c>
      <c r="U326" s="2" t="s">
        <v>2965</v>
      </c>
      <c r="V326" s="3" t="b">
        <v>0</v>
      </c>
      <c r="W326" s="1"/>
    </row>
    <row r="327" spans="1:23" s="27" customFormat="1" ht="13.5" customHeight="1">
      <c r="A327" s="1" t="str">
        <f t="shared" si="10"/>
        <v>RolandGarcia</v>
      </c>
      <c r="B327" s="1" t="str">
        <f>IF(ISNA(VLOOKUP(A327,'OVF Max Out'!$A$2:$A$1948,1,FALSE)),"","YES")</f>
        <v/>
      </c>
      <c r="C327" s="6" t="s">
        <v>1955</v>
      </c>
      <c r="D327" s="6" t="s">
        <v>1956</v>
      </c>
      <c r="E327" s="13">
        <v>205000</v>
      </c>
      <c r="F327" s="12"/>
      <c r="G327" s="14"/>
      <c r="H327" s="12">
        <f t="shared" si="9"/>
        <v>205000</v>
      </c>
      <c r="I327" s="2" t="s">
        <v>441</v>
      </c>
      <c r="J327" s="2" t="s">
        <v>2228</v>
      </c>
      <c r="K327" s="2" t="s">
        <v>178</v>
      </c>
      <c r="L327" s="2"/>
      <c r="M327" s="6" t="s">
        <v>928</v>
      </c>
      <c r="N327" s="6" t="s">
        <v>444</v>
      </c>
      <c r="O327" s="2"/>
      <c r="P327" s="6" t="s">
        <v>2229</v>
      </c>
      <c r="Q327" s="2"/>
      <c r="R327" s="6" t="s">
        <v>1128</v>
      </c>
      <c r="S327" s="6" t="s">
        <v>1963</v>
      </c>
      <c r="T327" s="2"/>
      <c r="U327" s="2"/>
      <c r="V327" s="3"/>
      <c r="W327" s="1"/>
    </row>
    <row r="328" spans="1:23" s="27" customFormat="1" ht="13.5" customHeight="1">
      <c r="A328" s="1" t="str">
        <f t="shared" si="10"/>
        <v>NedLamont</v>
      </c>
      <c r="B328" s="1" t="str">
        <f>IF(ISNA(VLOOKUP(A328,'OVF Max Out'!$A$2:$A$1948,1,FALSE)),"","YES")</f>
        <v/>
      </c>
      <c r="C328" s="2" t="s">
        <v>2339</v>
      </c>
      <c r="D328" s="2" t="s">
        <v>2340</v>
      </c>
      <c r="E328" s="12">
        <v>156330</v>
      </c>
      <c r="F328" s="12">
        <v>48400</v>
      </c>
      <c r="G328" s="12"/>
      <c r="H328" s="12">
        <f t="shared" ref="H328:H391" si="11">SUM(E328:G328)</f>
        <v>204730</v>
      </c>
      <c r="I328" s="2" t="s">
        <v>10</v>
      </c>
      <c r="J328" s="2" t="s">
        <v>2173</v>
      </c>
      <c r="K328" s="2" t="s">
        <v>43</v>
      </c>
      <c r="L328" s="2" t="s">
        <v>2965</v>
      </c>
      <c r="M328" s="2" t="s">
        <v>1434</v>
      </c>
      <c r="N328" s="2" t="s">
        <v>628</v>
      </c>
      <c r="O328" s="2" t="s">
        <v>2965</v>
      </c>
      <c r="P328" s="2" t="s">
        <v>2341</v>
      </c>
      <c r="Q328" s="2" t="s">
        <v>2965</v>
      </c>
      <c r="R328" s="2" t="s">
        <v>2965</v>
      </c>
      <c r="S328" s="2" t="s">
        <v>2342</v>
      </c>
      <c r="T328" s="2" t="s">
        <v>2965</v>
      </c>
      <c r="U328" s="2" t="s">
        <v>2343</v>
      </c>
      <c r="V328" s="3" t="b">
        <v>0</v>
      </c>
    </row>
    <row r="329" spans="1:23" s="27" customFormat="1" ht="13.5" customHeight="1">
      <c r="A329" s="1" t="str">
        <f t="shared" si="10"/>
        <v>CarolPensky</v>
      </c>
      <c r="B329" s="1" t="str">
        <f>IF(ISNA(VLOOKUP(A329,'OVF Max Out'!$A$2:$A$1948,1,FALSE)),"","YES")</f>
        <v/>
      </c>
      <c r="C329" s="7" t="s">
        <v>1843</v>
      </c>
      <c r="D329" s="7" t="s">
        <v>1879</v>
      </c>
      <c r="E329" s="32">
        <v>2300</v>
      </c>
      <c r="F329" s="32">
        <v>202400</v>
      </c>
      <c r="G329" s="32">
        <v>0</v>
      </c>
      <c r="H329" s="12">
        <f t="shared" si="11"/>
        <v>204700</v>
      </c>
      <c r="I329" s="2" t="s">
        <v>2955</v>
      </c>
      <c r="J329" s="2"/>
      <c r="K329" s="2" t="s">
        <v>2919</v>
      </c>
      <c r="L329" s="2"/>
      <c r="M329" s="7" t="s">
        <v>2961</v>
      </c>
      <c r="N329" s="7" t="s">
        <v>2962</v>
      </c>
      <c r="O329" s="2"/>
      <c r="P329" s="7" t="s">
        <v>1894</v>
      </c>
      <c r="Q329" s="2"/>
      <c r="R329" s="7" t="s">
        <v>1900</v>
      </c>
      <c r="S329" s="7" t="s">
        <v>1887</v>
      </c>
      <c r="T329" s="2"/>
      <c r="U329" s="2"/>
      <c r="V329" s="3"/>
      <c r="W329" s="1"/>
    </row>
    <row r="330" spans="1:23" s="27" customFormat="1" ht="13.5" customHeight="1">
      <c r="A330" s="1" t="str">
        <f t="shared" si="10"/>
        <v>JohnSchram</v>
      </c>
      <c r="B330" s="1" t="str">
        <f>IF(ISNA(VLOOKUP(A330,'OVF Max Out'!$A$2:$A$1948,1,FALSE)),"","YES")</f>
        <v/>
      </c>
      <c r="C330" s="7" t="s">
        <v>69</v>
      </c>
      <c r="D330" s="7" t="s">
        <v>2063</v>
      </c>
      <c r="E330" s="12">
        <v>154000</v>
      </c>
      <c r="F330" s="12">
        <v>20000</v>
      </c>
      <c r="G330" s="12">
        <v>30000</v>
      </c>
      <c r="H330" s="12">
        <f t="shared" si="11"/>
        <v>204000</v>
      </c>
      <c r="I330" s="2" t="s">
        <v>2970</v>
      </c>
      <c r="J330" s="2"/>
      <c r="K330" s="2" t="s">
        <v>765</v>
      </c>
      <c r="L330" s="2"/>
      <c r="M330" s="7" t="s">
        <v>156</v>
      </c>
      <c r="N330" s="7" t="s">
        <v>4</v>
      </c>
      <c r="O330" s="2"/>
      <c r="P330" s="7" t="s">
        <v>2082</v>
      </c>
      <c r="Q330" s="2" t="s">
        <v>2194</v>
      </c>
      <c r="R330" s="7" t="s">
        <v>2086</v>
      </c>
      <c r="S330" s="7" t="s">
        <v>2075</v>
      </c>
      <c r="T330" s="2"/>
      <c r="U330" s="2"/>
      <c r="V330" s="3"/>
      <c r="W330" s="1"/>
    </row>
    <row r="331" spans="1:23" s="27" customFormat="1" ht="13.5" customHeight="1">
      <c r="A331" s="1" t="str">
        <f t="shared" si="10"/>
        <v>Bob &amp; GracieCavnar</v>
      </c>
      <c r="B331" s="1" t="str">
        <f>IF(ISNA(VLOOKUP(A331,'OVF Max Out'!$A$2:$A$1948,1,FALSE)),"","YES")</f>
        <v/>
      </c>
      <c r="C331" s="7" t="s">
        <v>1045</v>
      </c>
      <c r="D331" s="7" t="s">
        <v>1950</v>
      </c>
      <c r="E331" s="13">
        <v>110000</v>
      </c>
      <c r="F331" s="12">
        <f>200+27600+57000+9200</f>
        <v>94000</v>
      </c>
      <c r="G331" s="14"/>
      <c r="H331" s="12">
        <f t="shared" si="11"/>
        <v>204000</v>
      </c>
      <c r="I331" s="2" t="s">
        <v>441</v>
      </c>
      <c r="J331" s="2" t="s">
        <v>2224</v>
      </c>
      <c r="K331" s="2" t="s">
        <v>43</v>
      </c>
      <c r="L331" s="2"/>
      <c r="M331" s="7" t="s">
        <v>928</v>
      </c>
      <c r="N331" s="7" t="s">
        <v>444</v>
      </c>
      <c r="O331" s="2"/>
      <c r="P331" s="7" t="s">
        <v>1122</v>
      </c>
      <c r="Q331" s="2" t="s">
        <v>2225</v>
      </c>
      <c r="R331" s="7" t="s">
        <v>1122</v>
      </c>
      <c r="S331" s="7" t="s">
        <v>1961</v>
      </c>
      <c r="T331" s="2"/>
      <c r="U331" s="2"/>
      <c r="V331" s="3"/>
      <c r="W331" s="1"/>
    </row>
    <row r="332" spans="1:23" s="27" customFormat="1" ht="13.5" customHeight="1">
      <c r="A332" s="1" t="str">
        <f t="shared" si="10"/>
        <v>RonMoelis</v>
      </c>
      <c r="B332" s="1" t="str">
        <f>IF(ISNA(VLOOKUP(A332,'OVF Max Out'!$A$2:$A$1948,1,FALSE)),"","YES")</f>
        <v/>
      </c>
      <c r="C332" s="2" t="s">
        <v>1496</v>
      </c>
      <c r="D332" s="2" t="s">
        <v>2413</v>
      </c>
      <c r="E332" s="12">
        <v>136600</v>
      </c>
      <c r="F332" s="12">
        <v>65000</v>
      </c>
      <c r="G332" s="12"/>
      <c r="H332" s="12">
        <f t="shared" si="11"/>
        <v>201600</v>
      </c>
      <c r="I332" s="2" t="s">
        <v>10</v>
      </c>
      <c r="J332" s="2" t="s">
        <v>2414</v>
      </c>
      <c r="K332" s="2" t="s">
        <v>902</v>
      </c>
      <c r="L332" s="2" t="s">
        <v>2965</v>
      </c>
      <c r="M332" s="2" t="s">
        <v>14</v>
      </c>
      <c r="N332" s="2" t="s">
        <v>15</v>
      </c>
      <c r="O332" s="2" t="s">
        <v>2965</v>
      </c>
      <c r="P332" s="2" t="s">
        <v>2415</v>
      </c>
      <c r="Q332" s="2" t="s">
        <v>2965</v>
      </c>
      <c r="R332" s="2" t="s">
        <v>2416</v>
      </c>
      <c r="S332" s="2" t="s">
        <v>2417</v>
      </c>
      <c r="T332" s="2" t="s">
        <v>2965</v>
      </c>
      <c r="U332" s="2" t="s">
        <v>2965</v>
      </c>
      <c r="V332" s="3" t="b">
        <v>0</v>
      </c>
      <c r="W332" s="1"/>
    </row>
    <row r="333" spans="1:23" s="27" customFormat="1" ht="13.5" customHeight="1">
      <c r="A333" s="1" t="str">
        <f t="shared" si="10"/>
        <v>DanHynes</v>
      </c>
      <c r="B333" s="1" t="str">
        <f>IF(ISNA(VLOOKUP(A333,'OVF Max Out'!$A$2:$A$1948,1,FALSE)),"","YES")</f>
        <v/>
      </c>
      <c r="C333" s="2" t="s">
        <v>1305</v>
      </c>
      <c r="D333" s="2" t="s">
        <v>2280</v>
      </c>
      <c r="E333" s="12">
        <v>200000</v>
      </c>
      <c r="F333" s="12"/>
      <c r="G333" s="12"/>
      <c r="H333" s="12">
        <f t="shared" si="11"/>
        <v>200000</v>
      </c>
      <c r="I333" s="2" t="s">
        <v>71</v>
      </c>
      <c r="J333" s="2" t="s">
        <v>71</v>
      </c>
      <c r="K333" s="2" t="s">
        <v>2281</v>
      </c>
      <c r="L333" s="2" t="s">
        <v>2282</v>
      </c>
      <c r="M333" s="2" t="s">
        <v>74</v>
      </c>
      <c r="N333" s="2" t="s">
        <v>75</v>
      </c>
      <c r="O333" s="2" t="s">
        <v>910</v>
      </c>
      <c r="P333" s="2" t="s">
        <v>2283</v>
      </c>
      <c r="Q333" s="2" t="s">
        <v>2965</v>
      </c>
      <c r="R333" s="2" t="s">
        <v>2283</v>
      </c>
      <c r="S333" s="2" t="s">
        <v>2284</v>
      </c>
      <c r="T333" s="2" t="s">
        <v>2965</v>
      </c>
      <c r="U333" s="2" t="s">
        <v>2965</v>
      </c>
      <c r="V333" s="3" t="b">
        <v>0</v>
      </c>
      <c r="W333" s="1"/>
    </row>
    <row r="334" spans="1:23" ht="13.5" customHeight="1">
      <c r="A334" s="1" t="str">
        <f t="shared" si="10"/>
        <v>JoshSteiner</v>
      </c>
      <c r="B334" s="1" t="str">
        <f>IF(ISNA(VLOOKUP(A334,'OVF Max Out'!$A$2:$A$1948,1,FALSE)),"","YES")</f>
        <v/>
      </c>
      <c r="C334" s="2" t="s">
        <v>672</v>
      </c>
      <c r="D334" s="2" t="s">
        <v>2610</v>
      </c>
      <c r="E334" s="12">
        <v>85500</v>
      </c>
      <c r="F334" s="12">
        <v>114000</v>
      </c>
      <c r="G334" s="12"/>
      <c r="H334" s="12">
        <f t="shared" si="11"/>
        <v>199500</v>
      </c>
      <c r="I334" s="2" t="s">
        <v>10</v>
      </c>
      <c r="J334" s="2" t="s">
        <v>2611</v>
      </c>
      <c r="K334" s="2" t="s">
        <v>34</v>
      </c>
      <c r="L334" s="2" t="s">
        <v>2612</v>
      </c>
      <c r="M334" s="2" t="s">
        <v>14</v>
      </c>
      <c r="N334" s="2" t="s">
        <v>15</v>
      </c>
      <c r="O334" s="2" t="s">
        <v>2613</v>
      </c>
      <c r="P334" s="2" t="s">
        <v>2614</v>
      </c>
      <c r="Q334" s="2" t="s">
        <v>2965</v>
      </c>
      <c r="R334" s="2" t="s">
        <v>2965</v>
      </c>
      <c r="S334" s="2" t="s">
        <v>2615</v>
      </c>
      <c r="T334" s="2" t="s">
        <v>2965</v>
      </c>
      <c r="U334" s="2" t="s">
        <v>2965</v>
      </c>
      <c r="V334" s="3" t="b">
        <v>0</v>
      </c>
    </row>
    <row r="335" spans="1:23" ht="13.5" customHeight="1">
      <c r="A335" s="1" t="str">
        <f t="shared" si="10"/>
        <v>BobToll</v>
      </c>
      <c r="B335" s="1" t="str">
        <f>IF(ISNA(VLOOKUP(A335,'OVF Max Out'!$A$2:$A$1948,1,FALSE)),"","YES")</f>
        <v/>
      </c>
      <c r="C335" s="2" t="s">
        <v>190</v>
      </c>
      <c r="D335" s="2" t="s">
        <v>2817</v>
      </c>
      <c r="E335" s="32">
        <v>23200</v>
      </c>
      <c r="F335" s="32">
        <v>100300</v>
      </c>
      <c r="G335" s="32">
        <v>74000</v>
      </c>
      <c r="H335" s="12">
        <f t="shared" si="11"/>
        <v>197500</v>
      </c>
      <c r="I335" s="2" t="s">
        <v>2955</v>
      </c>
      <c r="J335" s="2" t="s">
        <v>2818</v>
      </c>
      <c r="K335" s="2" t="s">
        <v>43</v>
      </c>
      <c r="L335" s="2" t="s">
        <v>2965</v>
      </c>
      <c r="M335" s="2" t="s">
        <v>225</v>
      </c>
      <c r="N335" s="2" t="s">
        <v>226</v>
      </c>
      <c r="O335" s="2" t="s">
        <v>2965</v>
      </c>
      <c r="P335" s="2" t="s">
        <v>2819</v>
      </c>
      <c r="Q335" s="2" t="s">
        <v>2965</v>
      </c>
      <c r="R335" s="2" t="s">
        <v>2965</v>
      </c>
      <c r="S335" s="2" t="s">
        <v>2820</v>
      </c>
      <c r="T335" s="2" t="s">
        <v>2965</v>
      </c>
      <c r="U335" s="2" t="s">
        <v>2965</v>
      </c>
      <c r="V335" s="3" t="b">
        <v>0</v>
      </c>
      <c r="W335" s="27"/>
    </row>
    <row r="336" spans="1:23" ht="13.5" customHeight="1">
      <c r="A336" s="1" t="str">
        <f t="shared" si="10"/>
        <v>AlanKessler</v>
      </c>
      <c r="B336" s="1" t="str">
        <f>IF(ISNA(VLOOKUP(A336,'OVF Max Out'!$A$2:$A$1948,1,FALSE)),"","YES")</f>
        <v/>
      </c>
      <c r="C336" s="7" t="s">
        <v>117</v>
      </c>
      <c r="D336" s="7" t="s">
        <v>2093</v>
      </c>
      <c r="E336" s="32">
        <v>9150</v>
      </c>
      <c r="F336" s="32">
        <v>178200</v>
      </c>
      <c r="G336" s="32">
        <v>10000</v>
      </c>
      <c r="H336" s="12">
        <f t="shared" si="11"/>
        <v>197350</v>
      </c>
      <c r="I336" s="2" t="s">
        <v>2955</v>
      </c>
      <c r="J336" s="2" t="s">
        <v>690</v>
      </c>
      <c r="K336" s="2" t="s">
        <v>178</v>
      </c>
      <c r="L336" s="2"/>
      <c r="M336" s="7" t="s">
        <v>2095</v>
      </c>
      <c r="N336" s="7" t="s">
        <v>226</v>
      </c>
      <c r="O336" s="2"/>
      <c r="P336" s="7" t="s">
        <v>2099</v>
      </c>
      <c r="Q336" s="2"/>
      <c r="R336" s="7" t="s">
        <v>1166</v>
      </c>
      <c r="S336" s="7" t="s">
        <v>2097</v>
      </c>
      <c r="T336" s="2"/>
      <c r="U336" s="2"/>
      <c r="V336" s="3"/>
    </row>
    <row r="337" spans="1:23" ht="13.5" customHeight="1">
      <c r="A337" s="1" t="str">
        <f t="shared" si="10"/>
        <v>EddieLazarus</v>
      </c>
      <c r="B337" s="1" t="str">
        <f>IF(ISNA(VLOOKUP(A337,'OVF Max Out'!$A$2:$A$1948,1,FALSE)),"","YES")</f>
        <v/>
      </c>
      <c r="C337" s="2" t="s">
        <v>2327</v>
      </c>
      <c r="D337" s="2" t="s">
        <v>2328</v>
      </c>
      <c r="E337" s="12">
        <v>183850</v>
      </c>
      <c r="F337" s="12">
        <v>10400</v>
      </c>
      <c r="G337" s="12"/>
      <c r="H337" s="12">
        <f t="shared" si="11"/>
        <v>194250</v>
      </c>
      <c r="I337" s="2" t="s">
        <v>41</v>
      </c>
      <c r="J337" s="2" t="s">
        <v>2329</v>
      </c>
      <c r="K337" s="2" t="s">
        <v>178</v>
      </c>
      <c r="L337" s="2" t="s">
        <v>2330</v>
      </c>
      <c r="M337" s="2" t="s">
        <v>420</v>
      </c>
      <c r="N337" s="2" t="s">
        <v>4</v>
      </c>
      <c r="O337" s="2" t="s">
        <v>2331</v>
      </c>
      <c r="P337" s="2" t="s">
        <v>2337</v>
      </c>
      <c r="Q337" s="2" t="s">
        <v>2965</v>
      </c>
      <c r="R337" s="2" t="s">
        <v>2965</v>
      </c>
      <c r="S337" s="2" t="s">
        <v>2338</v>
      </c>
      <c r="T337" s="2" t="s">
        <v>2965</v>
      </c>
      <c r="U337" s="2" t="s">
        <v>2965</v>
      </c>
      <c r="V337" s="3" t="b">
        <v>0</v>
      </c>
      <c r="W337" s="27"/>
    </row>
    <row r="338" spans="1:23" ht="13.5" customHeight="1">
      <c r="A338" s="1" t="str">
        <f t="shared" si="10"/>
        <v>LarryRasky</v>
      </c>
      <c r="B338" s="1" t="str">
        <f>IF(ISNA(VLOOKUP(A338,'OVF Max Out'!$A$2:$A$1948,1,FALSE)),"","YES")</f>
        <v/>
      </c>
      <c r="C338" s="2" t="s">
        <v>1061</v>
      </c>
      <c r="D338" s="2" t="s">
        <v>1062</v>
      </c>
      <c r="E338" s="12">
        <v>1100</v>
      </c>
      <c r="F338" s="12">
        <v>169600</v>
      </c>
      <c r="G338" s="12">
        <v>23000</v>
      </c>
      <c r="H338" s="12">
        <f t="shared" si="11"/>
        <v>193700</v>
      </c>
      <c r="I338" s="2" t="s">
        <v>119</v>
      </c>
      <c r="J338" s="2"/>
      <c r="K338" s="2"/>
      <c r="L338" s="2"/>
      <c r="M338" s="2"/>
      <c r="N338" s="2"/>
      <c r="O338" s="2"/>
      <c r="P338" s="6" t="s">
        <v>1064</v>
      </c>
      <c r="Q338" s="2"/>
      <c r="R338" s="2"/>
      <c r="S338" s="6" t="s">
        <v>1063</v>
      </c>
      <c r="T338" s="2"/>
      <c r="U338" s="2"/>
      <c r="V338" s="3"/>
    </row>
    <row r="339" spans="1:23" ht="13.5" customHeight="1">
      <c r="A339" s="1" t="str">
        <f t="shared" si="10"/>
        <v>PhilAngelides</v>
      </c>
      <c r="B339" s="1" t="str">
        <f>IF(ISNA(VLOOKUP(A339,'OVF Max Out'!$A$2:$A$1948,1,FALSE)),"","YES")</f>
        <v/>
      </c>
      <c r="C339" s="2" t="s">
        <v>1078</v>
      </c>
      <c r="D339" s="2" t="s">
        <v>1079</v>
      </c>
      <c r="E339" s="13">
        <v>128000</v>
      </c>
      <c r="F339" s="13">
        <v>63000</v>
      </c>
      <c r="H339" s="12">
        <f t="shared" si="11"/>
        <v>191000</v>
      </c>
      <c r="I339" s="2" t="s">
        <v>2970</v>
      </c>
      <c r="J339" s="2"/>
      <c r="K339" s="2"/>
      <c r="L339" s="2"/>
      <c r="M339" s="2" t="s">
        <v>156</v>
      </c>
      <c r="N339" s="2" t="s">
        <v>4</v>
      </c>
      <c r="O339" s="2"/>
      <c r="P339" s="2" t="s">
        <v>1081</v>
      </c>
      <c r="Q339" s="2"/>
      <c r="R339" s="2" t="s">
        <v>1082</v>
      </c>
      <c r="S339" s="6" t="s">
        <v>1080</v>
      </c>
      <c r="T339" s="2"/>
      <c r="U339" s="2"/>
      <c r="V339" s="3"/>
    </row>
    <row r="340" spans="1:23" s="27" customFormat="1" ht="13.5" customHeight="1">
      <c r="A340" s="1" t="str">
        <f t="shared" si="10"/>
        <v>JayKriegel</v>
      </c>
      <c r="B340" s="1" t="str">
        <f>IF(ISNA(VLOOKUP(A340,'OVF Max Out'!$A$2:$A$1948,1,FALSE)),"","YES")</f>
        <v/>
      </c>
      <c r="C340" s="2" t="s">
        <v>1743</v>
      </c>
      <c r="D340" s="2" t="s">
        <v>1744</v>
      </c>
      <c r="E340" s="12">
        <v>190800</v>
      </c>
      <c r="F340" s="12"/>
      <c r="G340" s="12"/>
      <c r="H340" s="12">
        <f t="shared" si="11"/>
        <v>190800</v>
      </c>
      <c r="I340" s="2" t="s">
        <v>10</v>
      </c>
      <c r="J340" s="2" t="s">
        <v>1749</v>
      </c>
      <c r="K340" s="2"/>
      <c r="L340" s="2"/>
      <c r="M340" s="2"/>
      <c r="N340" s="2" t="s">
        <v>1747</v>
      </c>
      <c r="O340" s="2"/>
      <c r="P340" s="1" t="s">
        <v>1748</v>
      </c>
      <c r="Q340" s="2"/>
      <c r="R340" s="2"/>
      <c r="S340" s="6" t="s">
        <v>1745</v>
      </c>
      <c r="T340" s="6" t="s">
        <v>1746</v>
      </c>
      <c r="U340" s="2"/>
      <c r="V340" s="3"/>
    </row>
    <row r="341" spans="1:23" ht="13.5" customHeight="1">
      <c r="A341" s="1" t="str">
        <f t="shared" si="10"/>
        <v>RonRatner</v>
      </c>
      <c r="B341" s="1" t="str">
        <f>IF(ISNA(VLOOKUP(A341,'OVF Max Out'!$A$2:$A$1948,1,FALSE)),"","YES")</f>
        <v/>
      </c>
      <c r="C341" s="2" t="s">
        <v>1496</v>
      </c>
      <c r="D341" s="2" t="s">
        <v>1497</v>
      </c>
      <c r="E341" s="5">
        <v>185000</v>
      </c>
      <c r="F341" s="5">
        <v>5000</v>
      </c>
      <c r="G341" s="12"/>
      <c r="H341" s="12">
        <f t="shared" si="11"/>
        <v>190000</v>
      </c>
      <c r="I341" s="2" t="s">
        <v>60</v>
      </c>
      <c r="J341" s="2" t="s">
        <v>1498</v>
      </c>
      <c r="K341" s="2" t="s">
        <v>1499</v>
      </c>
      <c r="L341" s="2" t="s">
        <v>2965</v>
      </c>
      <c r="M341" s="2" t="s">
        <v>1500</v>
      </c>
      <c r="N341" s="2" t="s">
        <v>638</v>
      </c>
      <c r="O341" s="2" t="s">
        <v>2965</v>
      </c>
      <c r="P341" s="2" t="s">
        <v>1501</v>
      </c>
      <c r="Q341" s="2" t="s">
        <v>2965</v>
      </c>
      <c r="R341" s="2" t="s">
        <v>1502</v>
      </c>
      <c r="S341" s="2" t="s">
        <v>1503</v>
      </c>
      <c r="T341" s="2" t="s">
        <v>2965</v>
      </c>
      <c r="U341" s="2" t="s">
        <v>2965</v>
      </c>
      <c r="V341" s="3" t="b">
        <v>0</v>
      </c>
    </row>
    <row r="342" spans="1:23" ht="13.5" customHeight="1">
      <c r="A342" s="1" t="str">
        <f t="shared" si="10"/>
        <v>CliffordLevine</v>
      </c>
      <c r="B342" s="1" t="str">
        <f>IF(ISNA(VLOOKUP(A342,'OVF Max Out'!$A$2:$A$1948,1,FALSE)),"","YES")</f>
        <v/>
      </c>
      <c r="C342" s="2" t="s">
        <v>1765</v>
      </c>
      <c r="D342" s="2" t="s">
        <v>1766</v>
      </c>
      <c r="E342" s="5">
        <v>190000</v>
      </c>
      <c r="F342" s="5"/>
      <c r="G342" s="12"/>
      <c r="H342" s="12">
        <f t="shared" si="11"/>
        <v>190000</v>
      </c>
      <c r="I342" s="2" t="s">
        <v>60</v>
      </c>
      <c r="J342" s="2" t="s">
        <v>1767</v>
      </c>
      <c r="K342" s="2"/>
      <c r="L342" s="2" t="s">
        <v>1768</v>
      </c>
      <c r="M342" s="2" t="s">
        <v>1769</v>
      </c>
      <c r="N342" s="2" t="s">
        <v>226</v>
      </c>
      <c r="O342" s="2" t="s">
        <v>1770</v>
      </c>
      <c r="P342" s="2" t="s">
        <v>1771</v>
      </c>
      <c r="Q342" s="2"/>
      <c r="R342" s="2"/>
      <c r="S342" s="6" t="s">
        <v>1772</v>
      </c>
      <c r="T342" s="2"/>
      <c r="U342" s="2"/>
      <c r="V342" s="3"/>
    </row>
    <row r="343" spans="1:23" ht="13.5" customHeight="1">
      <c r="A343" s="1" t="str">
        <f t="shared" si="10"/>
        <v>BarbaraGould</v>
      </c>
      <c r="B343" s="1" t="str">
        <f>IF(ISNA(VLOOKUP(A343,'OVF Max Out'!$A$2:$A$1948,1,FALSE)),"","YES")</f>
        <v/>
      </c>
      <c r="C343" s="6" t="s">
        <v>661</v>
      </c>
      <c r="D343" s="6" t="s">
        <v>1942</v>
      </c>
      <c r="E343" s="5">
        <v>160000</v>
      </c>
      <c r="F343" s="5">
        <v>28500</v>
      </c>
      <c r="G343" s="12"/>
      <c r="H343" s="12">
        <f t="shared" si="11"/>
        <v>188500</v>
      </c>
      <c r="I343" s="2" t="s">
        <v>60</v>
      </c>
      <c r="J343" s="2"/>
      <c r="K343" s="2" t="s">
        <v>942</v>
      </c>
      <c r="L343" s="2"/>
      <c r="M343" s="6" t="s">
        <v>637</v>
      </c>
      <c r="N343" s="6" t="s">
        <v>638</v>
      </c>
      <c r="O343" s="2"/>
      <c r="P343" s="2"/>
      <c r="Q343" s="2"/>
      <c r="R343" s="2"/>
      <c r="S343" s="6" t="s">
        <v>1944</v>
      </c>
      <c r="T343" s="2"/>
      <c r="U343" s="2"/>
      <c r="V343" s="3"/>
    </row>
    <row r="344" spans="1:23" ht="13.5" customHeight="1">
      <c r="A344" s="1" t="str">
        <f t="shared" si="10"/>
        <v>ToddWilliams</v>
      </c>
      <c r="B344" s="1" t="str">
        <f>IF(ISNA(VLOOKUP(A344,'OVF Max Out'!$A$2:$A$1948,1,FALSE)),"","YES")</f>
        <v/>
      </c>
      <c r="C344" s="2" t="s">
        <v>2367</v>
      </c>
      <c r="D344" s="2" t="s">
        <v>2368</v>
      </c>
      <c r="E344" s="12">
        <f>137250+4600</f>
        <v>141850</v>
      </c>
      <c r="F344" s="5">
        <f>28400+18000</f>
        <v>46400</v>
      </c>
      <c r="G344" s="12"/>
      <c r="H344" s="12">
        <f t="shared" si="11"/>
        <v>188250</v>
      </c>
      <c r="I344" s="2" t="s">
        <v>441</v>
      </c>
      <c r="J344" s="2" t="s">
        <v>1360</v>
      </c>
      <c r="K344" s="2" t="s">
        <v>668</v>
      </c>
      <c r="L344" s="2" t="s">
        <v>2369</v>
      </c>
      <c r="M344" s="2" t="s">
        <v>846</v>
      </c>
      <c r="N344" s="2" t="s">
        <v>444</v>
      </c>
      <c r="O344" s="2" t="s">
        <v>2370</v>
      </c>
      <c r="P344" s="2" t="s">
        <v>2371</v>
      </c>
      <c r="Q344" s="2" t="s">
        <v>2372</v>
      </c>
      <c r="R344" s="2" t="s">
        <v>2965</v>
      </c>
      <c r="S344" s="2" t="s">
        <v>2373</v>
      </c>
      <c r="T344" s="2" t="s">
        <v>2374</v>
      </c>
      <c r="U344" s="2" t="s">
        <v>2375</v>
      </c>
      <c r="V344" s="3" t="b">
        <v>0</v>
      </c>
      <c r="W344" s="27"/>
    </row>
    <row r="345" spans="1:23" s="27" customFormat="1" ht="13.5" customHeight="1">
      <c r="A345" s="1" t="str">
        <f t="shared" si="10"/>
        <v>JonVein</v>
      </c>
      <c r="B345" s="1" t="str">
        <f>IF(ISNA(VLOOKUP(A345,'OVF Max Out'!$A$2:$A$1948,1,FALSE)),"","YES")</f>
        <v/>
      </c>
      <c r="C345" s="2" t="s">
        <v>984</v>
      </c>
      <c r="D345" s="2" t="s">
        <v>1336</v>
      </c>
      <c r="E345" s="12">
        <v>130100</v>
      </c>
      <c r="F345" s="12">
        <v>57000</v>
      </c>
      <c r="G345" s="12"/>
      <c r="H345" s="12">
        <f t="shared" si="11"/>
        <v>187100</v>
      </c>
      <c r="I345" s="2" t="s">
        <v>41</v>
      </c>
      <c r="J345" s="2" t="s">
        <v>1337</v>
      </c>
      <c r="K345" s="2" t="s">
        <v>1338</v>
      </c>
      <c r="L345" s="2" t="s">
        <v>1339</v>
      </c>
      <c r="M345" s="2" t="s">
        <v>420</v>
      </c>
      <c r="N345" s="2" t="s">
        <v>4</v>
      </c>
      <c r="O345" s="2">
        <v>90025</v>
      </c>
      <c r="P345" s="2" t="s">
        <v>1340</v>
      </c>
      <c r="Q345" s="2" t="s">
        <v>1341</v>
      </c>
      <c r="R345" s="2" t="s">
        <v>1342</v>
      </c>
      <c r="S345" s="6" t="s">
        <v>1609</v>
      </c>
      <c r="T345" s="2"/>
      <c r="U345" s="2"/>
      <c r="V345" s="3"/>
      <c r="W345" s="1"/>
    </row>
    <row r="346" spans="1:23" ht="13.5" customHeight="1">
      <c r="A346" s="1" t="str">
        <f t="shared" si="10"/>
        <v>SteveCohen</v>
      </c>
      <c r="B346" s="1" t="str">
        <f>IF(ISNA(VLOOKUP(A346,'OVF Max Out'!$A$2:$A$1948,1,FALSE)),"","YES")</f>
        <v/>
      </c>
      <c r="C346" s="7" t="s">
        <v>257</v>
      </c>
      <c r="D346" s="7" t="s">
        <v>949</v>
      </c>
      <c r="E346" s="12">
        <v>75000</v>
      </c>
      <c r="F346" s="12">
        <v>100000</v>
      </c>
      <c r="G346" s="12">
        <v>10000</v>
      </c>
      <c r="H346" s="12">
        <f t="shared" si="11"/>
        <v>185000</v>
      </c>
      <c r="I346" s="2" t="s">
        <v>71</v>
      </c>
      <c r="J346" s="2" t="s">
        <v>2123</v>
      </c>
      <c r="K346" s="2" t="s">
        <v>178</v>
      </c>
      <c r="L346" s="2"/>
      <c r="M346" s="7" t="s">
        <v>74</v>
      </c>
      <c r="N346" s="7" t="s">
        <v>75</v>
      </c>
      <c r="O346" s="2"/>
      <c r="P346" s="7" t="s">
        <v>1796</v>
      </c>
      <c r="Q346" s="2"/>
      <c r="R346" s="7" t="s">
        <v>1800</v>
      </c>
      <c r="S346" s="7" t="s">
        <v>1792</v>
      </c>
      <c r="T346" s="2"/>
      <c r="U346" s="2"/>
      <c r="V346" s="3"/>
    </row>
    <row r="347" spans="1:23" ht="13.5" customHeight="1">
      <c r="A347" s="1" t="str">
        <f t="shared" si="10"/>
        <v>LorraineHariton</v>
      </c>
      <c r="B347" s="1" t="str">
        <f>IF(ISNA(VLOOKUP(A347,'OVF Max Out'!$A$2:$A$1948,1,FALSE)),"","YES")</f>
        <v/>
      </c>
      <c r="C347" s="2" t="s">
        <v>1146</v>
      </c>
      <c r="D347" s="2" t="s">
        <v>1147</v>
      </c>
      <c r="E347" s="12">
        <v>112490</v>
      </c>
      <c r="F347" s="12">
        <v>65190</v>
      </c>
      <c r="G347" s="12">
        <v>5000</v>
      </c>
      <c r="H347" s="12">
        <f t="shared" si="11"/>
        <v>182680</v>
      </c>
      <c r="I347" s="2" t="s">
        <v>2970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3"/>
      <c r="W347" s="27"/>
    </row>
    <row r="348" spans="1:23" ht="13.5" customHeight="1">
      <c r="A348" s="1" t="str">
        <f t="shared" si="10"/>
        <v>Lee  Miller</v>
      </c>
      <c r="B348" s="1" t="str">
        <f>IF(ISNA(VLOOKUP(A348,'OVF Max Out'!$A$2:$A$1948,1,FALSE)),"","YES")</f>
        <v/>
      </c>
      <c r="C348" s="2" t="s">
        <v>1782</v>
      </c>
      <c r="D348" s="2" t="s">
        <v>1700</v>
      </c>
      <c r="E348" s="12">
        <v>182000</v>
      </c>
      <c r="F348" s="12"/>
      <c r="G348" s="12"/>
      <c r="H348" s="12">
        <f t="shared" si="11"/>
        <v>182000</v>
      </c>
      <c r="I348" s="2" t="s">
        <v>71</v>
      </c>
      <c r="J348" s="2" t="s">
        <v>1783</v>
      </c>
      <c r="K348" s="2" t="s">
        <v>34</v>
      </c>
      <c r="L348" s="1" t="s">
        <v>1784</v>
      </c>
      <c r="M348" s="2" t="s">
        <v>74</v>
      </c>
      <c r="N348" s="2" t="s">
        <v>75</v>
      </c>
      <c r="O348" s="2">
        <v>60601</v>
      </c>
      <c r="P348" s="1" t="s">
        <v>1785</v>
      </c>
      <c r="Q348" s="2"/>
      <c r="R348" s="2"/>
      <c r="S348" s="6" t="s">
        <v>1786</v>
      </c>
      <c r="T348" s="2"/>
      <c r="U348" s="2"/>
      <c r="V348" s="3"/>
      <c r="W348" s="27"/>
    </row>
    <row r="349" spans="1:23" ht="13.5" customHeight="1">
      <c r="A349" s="1" t="str">
        <f t="shared" si="10"/>
        <v>Ann &amp; PeterHerbst</v>
      </c>
      <c r="B349" s="1" t="str">
        <f>IF(ISNA(VLOOKUP(A349,'OVF Max Out'!$A$2:$A$1948,1,FALSE)),"","YES")</f>
        <v/>
      </c>
      <c r="C349" s="7" t="s">
        <v>1912</v>
      </c>
      <c r="D349" s="7" t="s">
        <v>1913</v>
      </c>
      <c r="E349" s="12">
        <v>130523</v>
      </c>
      <c r="F349" s="12">
        <v>50000</v>
      </c>
      <c r="G349" s="12"/>
      <c r="H349" s="12">
        <f t="shared" si="11"/>
        <v>180523</v>
      </c>
      <c r="I349" s="2" t="s">
        <v>10</v>
      </c>
      <c r="J349" s="2" t="s">
        <v>2171</v>
      </c>
      <c r="K349" s="2" t="s">
        <v>2172</v>
      </c>
      <c r="L349" s="2"/>
      <c r="M349" s="7" t="s">
        <v>14</v>
      </c>
      <c r="N349" s="7" t="s">
        <v>15</v>
      </c>
      <c r="O349" s="2"/>
      <c r="P349" s="7" t="s">
        <v>1932</v>
      </c>
      <c r="Q349" s="2"/>
      <c r="R349" s="7" t="s">
        <v>1938</v>
      </c>
      <c r="S349" s="7" t="s">
        <v>1923</v>
      </c>
      <c r="T349" s="2"/>
      <c r="U349" s="2"/>
      <c r="V349" s="3"/>
    </row>
    <row r="350" spans="1:23" ht="13.5" customHeight="1">
      <c r="A350" s="1" t="str">
        <f t="shared" si="10"/>
        <v>AlexHeckler</v>
      </c>
      <c r="B350" s="1" t="str">
        <f>IF(ISNA(VLOOKUP(A350,'OVF Max Out'!$A$2:$A$1948,1,FALSE)),"","YES")</f>
        <v/>
      </c>
      <c r="C350" s="2" t="s">
        <v>1708</v>
      </c>
      <c r="D350" s="2" t="s">
        <v>1709</v>
      </c>
      <c r="E350" s="12">
        <v>9200</v>
      </c>
      <c r="F350" s="12">
        <v>125000</v>
      </c>
      <c r="G350" s="12">
        <v>45000</v>
      </c>
      <c r="H350" s="12">
        <f t="shared" si="11"/>
        <v>179200</v>
      </c>
      <c r="I350" s="2" t="s">
        <v>22</v>
      </c>
      <c r="J350" s="2" t="s">
        <v>1713</v>
      </c>
      <c r="K350" s="2" t="s">
        <v>178</v>
      </c>
      <c r="L350" s="2" t="s">
        <v>1714</v>
      </c>
      <c r="M350" s="2" t="s">
        <v>1715</v>
      </c>
      <c r="N350" s="2" t="s">
        <v>27</v>
      </c>
      <c r="O350" s="2">
        <v>33301</v>
      </c>
      <c r="P350" s="2" t="s">
        <v>1716</v>
      </c>
      <c r="Q350" s="2"/>
      <c r="R350" s="2"/>
      <c r="S350" s="6" t="s">
        <v>1717</v>
      </c>
      <c r="T350" s="2"/>
      <c r="U350" s="2"/>
      <c r="V350" s="3"/>
    </row>
    <row r="351" spans="1:23" s="27" customFormat="1" ht="13.5" customHeight="1">
      <c r="A351" s="1" t="str">
        <f t="shared" si="10"/>
        <v>CleveChristophe</v>
      </c>
      <c r="B351" s="1" t="str">
        <f>IF(ISNA(VLOOKUP(A351,'OVF Max Out'!$A$2:$A$1948,1,FALSE)),"","YES")</f>
        <v/>
      </c>
      <c r="C351" s="2" t="s">
        <v>2454</v>
      </c>
      <c r="D351" s="2" t="s">
        <v>2455</v>
      </c>
      <c r="E351" s="12">
        <v>172900</v>
      </c>
      <c r="F351" s="12"/>
      <c r="G351" s="12">
        <v>5000</v>
      </c>
      <c r="H351" s="12">
        <f t="shared" si="11"/>
        <v>177900</v>
      </c>
      <c r="I351" s="2" t="s">
        <v>10</v>
      </c>
      <c r="J351" s="2" t="s">
        <v>2165</v>
      </c>
      <c r="K351" s="2" t="s">
        <v>2965</v>
      </c>
      <c r="L351" s="2" t="s">
        <v>2965</v>
      </c>
      <c r="M351" s="2" t="s">
        <v>627</v>
      </c>
      <c r="N351" s="2" t="s">
        <v>628</v>
      </c>
      <c r="O351" s="2" t="s">
        <v>2965</v>
      </c>
      <c r="P351" s="2" t="s">
        <v>2965</v>
      </c>
      <c r="Q351" s="2" t="s">
        <v>2456</v>
      </c>
      <c r="R351" s="2" t="s">
        <v>2457</v>
      </c>
      <c r="S351" s="2" t="s">
        <v>2458</v>
      </c>
      <c r="T351" s="2" t="s">
        <v>2965</v>
      </c>
      <c r="U351" s="2" t="s">
        <v>2459</v>
      </c>
      <c r="V351" s="3" t="b">
        <v>1</v>
      </c>
      <c r="W351" s="1"/>
    </row>
    <row r="352" spans="1:23" ht="13.5" customHeight="1">
      <c r="A352" s="1" t="str">
        <f t="shared" si="10"/>
        <v>BillTitelman</v>
      </c>
      <c r="B352" s="1" t="str">
        <f>IF(ISNA(VLOOKUP(A352,'OVF Max Out'!$A$2:$A$1948,1,FALSE)),"","YES")</f>
        <v/>
      </c>
      <c r="C352" s="2" t="s">
        <v>239</v>
      </c>
      <c r="D352" s="2" t="s">
        <v>1597</v>
      </c>
      <c r="E352" s="32">
        <v>0</v>
      </c>
      <c r="F352" s="32">
        <v>136500</v>
      </c>
      <c r="G352" s="32">
        <v>40000</v>
      </c>
      <c r="H352" s="12">
        <f t="shared" si="11"/>
        <v>176500</v>
      </c>
      <c r="I352" s="2" t="s">
        <v>2955</v>
      </c>
      <c r="J352" s="6" t="s">
        <v>1601</v>
      </c>
      <c r="K352" s="2" t="s">
        <v>466</v>
      </c>
      <c r="L352" s="2" t="s">
        <v>1598</v>
      </c>
      <c r="M352" s="2" t="s">
        <v>2961</v>
      </c>
      <c r="N352" s="2" t="s">
        <v>2962</v>
      </c>
      <c r="O352" s="2">
        <v>20036</v>
      </c>
      <c r="P352" s="2" t="s">
        <v>1599</v>
      </c>
      <c r="Q352" s="2"/>
      <c r="R352" s="2"/>
      <c r="S352" s="6" t="s">
        <v>1600</v>
      </c>
      <c r="T352" s="2"/>
      <c r="U352" s="2"/>
      <c r="V352" s="3"/>
      <c r="W352" s="27"/>
    </row>
    <row r="353" spans="1:23" ht="13.5" customHeight="1">
      <c r="A353" s="1" t="str">
        <f t="shared" si="10"/>
        <v>BobNelsen</v>
      </c>
      <c r="B353" s="1" t="str">
        <f>IF(ISNA(VLOOKUP(A353,'OVF Max Out'!$A$2:$A$1948,1,FALSE)),"","YES")</f>
        <v/>
      </c>
      <c r="C353" s="2" t="s">
        <v>190</v>
      </c>
      <c r="D353" s="2" t="s">
        <v>2361</v>
      </c>
      <c r="E353" s="12">
        <v>150500</v>
      </c>
      <c r="F353" s="12"/>
      <c r="G353" s="12">
        <v>25000</v>
      </c>
      <c r="H353" s="12">
        <f t="shared" si="11"/>
        <v>175500</v>
      </c>
      <c r="I353" s="2" t="s">
        <v>268</v>
      </c>
      <c r="J353" s="2" t="s">
        <v>2362</v>
      </c>
      <c r="K353" s="2" t="s">
        <v>611</v>
      </c>
      <c r="L353" s="2" t="s">
        <v>2363</v>
      </c>
      <c r="M353" s="2" t="s">
        <v>317</v>
      </c>
      <c r="N353" s="2" t="s">
        <v>318</v>
      </c>
      <c r="O353" s="2" t="s">
        <v>2364</v>
      </c>
      <c r="P353" s="2" t="s">
        <v>2365</v>
      </c>
      <c r="Q353" s="2" t="s">
        <v>2965</v>
      </c>
      <c r="R353" s="2" t="s">
        <v>2965</v>
      </c>
      <c r="S353" s="2" t="s">
        <v>2366</v>
      </c>
      <c r="T353" s="2" t="s">
        <v>2965</v>
      </c>
      <c r="U353" s="2" t="s">
        <v>2965</v>
      </c>
      <c r="V353" s="3" t="b">
        <v>0</v>
      </c>
    </row>
    <row r="354" spans="1:23" ht="13.5" customHeight="1">
      <c r="A354" s="1" t="str">
        <f t="shared" si="10"/>
        <v>Christopher O'Brien</v>
      </c>
      <c r="B354" s="1" t="str">
        <f>IF(ISNA(VLOOKUP(A354,'OVF Max Out'!$A$2:$A$1948,1,FALSE)),"","YES")</f>
        <v/>
      </c>
      <c r="C354" s="7" t="s">
        <v>1846</v>
      </c>
      <c r="D354" s="7" t="s">
        <v>2060</v>
      </c>
      <c r="E354" s="12">
        <v>175400</v>
      </c>
      <c r="F354" s="12"/>
      <c r="G354" s="12"/>
      <c r="H354" s="12">
        <f t="shared" si="11"/>
        <v>175400</v>
      </c>
      <c r="I354" s="2" t="s">
        <v>41</v>
      </c>
      <c r="J354" s="2"/>
      <c r="K354" s="2"/>
      <c r="L354" s="2"/>
      <c r="M354" s="7" t="s">
        <v>156</v>
      </c>
      <c r="N354" s="7" t="s">
        <v>4</v>
      </c>
      <c r="O354" s="2"/>
      <c r="P354" s="7" t="s">
        <v>2081</v>
      </c>
      <c r="Q354" s="2"/>
      <c r="R354" s="7" t="s">
        <v>2081</v>
      </c>
      <c r="S354" s="7" t="s">
        <v>2073</v>
      </c>
      <c r="T354" s="2"/>
      <c r="U354" s="2"/>
      <c r="V354" s="3"/>
      <c r="W354" s="27"/>
    </row>
    <row r="355" spans="1:23" ht="13.5" customHeight="1">
      <c r="A355" s="1" t="str">
        <f t="shared" si="10"/>
        <v>WahidHamid</v>
      </c>
      <c r="B355" s="1" t="str">
        <f>IF(ISNA(VLOOKUP(A355,'OVF Max Out'!$A$2:$A$1948,1,FALSE)),"","YES")</f>
        <v/>
      </c>
      <c r="C355" s="2" t="s">
        <v>2507</v>
      </c>
      <c r="D355" s="2" t="s">
        <v>2508</v>
      </c>
      <c r="E355" s="12">
        <v>141400</v>
      </c>
      <c r="F355" s="12">
        <v>28100</v>
      </c>
      <c r="G355" s="12"/>
      <c r="H355" s="12">
        <f t="shared" si="11"/>
        <v>169500</v>
      </c>
      <c r="I355" s="2" t="s">
        <v>10</v>
      </c>
      <c r="J355" s="2" t="s">
        <v>2509</v>
      </c>
      <c r="K355" s="2" t="s">
        <v>2510</v>
      </c>
      <c r="L355" s="2" t="s">
        <v>2511</v>
      </c>
      <c r="M355" s="2" t="s">
        <v>2512</v>
      </c>
      <c r="N355" s="2" t="s">
        <v>15</v>
      </c>
      <c r="O355" s="2" t="s">
        <v>2513</v>
      </c>
      <c r="P355" s="2" t="s">
        <v>2514</v>
      </c>
      <c r="Q355" s="2" t="s">
        <v>2965</v>
      </c>
      <c r="R355" s="2" t="s">
        <v>2515</v>
      </c>
      <c r="S355" s="2" t="s">
        <v>2516</v>
      </c>
      <c r="T355" s="2" t="s">
        <v>2965</v>
      </c>
      <c r="U355" s="2" t="s">
        <v>2965</v>
      </c>
      <c r="V355" s="3" t="b">
        <v>0</v>
      </c>
      <c r="W355" s="27"/>
    </row>
    <row r="356" spans="1:23" ht="13.5" customHeight="1">
      <c r="A356" s="1" t="str">
        <f t="shared" si="10"/>
        <v>WilburColom</v>
      </c>
      <c r="B356" s="1" t="str">
        <f>IF(ISNA(VLOOKUP(A356,'OVF Max Out'!$A$2:$A$1948,1,FALSE)),"","YES")</f>
        <v>YES</v>
      </c>
      <c r="C356" s="2" t="s">
        <v>2627</v>
      </c>
      <c r="D356" s="2" t="s">
        <v>2628</v>
      </c>
      <c r="E356" s="5">
        <v>115000</v>
      </c>
      <c r="F356" s="5">
        <v>50000</v>
      </c>
      <c r="G356" s="5"/>
      <c r="H356" s="12">
        <f t="shared" si="11"/>
        <v>165000</v>
      </c>
      <c r="I356" s="2" t="s">
        <v>305</v>
      </c>
      <c r="J356" s="2" t="s">
        <v>2629</v>
      </c>
      <c r="K356" s="2" t="s">
        <v>178</v>
      </c>
      <c r="L356" s="2" t="s">
        <v>2630</v>
      </c>
      <c r="M356" s="2" t="s">
        <v>2631</v>
      </c>
      <c r="N356" s="2" t="s">
        <v>2632</v>
      </c>
      <c r="O356" s="2" t="s">
        <v>2633</v>
      </c>
      <c r="P356" s="2" t="s">
        <v>2634</v>
      </c>
      <c r="Q356" s="2" t="s">
        <v>2965</v>
      </c>
      <c r="R356" s="2" t="s">
        <v>2965</v>
      </c>
      <c r="S356" s="2" t="s">
        <v>2635</v>
      </c>
      <c r="T356" s="2" t="s">
        <v>2965</v>
      </c>
      <c r="U356" s="2" t="s">
        <v>2965</v>
      </c>
      <c r="V356" s="3" t="b">
        <v>1</v>
      </c>
      <c r="W356" s="27"/>
    </row>
    <row r="357" spans="1:23" ht="13.5" customHeight="1">
      <c r="A357" s="1" t="str">
        <f t="shared" si="10"/>
        <v>DoniBelau</v>
      </c>
      <c r="B357" s="1" t="str">
        <f>IF(ISNA(VLOOKUP(A357,'OVF Max Out'!$A$2:$A$1948,1,FALSE)),"","YES")</f>
        <v/>
      </c>
      <c r="C357" s="2" t="s">
        <v>2266</v>
      </c>
      <c r="D357" s="2" t="s">
        <v>2267</v>
      </c>
      <c r="E357" s="12">
        <v>162150</v>
      </c>
      <c r="F357" s="12"/>
      <c r="G357" s="12"/>
      <c r="H357" s="12">
        <f t="shared" si="11"/>
        <v>162150</v>
      </c>
      <c r="I357" s="2" t="s">
        <v>10</v>
      </c>
      <c r="J357" s="2" t="s">
        <v>786</v>
      </c>
      <c r="K357" s="2" t="s">
        <v>24</v>
      </c>
      <c r="L357" s="2" t="s">
        <v>2268</v>
      </c>
      <c r="M357" s="2" t="s">
        <v>2269</v>
      </c>
      <c r="N357" s="2" t="s">
        <v>15</v>
      </c>
      <c r="O357" s="2" t="s">
        <v>2270</v>
      </c>
      <c r="P357" s="2" t="s">
        <v>2271</v>
      </c>
      <c r="Q357" s="2" t="s">
        <v>2965</v>
      </c>
      <c r="R357" s="2" t="s">
        <v>2965</v>
      </c>
      <c r="S357" s="2" t="s">
        <v>2272</v>
      </c>
      <c r="T357" s="2" t="s">
        <v>2965</v>
      </c>
      <c r="U357" s="2" t="s">
        <v>2965</v>
      </c>
      <c r="V357" s="3" t="b">
        <v>0</v>
      </c>
      <c r="W357" s="27"/>
    </row>
    <row r="358" spans="1:23" ht="13.5" customHeight="1">
      <c r="A358" s="1" t="str">
        <f t="shared" si="10"/>
        <v>KashifZafar</v>
      </c>
      <c r="B358" s="1" t="str">
        <f>IF(ISNA(VLOOKUP(A358,'OVF Max Out'!$A$2:$A$1948,1,FALSE)),"","YES")</f>
        <v/>
      </c>
      <c r="C358" s="7" t="s">
        <v>1917</v>
      </c>
      <c r="D358" s="7" t="s">
        <v>1918</v>
      </c>
      <c r="E358" s="12">
        <v>41450</v>
      </c>
      <c r="F358" s="12">
        <v>118100</v>
      </c>
      <c r="G358" s="12">
        <v>2000</v>
      </c>
      <c r="H358" s="12">
        <f t="shared" si="11"/>
        <v>161550</v>
      </c>
      <c r="I358" s="2" t="s">
        <v>10</v>
      </c>
      <c r="J358" s="2" t="s">
        <v>2182</v>
      </c>
      <c r="K358" s="2" t="s">
        <v>668</v>
      </c>
      <c r="L358" s="2"/>
      <c r="M358" s="7" t="s">
        <v>14</v>
      </c>
      <c r="N358" s="7" t="s">
        <v>15</v>
      </c>
      <c r="O358" s="2"/>
      <c r="P358" s="7" t="s">
        <v>1934</v>
      </c>
      <c r="Q358" s="2"/>
      <c r="R358" s="7" t="s">
        <v>1941</v>
      </c>
      <c r="S358" s="7" t="s">
        <v>1927</v>
      </c>
      <c r="T358" s="2"/>
      <c r="U358" s="2"/>
      <c r="V358" s="3"/>
    </row>
    <row r="359" spans="1:23" ht="13.5" customHeight="1">
      <c r="A359" s="1" t="str">
        <f t="shared" si="10"/>
        <v>GaryHirshberg</v>
      </c>
      <c r="B359" s="1" t="str">
        <f>IF(ISNA(VLOOKUP(A359,'OVF Max Out'!$A$2:$A$1948,1,FALSE)),"","YES")</f>
        <v>YES</v>
      </c>
      <c r="C359" s="2" t="s">
        <v>2672</v>
      </c>
      <c r="D359" s="2" t="s">
        <v>2673</v>
      </c>
      <c r="E359" s="12">
        <v>61675</v>
      </c>
      <c r="F359" s="12">
        <v>98400</v>
      </c>
      <c r="G359" s="12"/>
      <c r="H359" s="12">
        <f t="shared" si="11"/>
        <v>160075</v>
      </c>
      <c r="I359" s="2" t="s">
        <v>119</v>
      </c>
      <c r="J359" s="2" t="s">
        <v>2674</v>
      </c>
      <c r="K359" s="2" t="s">
        <v>43</v>
      </c>
      <c r="L359" s="2" t="s">
        <v>2675</v>
      </c>
      <c r="M359" s="2" t="s">
        <v>2676</v>
      </c>
      <c r="N359" s="2" t="s">
        <v>2677</v>
      </c>
      <c r="O359" s="2" t="s">
        <v>2678</v>
      </c>
      <c r="P359" s="2" t="s">
        <v>2679</v>
      </c>
      <c r="Q359" s="2" t="s">
        <v>2965</v>
      </c>
      <c r="R359" s="2" t="s">
        <v>2965</v>
      </c>
      <c r="S359" s="2" t="s">
        <v>2680</v>
      </c>
      <c r="T359" s="2" t="s">
        <v>2965</v>
      </c>
      <c r="U359" s="2" t="s">
        <v>2965</v>
      </c>
      <c r="V359" s="3" t="b">
        <v>0</v>
      </c>
    </row>
    <row r="360" spans="1:23" ht="13.5" customHeight="1">
      <c r="A360" s="1" t="str">
        <f t="shared" si="10"/>
        <v>BobSherman</v>
      </c>
      <c r="B360" s="1" t="str">
        <f>IF(ISNA(VLOOKUP(A360,'OVF Max Out'!$A$2:$A$1948,1,FALSE)),"","YES")</f>
        <v/>
      </c>
      <c r="C360" s="2" t="s">
        <v>190</v>
      </c>
      <c r="D360" s="2" t="s">
        <v>2651</v>
      </c>
      <c r="E360" s="12">
        <v>98070</v>
      </c>
      <c r="F360" s="12">
        <v>52500</v>
      </c>
      <c r="G360" s="12">
        <v>8500</v>
      </c>
      <c r="H360" s="12">
        <f t="shared" si="11"/>
        <v>159070</v>
      </c>
      <c r="I360" s="2" t="s">
        <v>119</v>
      </c>
      <c r="J360" s="2" t="s">
        <v>2652</v>
      </c>
      <c r="K360" s="2" t="s">
        <v>34</v>
      </c>
      <c r="L360" s="2" t="s">
        <v>2653</v>
      </c>
      <c r="M360" s="2" t="s">
        <v>2654</v>
      </c>
      <c r="N360" s="2" t="s">
        <v>123</v>
      </c>
      <c r="O360" s="2" t="s">
        <v>2655</v>
      </c>
      <c r="P360" s="2" t="s">
        <v>2656</v>
      </c>
      <c r="Q360" s="2" t="s">
        <v>2965</v>
      </c>
      <c r="R360" s="2" t="s">
        <v>2965</v>
      </c>
      <c r="S360" s="2" t="s">
        <v>2657</v>
      </c>
      <c r="T360" s="2" t="s">
        <v>2965</v>
      </c>
      <c r="U360" s="2" t="s">
        <v>2965</v>
      </c>
      <c r="V360" s="3" t="b">
        <v>0</v>
      </c>
    </row>
    <row r="361" spans="1:23" ht="13.5" customHeight="1">
      <c r="A361" s="1" t="str">
        <f t="shared" si="10"/>
        <v>GeoffGibbs</v>
      </c>
      <c r="B361" s="1" t="str">
        <f>IF(ISNA(VLOOKUP(A361,'OVF Max Out'!$A$2:$A$1948,1,FALSE)),"","YES")</f>
        <v/>
      </c>
      <c r="C361" s="2" t="s">
        <v>2344</v>
      </c>
      <c r="D361" s="2" t="s">
        <v>2345</v>
      </c>
      <c r="E361" s="12">
        <v>153900</v>
      </c>
      <c r="F361" s="12">
        <v>5000</v>
      </c>
      <c r="G361" s="12"/>
      <c r="H361" s="12">
        <f t="shared" si="11"/>
        <v>158900</v>
      </c>
      <c r="I361" s="2" t="s">
        <v>2970</v>
      </c>
      <c r="J361" s="2" t="s">
        <v>2346</v>
      </c>
      <c r="K361" s="2" t="s">
        <v>178</v>
      </c>
      <c r="L361" s="2" t="s">
        <v>2965</v>
      </c>
      <c r="M361" s="2" t="s">
        <v>2347</v>
      </c>
      <c r="N361" s="2" t="s">
        <v>4</v>
      </c>
      <c r="O361" s="2" t="s">
        <v>2965</v>
      </c>
      <c r="P361" s="2" t="s">
        <v>2348</v>
      </c>
      <c r="Q361" s="2" t="s">
        <v>2965</v>
      </c>
      <c r="R361" s="2" t="s">
        <v>2965</v>
      </c>
      <c r="S361" s="2" t="s">
        <v>2349</v>
      </c>
      <c r="T361" s="2" t="s">
        <v>2965</v>
      </c>
      <c r="U361" s="2" t="s">
        <v>2965</v>
      </c>
      <c r="V361" s="3" t="b">
        <v>0</v>
      </c>
    </row>
    <row r="362" spans="1:23" ht="13.5" customHeight="1">
      <c r="A362" s="1" t="str">
        <f t="shared" si="10"/>
        <v>LaurieFulton</v>
      </c>
      <c r="B362" s="1" t="str">
        <f>IF(ISNA(VLOOKUP(A362,'OVF Max Out'!$A$2:$A$1948,1,FALSE)),"","YES")</f>
        <v/>
      </c>
      <c r="C362" s="7" t="s">
        <v>2008</v>
      </c>
      <c r="D362" s="7" t="s">
        <v>541</v>
      </c>
      <c r="E362" s="32">
        <v>98450</v>
      </c>
      <c r="F362" s="32">
        <v>57150</v>
      </c>
      <c r="G362" s="32">
        <v>2500</v>
      </c>
      <c r="H362" s="12">
        <f t="shared" si="11"/>
        <v>158100</v>
      </c>
      <c r="I362" s="2" t="s">
        <v>2955</v>
      </c>
      <c r="J362" s="2" t="s">
        <v>177</v>
      </c>
      <c r="K362" s="2" t="s">
        <v>178</v>
      </c>
      <c r="L362" s="2"/>
      <c r="M362" s="7" t="s">
        <v>92</v>
      </c>
      <c r="N362" s="7" t="s">
        <v>93</v>
      </c>
      <c r="O362" s="2"/>
      <c r="P362" s="7" t="s">
        <v>2020</v>
      </c>
      <c r="Q362" s="2" t="s">
        <v>2130</v>
      </c>
      <c r="R362" s="7" t="s">
        <v>2024</v>
      </c>
      <c r="S362" s="7" t="s">
        <v>2016</v>
      </c>
      <c r="T362" s="2"/>
      <c r="U362" s="2"/>
      <c r="V362" s="3"/>
    </row>
    <row r="363" spans="1:23" ht="13.5" customHeight="1">
      <c r="A363" s="1" t="str">
        <f t="shared" si="10"/>
        <v>EllenRichman</v>
      </c>
      <c r="B363" s="1" t="str">
        <f>IF(ISNA(VLOOKUP(A363,'OVF Max Out'!$A$2:$A$1948,1,FALSE)),"","YES")</f>
        <v/>
      </c>
      <c r="C363" s="2" t="s">
        <v>2791</v>
      </c>
      <c r="D363" s="2" t="s">
        <v>2792</v>
      </c>
      <c r="E363" s="12">
        <v>49750</v>
      </c>
      <c r="F363" s="12">
        <v>105500</v>
      </c>
      <c r="G363" s="12"/>
      <c r="H363" s="12">
        <f t="shared" si="11"/>
        <v>155250</v>
      </c>
      <c r="I363" s="2" t="s">
        <v>10</v>
      </c>
      <c r="J363" s="2" t="s">
        <v>2793</v>
      </c>
      <c r="K363" s="2" t="s">
        <v>1</v>
      </c>
      <c r="L363" s="2" t="s">
        <v>2794</v>
      </c>
      <c r="M363" s="2" t="s">
        <v>1434</v>
      </c>
      <c r="N363" s="2" t="s">
        <v>628</v>
      </c>
      <c r="O363" s="2" t="s">
        <v>1435</v>
      </c>
      <c r="P363" s="2" t="s">
        <v>2965</v>
      </c>
      <c r="Q363" s="2" t="s">
        <v>2795</v>
      </c>
      <c r="R363" s="2" t="s">
        <v>2796</v>
      </c>
      <c r="S363" s="2" t="s">
        <v>2797</v>
      </c>
      <c r="T363" s="2" t="s">
        <v>2965</v>
      </c>
      <c r="U363" s="2" t="s">
        <v>2965</v>
      </c>
      <c r="V363" s="3" t="b">
        <v>0</v>
      </c>
    </row>
    <row r="364" spans="1:23" ht="13.5" customHeight="1">
      <c r="A364" s="1" t="str">
        <f t="shared" si="10"/>
        <v>DerekSchrier</v>
      </c>
      <c r="B364" s="1" t="str">
        <f>IF(ISNA(VLOOKUP(A364,'OVF Max Out'!$A$2:$A$1948,1,FALSE)),"","YES")</f>
        <v>YES</v>
      </c>
      <c r="C364" s="7" t="s">
        <v>2554</v>
      </c>
      <c r="D364" s="7" t="s">
        <v>2064</v>
      </c>
      <c r="E364" s="12">
        <v>32195</v>
      </c>
      <c r="F364" s="12">
        <v>57000</v>
      </c>
      <c r="G364" s="12">
        <v>63500</v>
      </c>
      <c r="H364" s="12">
        <f t="shared" si="11"/>
        <v>152695</v>
      </c>
      <c r="I364" s="2" t="s">
        <v>2970</v>
      </c>
      <c r="J364" s="2" t="s">
        <v>2195</v>
      </c>
      <c r="K364" s="2" t="s">
        <v>2196</v>
      </c>
      <c r="L364" s="2"/>
      <c r="M364" s="7" t="s">
        <v>156</v>
      </c>
      <c r="N364" s="7" t="s">
        <v>4</v>
      </c>
      <c r="O364" s="2"/>
      <c r="P364" s="7" t="s">
        <v>2083</v>
      </c>
      <c r="Q364" s="2" t="s">
        <v>2197</v>
      </c>
      <c r="R364" s="7" t="s">
        <v>2083</v>
      </c>
      <c r="S364" s="7" t="s">
        <v>2076</v>
      </c>
      <c r="T364" s="2"/>
      <c r="U364" s="2"/>
      <c r="V364" s="3"/>
    </row>
    <row r="365" spans="1:23" ht="13.5" customHeight="1">
      <c r="A365" s="1" t="str">
        <f t="shared" si="10"/>
        <v>MichaelZeldin</v>
      </c>
      <c r="B365" s="1" t="str">
        <f>IF(ISNA(VLOOKUP(A365,'OVF Max Out'!$A$2:$A$1948,1,FALSE)),"","YES")</f>
        <v/>
      </c>
      <c r="C365" s="7" t="s">
        <v>680</v>
      </c>
      <c r="D365" s="7" t="s">
        <v>1883</v>
      </c>
      <c r="E365" s="32">
        <v>87797.07</v>
      </c>
      <c r="F365" s="32">
        <v>63178.7</v>
      </c>
      <c r="G365" s="32">
        <v>0</v>
      </c>
      <c r="H365" s="12">
        <f t="shared" si="11"/>
        <v>150975.77000000002</v>
      </c>
      <c r="I365" s="2" t="s">
        <v>2955</v>
      </c>
      <c r="J365" s="2" t="s">
        <v>2146</v>
      </c>
      <c r="K365" s="2" t="s">
        <v>283</v>
      </c>
      <c r="L365" s="2"/>
      <c r="M365" s="7" t="s">
        <v>2961</v>
      </c>
      <c r="N365" s="7" t="s">
        <v>2962</v>
      </c>
      <c r="O365" s="2"/>
      <c r="P365" s="7" t="s">
        <v>1897</v>
      </c>
      <c r="Q365" s="2" t="s">
        <v>2147</v>
      </c>
      <c r="R365" s="7" t="s">
        <v>1902</v>
      </c>
      <c r="S365" s="7" t="s">
        <v>1890</v>
      </c>
      <c r="T365" s="2"/>
      <c r="U365" s="2"/>
      <c r="V365" s="3"/>
    </row>
    <row r="366" spans="1:23" ht="13.5" customHeight="1">
      <c r="A366" s="1" t="str">
        <f t="shared" si="10"/>
        <v>WalterPostula</v>
      </c>
      <c r="B366" s="1" t="str">
        <f>IF(ISNA(VLOOKUP(A366,'OVF Max Out'!$A$2:$A$1948,1,FALSE)),"","YES")</f>
        <v/>
      </c>
      <c r="C366" s="7" t="s">
        <v>1808</v>
      </c>
      <c r="D366" s="7" t="s">
        <v>1809</v>
      </c>
      <c r="E366" s="12">
        <v>25500</v>
      </c>
      <c r="F366" s="12">
        <v>100000</v>
      </c>
      <c r="G366" s="12">
        <v>24500</v>
      </c>
      <c r="H366" s="12">
        <f t="shared" si="11"/>
        <v>150000</v>
      </c>
      <c r="I366" s="2" t="s">
        <v>22</v>
      </c>
      <c r="J366" s="2" t="s">
        <v>23</v>
      </c>
      <c r="K366" s="2" t="s">
        <v>178</v>
      </c>
      <c r="L366" s="2"/>
      <c r="M366" s="7" t="s">
        <v>194</v>
      </c>
      <c r="N366" s="7" t="s">
        <v>27</v>
      </c>
      <c r="O366" s="2"/>
      <c r="P366" s="7" t="s">
        <v>1827</v>
      </c>
      <c r="Q366" s="2"/>
      <c r="R366" s="7" t="s">
        <v>2965</v>
      </c>
      <c r="S366" s="7" t="s">
        <v>1820</v>
      </c>
      <c r="T366" s="2"/>
      <c r="U366" s="2"/>
      <c r="V366" s="3"/>
    </row>
    <row r="367" spans="1:23" ht="13.5" customHeight="1">
      <c r="A367" s="1" t="str">
        <f t="shared" si="10"/>
        <v>NancyGrant</v>
      </c>
      <c r="B367" s="1" t="str">
        <f>IF(ISNA(VLOOKUP(A367,'OVF Max Out'!$A$2:$A$1948,1,FALSE)),"","YES")</f>
        <v/>
      </c>
      <c r="C367" s="7" t="s">
        <v>511</v>
      </c>
      <c r="D367" s="7" t="s">
        <v>1787</v>
      </c>
      <c r="E367" s="12"/>
      <c r="F367" s="12">
        <v>150000</v>
      </c>
      <c r="G367" s="12"/>
      <c r="H367" s="12">
        <f t="shared" si="11"/>
        <v>150000</v>
      </c>
      <c r="I367" s="2" t="s">
        <v>71</v>
      </c>
      <c r="J367" s="2"/>
      <c r="K367" s="2" t="s">
        <v>942</v>
      </c>
      <c r="L367" s="2"/>
      <c r="M367" s="7" t="s">
        <v>74</v>
      </c>
      <c r="N367" s="7" t="s">
        <v>75</v>
      </c>
      <c r="O367" s="2"/>
      <c r="P367" s="7" t="s">
        <v>1797</v>
      </c>
      <c r="Q367" s="2"/>
      <c r="R367" s="7" t="s">
        <v>1797</v>
      </c>
      <c r="S367" s="7" t="s">
        <v>1793</v>
      </c>
      <c r="T367" s="2"/>
      <c r="U367" s="2"/>
      <c r="V367" s="3"/>
    </row>
    <row r="368" spans="1:23" ht="13.5" customHeight="1">
      <c r="A368" s="1" t="str">
        <f t="shared" si="10"/>
        <v>MarkChandler</v>
      </c>
      <c r="B368" s="1" t="str">
        <f>IF(ISNA(VLOOKUP(A368,'OVF Max Out'!$A$2:$A$1948,1,FALSE)),"","YES")</f>
        <v/>
      </c>
      <c r="C368" s="7" t="s">
        <v>151</v>
      </c>
      <c r="D368" s="7" t="s">
        <v>2050</v>
      </c>
      <c r="E368" s="12">
        <v>104194</v>
      </c>
      <c r="F368" s="12">
        <v>45000</v>
      </c>
      <c r="G368" s="12"/>
      <c r="H368" s="12">
        <f t="shared" si="11"/>
        <v>149194</v>
      </c>
      <c r="I368" s="2" t="s">
        <v>2970</v>
      </c>
      <c r="J368" s="2" t="s">
        <v>2186</v>
      </c>
      <c r="K368" s="2" t="s">
        <v>2187</v>
      </c>
      <c r="L368" s="2"/>
      <c r="M368" s="7" t="s">
        <v>903</v>
      </c>
      <c r="N368" s="7" t="s">
        <v>4</v>
      </c>
      <c r="O368" s="2"/>
      <c r="P368" s="7" t="s">
        <v>2077</v>
      </c>
      <c r="Q368" s="2"/>
      <c r="R368" s="7" t="s">
        <v>2084</v>
      </c>
      <c r="S368" s="7" t="s">
        <v>2067</v>
      </c>
      <c r="T368" s="2"/>
      <c r="U368" s="2"/>
      <c r="V368" s="3"/>
    </row>
    <row r="369" spans="1:22" ht="13.5" customHeight="1">
      <c r="A369" s="1" t="str">
        <f t="shared" si="10"/>
        <v>PeterKraus</v>
      </c>
      <c r="B369" s="1" t="str">
        <f>IF(ISNA(VLOOKUP(A369,'OVF Max Out'!$A$2:$A$1948,1,FALSE)),"","YES")</f>
        <v/>
      </c>
      <c r="C369" s="7" t="s">
        <v>221</v>
      </c>
      <c r="D369" s="7" t="s">
        <v>1957</v>
      </c>
      <c r="F369" s="13">
        <v>148000</v>
      </c>
      <c r="G369" s="14"/>
      <c r="H369" s="12">
        <f t="shared" si="11"/>
        <v>148000</v>
      </c>
      <c r="I369" s="2" t="s">
        <v>441</v>
      </c>
      <c r="J369" s="2" t="s">
        <v>2230</v>
      </c>
      <c r="K369" s="2" t="s">
        <v>178</v>
      </c>
      <c r="L369" s="2"/>
      <c r="M369" s="7" t="s">
        <v>846</v>
      </c>
      <c r="N369" s="7" t="s">
        <v>444</v>
      </c>
      <c r="O369" s="2"/>
      <c r="P369" s="7" t="s">
        <v>1125</v>
      </c>
      <c r="Q369" s="2" t="s">
        <v>2231</v>
      </c>
      <c r="R369" s="7" t="s">
        <v>1131</v>
      </c>
      <c r="S369" s="7" t="s">
        <v>1964</v>
      </c>
      <c r="T369" s="2"/>
      <c r="U369" s="2"/>
      <c r="V369" s="3"/>
    </row>
    <row r="370" spans="1:22" ht="15" customHeight="1">
      <c r="A370" s="1" t="str">
        <f t="shared" si="10"/>
        <v>ArtReimer</v>
      </c>
      <c r="B370" s="1" t="str">
        <f>IF(ISNA(VLOOKUP(A370,'OVF Max Out'!$A$2:$A$1948,1,FALSE)),"","YES")</f>
        <v/>
      </c>
      <c r="C370" s="2" t="s">
        <v>2694</v>
      </c>
      <c r="D370" s="2" t="s">
        <v>2695</v>
      </c>
      <c r="E370" s="12">
        <v>69300</v>
      </c>
      <c r="F370" s="12">
        <v>78600</v>
      </c>
      <c r="G370" s="12"/>
      <c r="H370" s="12">
        <f t="shared" si="11"/>
        <v>147900</v>
      </c>
      <c r="I370" s="2" t="s">
        <v>10</v>
      </c>
      <c r="J370" s="2" t="s">
        <v>1432</v>
      </c>
      <c r="K370" s="2" t="s">
        <v>473</v>
      </c>
      <c r="L370" s="2" t="s">
        <v>2965</v>
      </c>
      <c r="M370" s="2" t="s">
        <v>1434</v>
      </c>
      <c r="N370" s="2" t="s">
        <v>628</v>
      </c>
      <c r="O370" s="2" t="s">
        <v>2965</v>
      </c>
      <c r="P370" s="2" t="s">
        <v>2965</v>
      </c>
      <c r="Q370" s="2" t="s">
        <v>2175</v>
      </c>
      <c r="R370" s="2" t="s">
        <v>2696</v>
      </c>
      <c r="S370" s="2" t="s">
        <v>2697</v>
      </c>
      <c r="T370" s="2" t="s">
        <v>2965</v>
      </c>
      <c r="U370" s="2" t="s">
        <v>2965</v>
      </c>
      <c r="V370" s="3" t="b">
        <v>0</v>
      </c>
    </row>
    <row r="371" spans="1:22" ht="13.5" customHeight="1">
      <c r="A371" s="1" t="str">
        <f t="shared" si="10"/>
        <v>MikeDardzinski</v>
      </c>
      <c r="B371" s="1" t="str">
        <f>IF(ISNA(VLOOKUP(A371,'OVF Max Out'!$A$2:$A$1948,1,FALSE)),"","YES")</f>
        <v/>
      </c>
      <c r="C371" s="2" t="s">
        <v>2604</v>
      </c>
      <c r="D371" s="2" t="s">
        <v>2605</v>
      </c>
      <c r="E371" s="24">
        <v>115500</v>
      </c>
      <c r="F371" s="24">
        <v>32000</v>
      </c>
      <c r="G371" s="15"/>
      <c r="H371" s="12">
        <f t="shared" si="11"/>
        <v>147500</v>
      </c>
      <c r="I371" s="2" t="s">
        <v>674</v>
      </c>
      <c r="J371" s="2" t="s">
        <v>2606</v>
      </c>
      <c r="K371" s="2" t="s">
        <v>178</v>
      </c>
      <c r="L371" s="2" t="s">
        <v>2965</v>
      </c>
      <c r="M371" s="2" t="s">
        <v>2607</v>
      </c>
      <c r="N371" s="2" t="s">
        <v>2608</v>
      </c>
      <c r="O371" s="2" t="s">
        <v>2965</v>
      </c>
      <c r="P371" s="2" t="s">
        <v>2965</v>
      </c>
      <c r="Q371" s="2" t="s">
        <v>2965</v>
      </c>
      <c r="R371" s="2" t="s">
        <v>2965</v>
      </c>
      <c r="S371" s="2" t="s">
        <v>2609</v>
      </c>
      <c r="T371" s="2" t="s">
        <v>2965</v>
      </c>
      <c r="U371" s="2" t="s">
        <v>2965</v>
      </c>
      <c r="V371" s="3" t="b">
        <v>0</v>
      </c>
    </row>
    <row r="372" spans="1:22" ht="13.5" customHeight="1">
      <c r="A372" s="1" t="str">
        <f t="shared" si="10"/>
        <v>DavidBelluck</v>
      </c>
      <c r="B372" s="1" t="str">
        <f>IF(ISNA(VLOOKUP(A372,'OVF Max Out'!$A$2:$A$1948,1,FALSE)),"","YES")</f>
        <v>YES</v>
      </c>
      <c r="C372" s="2" t="s">
        <v>163</v>
      </c>
      <c r="D372" s="2" t="s">
        <v>2903</v>
      </c>
      <c r="E372" s="13">
        <v>11200</v>
      </c>
      <c r="F372" s="13">
        <v>78100</v>
      </c>
      <c r="G372" s="13">
        <v>57000</v>
      </c>
      <c r="H372" s="12">
        <f t="shared" si="11"/>
        <v>146300</v>
      </c>
      <c r="I372" s="2" t="s">
        <v>119</v>
      </c>
      <c r="J372" s="2" t="s">
        <v>2904</v>
      </c>
      <c r="K372" s="2" t="s">
        <v>34</v>
      </c>
      <c r="L372" s="2" t="s">
        <v>2965</v>
      </c>
      <c r="M372" s="2" t="s">
        <v>2397</v>
      </c>
      <c r="N372" s="2" t="s">
        <v>123</v>
      </c>
      <c r="O372" s="2" t="s">
        <v>2965</v>
      </c>
      <c r="P372" s="2" t="s">
        <v>2965</v>
      </c>
      <c r="Q372" s="2" t="s">
        <v>2965</v>
      </c>
      <c r="R372" s="2" t="s">
        <v>2905</v>
      </c>
      <c r="S372" s="2" t="s">
        <v>2906</v>
      </c>
      <c r="T372" s="2" t="s">
        <v>2965</v>
      </c>
      <c r="U372" s="2" t="s">
        <v>2965</v>
      </c>
      <c r="V372" s="3" t="b">
        <v>0</v>
      </c>
    </row>
    <row r="373" spans="1:22" s="27" customFormat="1" ht="13.5" customHeight="1">
      <c r="A373" s="1" t="str">
        <f t="shared" si="10"/>
        <v>CappyMcGarr</v>
      </c>
      <c r="B373" s="1" t="str">
        <f>IF(ISNA(VLOOKUP(A373,'OVF Max Out'!$A$2:$A$1948,1,FALSE)),"","YES")</f>
        <v/>
      </c>
      <c r="C373" s="7" t="s">
        <v>1958</v>
      </c>
      <c r="D373" s="7" t="s">
        <v>1959</v>
      </c>
      <c r="E373" s="13">
        <v>92000</v>
      </c>
      <c r="F373" s="13">
        <v>50000</v>
      </c>
      <c r="G373" s="14"/>
      <c r="H373" s="12">
        <f t="shared" si="11"/>
        <v>142000</v>
      </c>
      <c r="I373" s="2" t="s">
        <v>441</v>
      </c>
      <c r="J373" s="2" t="s">
        <v>2232</v>
      </c>
      <c r="K373" s="2" t="s">
        <v>62</v>
      </c>
      <c r="L373" s="2"/>
      <c r="M373" s="7" t="s">
        <v>846</v>
      </c>
      <c r="N373" s="7" t="s">
        <v>444</v>
      </c>
      <c r="O373" s="2"/>
      <c r="P373" s="7" t="s">
        <v>1126</v>
      </c>
      <c r="Q373" s="2" t="s">
        <v>2233</v>
      </c>
      <c r="R373" s="7" t="s">
        <v>1132</v>
      </c>
      <c r="S373" s="7" t="s">
        <v>1965</v>
      </c>
      <c r="T373" s="2"/>
      <c r="U373" s="2"/>
      <c r="V373" s="3"/>
    </row>
    <row r="374" spans="1:22" ht="13.5" customHeight="1">
      <c r="A374" s="1" t="str">
        <f t="shared" si="10"/>
        <v>JustinBuell</v>
      </c>
      <c r="B374" s="1" t="str">
        <f>IF(ISNA(VLOOKUP(A374,'OVF Max Out'!$A$2:$A$1948,1,FALSE)),"","YES")</f>
        <v/>
      </c>
      <c r="C374" s="7" t="s">
        <v>2055</v>
      </c>
      <c r="D374" s="7" t="s">
        <v>2056</v>
      </c>
      <c r="E374" s="12">
        <v>141850</v>
      </c>
      <c r="F374" s="12"/>
      <c r="G374" s="12"/>
      <c r="H374" s="12">
        <f t="shared" si="11"/>
        <v>141850</v>
      </c>
      <c r="I374" s="2" t="s">
        <v>2970</v>
      </c>
      <c r="J374" s="2" t="s">
        <v>23</v>
      </c>
      <c r="K374" s="2"/>
      <c r="L374" s="2"/>
      <c r="M374" s="7" t="s">
        <v>156</v>
      </c>
      <c r="N374" s="7" t="s">
        <v>4</v>
      </c>
      <c r="O374" s="2"/>
      <c r="P374" s="7" t="s">
        <v>2078</v>
      </c>
      <c r="Q374" s="2"/>
      <c r="R374" s="7" t="s">
        <v>2078</v>
      </c>
      <c r="S374" s="7" t="s">
        <v>2069</v>
      </c>
      <c r="T374" s="2"/>
      <c r="U374" s="2"/>
      <c r="V374" s="3"/>
    </row>
    <row r="375" spans="1:22" ht="13.5" customHeight="1">
      <c r="A375" s="1" t="str">
        <f t="shared" si="10"/>
        <v>JoeGutman</v>
      </c>
      <c r="B375" s="1" t="str">
        <f>IF(ISNA(VLOOKUP(A375,'OVF Max Out'!$A$2:$A$1948,1,FALSE)),"","YES")</f>
        <v/>
      </c>
      <c r="C375" s="2" t="s">
        <v>2536</v>
      </c>
      <c r="D375" s="2" t="s">
        <v>176</v>
      </c>
      <c r="E375" s="12">
        <v>100000</v>
      </c>
      <c r="F375" s="12">
        <v>32000</v>
      </c>
      <c r="G375" s="12"/>
      <c r="H375" s="12">
        <f t="shared" si="11"/>
        <v>132000</v>
      </c>
      <c r="I375" s="2" t="s">
        <v>71</v>
      </c>
      <c r="J375" s="2" t="s">
        <v>2537</v>
      </c>
      <c r="K375" s="2" t="s">
        <v>62</v>
      </c>
      <c r="L375" s="2" t="s">
        <v>2538</v>
      </c>
      <c r="M375" s="2" t="s">
        <v>74</v>
      </c>
      <c r="N375" s="2" t="s">
        <v>75</v>
      </c>
      <c r="O375" s="2" t="s">
        <v>76</v>
      </c>
      <c r="P375" s="2" t="s">
        <v>2539</v>
      </c>
      <c r="Q375" s="2" t="s">
        <v>2965</v>
      </c>
      <c r="R375" s="2" t="s">
        <v>2540</v>
      </c>
      <c r="S375" s="2" t="s">
        <v>2541</v>
      </c>
      <c r="T375" s="2" t="s">
        <v>2965</v>
      </c>
      <c r="U375" s="2" t="s">
        <v>2965</v>
      </c>
      <c r="V375" s="3" t="b">
        <v>0</v>
      </c>
    </row>
    <row r="376" spans="1:22" ht="13.5" customHeight="1">
      <c r="A376" s="1" t="str">
        <f t="shared" si="10"/>
        <v>DanLoeb</v>
      </c>
      <c r="B376" s="1" t="str">
        <f>IF(ISNA(VLOOKUP(A376,'OVF Max Out'!$A$2:$A$1948,1,FALSE)),"","YES")</f>
        <v/>
      </c>
      <c r="C376" s="2" t="s">
        <v>1305</v>
      </c>
      <c r="D376" s="2" t="s">
        <v>2548</v>
      </c>
      <c r="E376" s="12">
        <v>104600</v>
      </c>
      <c r="F376" s="12">
        <v>27000</v>
      </c>
      <c r="G376" s="12"/>
      <c r="H376" s="12">
        <f t="shared" si="11"/>
        <v>131600</v>
      </c>
      <c r="I376" s="2" t="s">
        <v>10</v>
      </c>
      <c r="J376" s="2" t="s">
        <v>2549</v>
      </c>
      <c r="K376" s="2" t="s">
        <v>560</v>
      </c>
      <c r="L376" s="2" t="s">
        <v>2550</v>
      </c>
      <c r="M376" s="2" t="s">
        <v>14</v>
      </c>
      <c r="N376" s="2" t="s">
        <v>15</v>
      </c>
      <c r="O376" s="2" t="s">
        <v>712</v>
      </c>
      <c r="P376" s="2" t="s">
        <v>2551</v>
      </c>
      <c r="Q376" s="2" t="s">
        <v>2965</v>
      </c>
      <c r="R376" s="2" t="s">
        <v>2965</v>
      </c>
      <c r="S376" s="2" t="s">
        <v>2552</v>
      </c>
      <c r="T376" s="2" t="s">
        <v>2553</v>
      </c>
      <c r="U376" s="2" t="s">
        <v>2965</v>
      </c>
      <c r="V376" s="3" t="b">
        <v>0</v>
      </c>
    </row>
    <row r="377" spans="1:22" ht="13.5" customHeight="1">
      <c r="A377" s="1" t="str">
        <f t="shared" si="10"/>
        <v>MartyMcVey</v>
      </c>
      <c r="B377" s="1" t="str">
        <f>IF(ISNA(VLOOKUP(A377,'OVF Max Out'!$A$2:$A$1948,1,FALSE)),"","YES")</f>
        <v>YES</v>
      </c>
      <c r="C377" s="7" t="s">
        <v>2779</v>
      </c>
      <c r="D377" s="7" t="s">
        <v>1960</v>
      </c>
      <c r="F377" s="12">
        <v>128600</v>
      </c>
      <c r="G377" s="14"/>
      <c r="H377" s="12">
        <f t="shared" si="11"/>
        <v>128600</v>
      </c>
      <c r="I377" s="2" t="s">
        <v>441</v>
      </c>
      <c r="J377" s="2" t="s">
        <v>2234</v>
      </c>
      <c r="K377" s="2" t="s">
        <v>62</v>
      </c>
      <c r="L377" s="2"/>
      <c r="M377" s="7" t="s">
        <v>928</v>
      </c>
      <c r="N377" s="7" t="s">
        <v>444</v>
      </c>
      <c r="O377" s="2"/>
      <c r="P377" s="7" t="s">
        <v>1127</v>
      </c>
      <c r="Q377" s="2"/>
      <c r="R377" s="7" t="s">
        <v>1133</v>
      </c>
      <c r="S377" s="7" t="s">
        <v>1966</v>
      </c>
      <c r="T377" s="2"/>
      <c r="U377" s="2"/>
      <c r="V377" s="3"/>
    </row>
    <row r="378" spans="1:22" ht="13.5" customHeight="1">
      <c r="A378" s="1" t="str">
        <f t="shared" si="10"/>
        <v>Christy &amp; OwsleyBrown</v>
      </c>
      <c r="B378" s="1" t="str">
        <f>IF(ISNA(VLOOKUP(A378,'OVF Max Out'!$A$2:$A$1948,1,FALSE)),"","YES")</f>
        <v/>
      </c>
      <c r="C378" s="2" t="s">
        <v>1224</v>
      </c>
      <c r="D378" s="2" t="s">
        <v>2918</v>
      </c>
      <c r="E378" s="20">
        <v>12000</v>
      </c>
      <c r="F378" s="20">
        <v>114000</v>
      </c>
      <c r="H378" s="12">
        <f t="shared" si="11"/>
        <v>126000</v>
      </c>
      <c r="I378" s="2" t="s">
        <v>60</v>
      </c>
      <c r="J378" s="2" t="s">
        <v>23</v>
      </c>
      <c r="K378" s="2" t="s">
        <v>2919</v>
      </c>
      <c r="L378" s="2" t="s">
        <v>2965</v>
      </c>
      <c r="M378" s="2" t="s">
        <v>64</v>
      </c>
      <c r="N378" s="2" t="s">
        <v>65</v>
      </c>
      <c r="O378" s="2" t="s">
        <v>2965</v>
      </c>
      <c r="P378" s="2" t="s">
        <v>2965</v>
      </c>
      <c r="Q378" s="2" t="s">
        <v>2965</v>
      </c>
      <c r="R378" s="2" t="s">
        <v>2920</v>
      </c>
      <c r="S378" s="2" t="s">
        <v>2921</v>
      </c>
      <c r="T378" s="2" t="s">
        <v>2965</v>
      </c>
      <c r="U378" s="2" t="s">
        <v>2965</v>
      </c>
      <c r="V378" s="3" t="b">
        <v>0</v>
      </c>
    </row>
    <row r="379" spans="1:22" ht="13.5" customHeight="1">
      <c r="A379" s="1" t="str">
        <f t="shared" si="10"/>
        <v>AmySingh</v>
      </c>
      <c r="B379" s="1" t="str">
        <f>IF(ISNA(VLOOKUP(A379,'OVF Max Out'!$A$2:$A$1948,1,FALSE)),"","YES")</f>
        <v/>
      </c>
      <c r="C379" s="7" t="s">
        <v>1790</v>
      </c>
      <c r="D379" s="7" t="s">
        <v>1791</v>
      </c>
      <c r="E379" s="12">
        <v>100000</v>
      </c>
      <c r="F379" s="12">
        <v>25000</v>
      </c>
      <c r="G379" s="12"/>
      <c r="H379" s="12">
        <f t="shared" si="11"/>
        <v>125000</v>
      </c>
      <c r="I379" s="2" t="s">
        <v>71</v>
      </c>
      <c r="J379" s="2" t="s">
        <v>2124</v>
      </c>
      <c r="K379" s="2" t="s">
        <v>178</v>
      </c>
      <c r="L379" s="2"/>
      <c r="M379" s="7" t="s">
        <v>74</v>
      </c>
      <c r="N379" s="7" t="s">
        <v>75</v>
      </c>
      <c r="O379" s="2"/>
      <c r="P379" s="7" t="s">
        <v>1799</v>
      </c>
      <c r="Q379" s="2"/>
      <c r="R379" s="7" t="s">
        <v>1802</v>
      </c>
      <c r="S379" s="7" t="s">
        <v>1795</v>
      </c>
      <c r="T379" s="2"/>
      <c r="U379" s="2"/>
      <c r="V379" s="3"/>
    </row>
    <row r="380" spans="1:22" ht="13.5" customHeight="1">
      <c r="A380" s="1" t="str">
        <f t="shared" si="10"/>
        <v>SheldenZenner</v>
      </c>
      <c r="B380" s="1" t="str">
        <f>IF(ISNA(VLOOKUP(A380,'OVF Max Out'!$A$2:$A$1948,1,FALSE)),"","YES")</f>
        <v/>
      </c>
      <c r="C380" s="2" t="s">
        <v>1628</v>
      </c>
      <c r="D380" s="2" t="s">
        <v>1629</v>
      </c>
      <c r="E380" s="12">
        <v>75000</v>
      </c>
      <c r="F380" s="12">
        <v>50000</v>
      </c>
      <c r="G380" s="12"/>
      <c r="H380" s="12">
        <f t="shared" si="11"/>
        <v>125000</v>
      </c>
      <c r="I380" s="2" t="s">
        <v>71</v>
      </c>
      <c r="J380" s="2" t="s">
        <v>1630</v>
      </c>
      <c r="K380" s="2" t="s">
        <v>178</v>
      </c>
      <c r="L380" s="2"/>
      <c r="M380" s="2" t="s">
        <v>74</v>
      </c>
      <c r="N380" s="2" t="s">
        <v>75</v>
      </c>
      <c r="O380" s="2"/>
      <c r="P380" s="2" t="s">
        <v>1631</v>
      </c>
      <c r="Q380" s="2"/>
      <c r="R380" s="2"/>
      <c r="S380" s="6" t="s">
        <v>1632</v>
      </c>
      <c r="T380" s="2"/>
      <c r="U380" s="2"/>
      <c r="V380" s="3"/>
    </row>
    <row r="381" spans="1:22" ht="13.5" customHeight="1">
      <c r="A381" s="1" t="str">
        <f t="shared" si="10"/>
        <v>NasserAhmad</v>
      </c>
      <c r="B381" s="1" t="str">
        <f>IF(ISNA(VLOOKUP(A381,'OVF Max Out'!$A$2:$A$1948,1,FALSE)),"","YES")</f>
        <v/>
      </c>
      <c r="C381" s="7" t="s">
        <v>1903</v>
      </c>
      <c r="D381" s="7" t="s">
        <v>1904</v>
      </c>
      <c r="E381" s="12">
        <v>54000</v>
      </c>
      <c r="F381" s="12">
        <v>53400</v>
      </c>
      <c r="G381" s="12">
        <v>14000</v>
      </c>
      <c r="H381" s="12">
        <f t="shared" si="11"/>
        <v>121400</v>
      </c>
      <c r="I381" s="2" t="s">
        <v>10</v>
      </c>
      <c r="J381" s="2" t="s">
        <v>2162</v>
      </c>
      <c r="K381" s="2" t="s">
        <v>2163</v>
      </c>
      <c r="L381" s="2"/>
      <c r="M381" s="7" t="s">
        <v>14</v>
      </c>
      <c r="N381" s="7" t="s">
        <v>15</v>
      </c>
      <c r="O381" s="2"/>
      <c r="P381" s="7" t="s">
        <v>1928</v>
      </c>
      <c r="Q381" s="2" t="s">
        <v>2164</v>
      </c>
      <c r="R381" s="7" t="s">
        <v>1935</v>
      </c>
      <c r="S381" s="7" t="s">
        <v>1919</v>
      </c>
      <c r="T381" s="2"/>
      <c r="U381" s="2"/>
      <c r="V381" s="3"/>
    </row>
    <row r="382" spans="1:22" ht="13.5" customHeight="1">
      <c r="A382" s="1" t="str">
        <f t="shared" si="10"/>
        <v>JonCooper</v>
      </c>
      <c r="B382" s="1" t="str">
        <f>IF(ISNA(VLOOKUP(A382,'OVF Max Out'!$A$2:$A$1948,1,FALSE)),"","YES")</f>
        <v/>
      </c>
      <c r="C382" s="2" t="s">
        <v>984</v>
      </c>
      <c r="D382" s="2" t="s">
        <v>2620</v>
      </c>
      <c r="E382" s="12">
        <v>78525</v>
      </c>
      <c r="F382" s="12">
        <v>36475</v>
      </c>
      <c r="G382" s="12"/>
      <c r="H382" s="12">
        <f t="shared" si="11"/>
        <v>115000</v>
      </c>
      <c r="I382" s="2" t="s">
        <v>10</v>
      </c>
      <c r="J382" s="2" t="s">
        <v>2621</v>
      </c>
      <c r="K382" s="2" t="s">
        <v>2622</v>
      </c>
      <c r="L382" s="2" t="s">
        <v>2623</v>
      </c>
      <c r="M382" s="2" t="s">
        <v>2624</v>
      </c>
      <c r="N382" s="2" t="s">
        <v>15</v>
      </c>
      <c r="O382" s="2" t="s">
        <v>2625</v>
      </c>
      <c r="P382" s="2" t="s">
        <v>2965</v>
      </c>
      <c r="Q382" s="2" t="s">
        <v>2965</v>
      </c>
      <c r="R382" s="2" t="s">
        <v>2965</v>
      </c>
      <c r="S382" s="2" t="s">
        <v>2626</v>
      </c>
      <c r="T382" s="2" t="s">
        <v>2965</v>
      </c>
      <c r="U382" s="2" t="s">
        <v>2965</v>
      </c>
      <c r="V382" s="3" t="b">
        <v>0</v>
      </c>
    </row>
    <row r="383" spans="1:22" ht="13.5" customHeight="1">
      <c r="A383" s="1" t="str">
        <f t="shared" si="10"/>
        <v>KobiBrinson</v>
      </c>
      <c r="B383" s="1" t="str">
        <f>IF(ISNA(VLOOKUP(A383,'OVF Max Out'!$A$2:$A$1948,1,FALSE)),"","YES")</f>
        <v/>
      </c>
      <c r="C383" s="7" t="s">
        <v>2003</v>
      </c>
      <c r="D383" s="7" t="s">
        <v>2004</v>
      </c>
      <c r="E383" s="4">
        <v>115000</v>
      </c>
      <c r="F383" s="4"/>
      <c r="G383" s="4"/>
      <c r="H383" s="12">
        <f t="shared" si="11"/>
        <v>115000</v>
      </c>
      <c r="I383" s="2" t="s">
        <v>305</v>
      </c>
      <c r="J383" s="2" t="s">
        <v>2202</v>
      </c>
      <c r="K383" s="2" t="s">
        <v>178</v>
      </c>
      <c r="L383" s="2"/>
      <c r="M383" s="2" t="s">
        <v>2381</v>
      </c>
      <c r="N383" s="2" t="s">
        <v>839</v>
      </c>
      <c r="O383" s="2"/>
      <c r="P383" s="7" t="s">
        <v>2203</v>
      </c>
      <c r="Q383" s="2"/>
      <c r="R383" s="7" t="s">
        <v>1145</v>
      </c>
      <c r="S383" s="7" t="s">
        <v>2005</v>
      </c>
      <c r="T383" s="10"/>
      <c r="U383" s="2"/>
      <c r="V383" s="3"/>
    </row>
    <row r="384" spans="1:22" ht="13.5" customHeight="1">
      <c r="A384" s="1" t="str">
        <f t="shared" si="10"/>
        <v>RobertPiertzak</v>
      </c>
      <c r="B384" s="1" t="str">
        <f>IF(ISNA(VLOOKUP(A384,'OVF Max Out'!$A$2:$A$1948,1,FALSE)),"","YES")</f>
        <v/>
      </c>
      <c r="C384" s="7" t="s">
        <v>8</v>
      </c>
      <c r="D384" s="7" t="s">
        <v>1914</v>
      </c>
      <c r="E384" s="12">
        <v>50900</v>
      </c>
      <c r="F384" s="12">
        <v>28500</v>
      </c>
      <c r="G384" s="12">
        <v>35000</v>
      </c>
      <c r="H384" s="12">
        <f t="shared" si="11"/>
        <v>114400</v>
      </c>
      <c r="I384" s="2" t="s">
        <v>10</v>
      </c>
      <c r="J384" s="2"/>
      <c r="K384" s="2"/>
      <c r="L384" s="2"/>
      <c r="M384" s="7" t="s">
        <v>14</v>
      </c>
      <c r="N384" s="7" t="s">
        <v>15</v>
      </c>
      <c r="O384" s="2"/>
      <c r="P384" s="7" t="s">
        <v>1933</v>
      </c>
      <c r="Q384" s="2"/>
      <c r="R384" s="7" t="s">
        <v>1939</v>
      </c>
      <c r="S384" s="7" t="s">
        <v>1924</v>
      </c>
      <c r="T384" s="2"/>
      <c r="U384" s="2"/>
      <c r="V384" s="3"/>
    </row>
    <row r="385" spans="1:22" ht="13.5" customHeight="1">
      <c r="A385" s="1" t="str">
        <f t="shared" si="10"/>
        <v xml:space="preserve">Ed Bell  </v>
      </c>
      <c r="B385" s="1" t="str">
        <f>IF(ISNA(VLOOKUP(A385,'OVF Max Out'!$A$2:$A$1948,1,FALSE)),"","YES")</f>
        <v/>
      </c>
      <c r="C385" s="2" t="s">
        <v>1693</v>
      </c>
      <c r="D385" s="2" t="s">
        <v>1694</v>
      </c>
      <c r="E385" s="5">
        <v>85000</v>
      </c>
      <c r="F385" s="5">
        <v>28500</v>
      </c>
      <c r="G385" s="5"/>
      <c r="H385" s="12">
        <f t="shared" si="11"/>
        <v>113500</v>
      </c>
      <c r="I385" s="2" t="s">
        <v>305</v>
      </c>
      <c r="J385" s="2" t="s">
        <v>1698</v>
      </c>
      <c r="K385" s="2" t="s">
        <v>178</v>
      </c>
      <c r="L385" s="2"/>
      <c r="M385" s="2" t="s">
        <v>1697</v>
      </c>
      <c r="N385" s="2" t="s">
        <v>2816</v>
      </c>
      <c r="O385" s="2"/>
      <c r="P385" s="2"/>
      <c r="Q385" s="2"/>
      <c r="R385" s="6" t="s">
        <v>1696</v>
      </c>
      <c r="S385" s="6" t="s">
        <v>1695</v>
      </c>
      <c r="T385" s="2"/>
      <c r="U385" s="2"/>
      <c r="V385" s="3"/>
    </row>
    <row r="386" spans="1:22" ht="13.5" customHeight="1">
      <c r="A386" s="1" t="str">
        <f t="shared" si="10"/>
        <v>David Kenney</v>
      </c>
      <c r="B386" s="1" t="str">
        <f>IF(ISNA(VLOOKUP(A386,'OVF Max Out'!$A$2:$A$1948,1,FALSE)),"","YES")</f>
        <v/>
      </c>
      <c r="C386" s="7" t="s">
        <v>1968</v>
      </c>
      <c r="D386" s="7" t="s">
        <v>1969</v>
      </c>
      <c r="E386" s="12">
        <v>72450</v>
      </c>
      <c r="F386" s="12">
        <v>38500</v>
      </c>
      <c r="G386" s="12"/>
      <c r="H386" s="12">
        <f t="shared" si="11"/>
        <v>110950</v>
      </c>
      <c r="I386" s="2" t="s">
        <v>100</v>
      </c>
      <c r="J386" s="2"/>
      <c r="K386" s="2"/>
      <c r="L386" s="2"/>
      <c r="M386" s="7" t="s">
        <v>2758</v>
      </c>
      <c r="N386" s="7" t="s">
        <v>105</v>
      </c>
      <c r="O386" s="2"/>
      <c r="P386" s="7" t="s">
        <v>1976</v>
      </c>
      <c r="Q386" s="2"/>
      <c r="R386" s="7" t="s">
        <v>1978</v>
      </c>
      <c r="S386" s="7" t="s">
        <v>1973</v>
      </c>
      <c r="T386" s="2"/>
      <c r="U386" s="2"/>
      <c r="V386" s="3"/>
    </row>
    <row r="387" spans="1:22" ht="13.5" customHeight="1">
      <c r="A387" s="1" t="str">
        <f t="shared" ref="A387:A450" si="12">CONCATENATE(C387,D387)</f>
        <v>KarenRussell</v>
      </c>
      <c r="B387" s="1" t="str">
        <f>IF(ISNA(VLOOKUP(A387,'OVF Max Out'!$A$2:$A$1948,1,FALSE)),"","YES")</f>
        <v/>
      </c>
      <c r="C387" s="2" t="s">
        <v>2698</v>
      </c>
      <c r="D387" s="2" t="s">
        <v>2699</v>
      </c>
      <c r="E387" s="12">
        <v>104600</v>
      </c>
      <c r="F387" s="12">
        <v>5400</v>
      </c>
      <c r="G387" s="12"/>
      <c r="H387" s="12">
        <f t="shared" si="11"/>
        <v>110000</v>
      </c>
      <c r="I387" s="2" t="s">
        <v>268</v>
      </c>
      <c r="J387" s="2" t="s">
        <v>2700</v>
      </c>
      <c r="K387" s="2" t="s">
        <v>2965</v>
      </c>
      <c r="L387" s="2" t="s">
        <v>2701</v>
      </c>
      <c r="M387" s="2" t="s">
        <v>317</v>
      </c>
      <c r="N387" s="2" t="s">
        <v>318</v>
      </c>
      <c r="O387" s="2" t="s">
        <v>319</v>
      </c>
      <c r="P387" s="2" t="s">
        <v>2702</v>
      </c>
      <c r="Q387" s="2" t="s">
        <v>2965</v>
      </c>
      <c r="R387" s="2" t="s">
        <v>2965</v>
      </c>
      <c r="S387" s="2" t="s">
        <v>2703</v>
      </c>
      <c r="T387" s="2" t="s">
        <v>2965</v>
      </c>
      <c r="U387" s="2" t="s">
        <v>2965</v>
      </c>
      <c r="V387" s="3" t="b">
        <v>1</v>
      </c>
    </row>
    <row r="388" spans="1:22" ht="13.5" customHeight="1">
      <c r="A388" s="1" t="str">
        <f t="shared" si="12"/>
        <v>AlPuchala</v>
      </c>
      <c r="B388" s="1" t="str">
        <f>IF(ISNA(VLOOKUP(A388,'OVF Max Out'!$A$2:$A$1948,1,FALSE)),"","YES")</f>
        <v/>
      </c>
      <c r="C388" s="2" t="s">
        <v>2911</v>
      </c>
      <c r="D388" s="2" t="s">
        <v>2912</v>
      </c>
      <c r="E388" s="13">
        <v>75600</v>
      </c>
      <c r="F388" s="13">
        <v>31000</v>
      </c>
      <c r="G388" s="13">
        <v>1500</v>
      </c>
      <c r="H388" s="12">
        <f t="shared" si="11"/>
        <v>108100</v>
      </c>
      <c r="I388" s="2" t="s">
        <v>10</v>
      </c>
      <c r="J388" s="2" t="s">
        <v>2913</v>
      </c>
      <c r="K388" s="2" t="s">
        <v>611</v>
      </c>
      <c r="L388" s="2" t="s">
        <v>2914</v>
      </c>
      <c r="M388" s="2" t="s">
        <v>14</v>
      </c>
      <c r="N388" s="2" t="s">
        <v>15</v>
      </c>
      <c r="O388" s="2" t="s">
        <v>36</v>
      </c>
      <c r="P388" s="2" t="s">
        <v>2915</v>
      </c>
      <c r="Q388" s="2" t="s">
        <v>2965</v>
      </c>
      <c r="R388" s="2" t="s">
        <v>2916</v>
      </c>
      <c r="S388" s="2" t="s">
        <v>2917</v>
      </c>
      <c r="T388" s="2" t="s">
        <v>2965</v>
      </c>
      <c r="U388" s="2" t="s">
        <v>2965</v>
      </c>
      <c r="V388" s="3" t="b">
        <v>0</v>
      </c>
    </row>
    <row r="389" spans="1:22" s="27" customFormat="1" ht="13.5" customHeight="1">
      <c r="A389" s="1" t="str">
        <f t="shared" si="12"/>
        <v>EricCasher</v>
      </c>
      <c r="B389" s="1" t="str">
        <f>IF(ISNA(VLOOKUP(A389,'OVF Max Out'!$A$2:$A$1948,1,FALSE)),"","YES")</f>
        <v/>
      </c>
      <c r="C389" s="2" t="s">
        <v>632</v>
      </c>
      <c r="D389" s="2" t="s">
        <v>2103</v>
      </c>
      <c r="E389" s="12">
        <v>106333</v>
      </c>
      <c r="F389" s="12">
        <v>1500</v>
      </c>
      <c r="G389" s="12"/>
      <c r="H389" s="12">
        <f t="shared" si="11"/>
        <v>107833</v>
      </c>
      <c r="I389" s="2" t="s">
        <v>2970</v>
      </c>
      <c r="J389" s="2" t="s">
        <v>2184</v>
      </c>
      <c r="K389" s="2" t="s">
        <v>178</v>
      </c>
      <c r="L389" s="2"/>
      <c r="M389" s="2" t="s">
        <v>2104</v>
      </c>
      <c r="N389" s="2" t="s">
        <v>4</v>
      </c>
      <c r="O389" s="2"/>
      <c r="P389" s="7" t="s">
        <v>2106</v>
      </c>
      <c r="Q389" s="2" t="s">
        <v>2185</v>
      </c>
      <c r="R389" s="2"/>
      <c r="S389" s="7" t="s">
        <v>2105</v>
      </c>
      <c r="T389" s="2"/>
      <c r="U389" s="2"/>
      <c r="V389" s="3"/>
    </row>
    <row r="390" spans="1:22" ht="13.5" customHeight="1">
      <c r="A390" s="1" t="str">
        <f t="shared" si="12"/>
        <v>CathyHampton</v>
      </c>
      <c r="B390" s="1" t="str">
        <f>IF(ISNA(VLOOKUP(A390,'OVF Max Out'!$A$2:$A$1948,1,FALSE)),"","YES")</f>
        <v/>
      </c>
      <c r="C390" s="7" t="s">
        <v>1835</v>
      </c>
      <c r="D390" s="7" t="s">
        <v>2533</v>
      </c>
      <c r="E390" s="4">
        <v>107000</v>
      </c>
      <c r="F390" s="4"/>
      <c r="G390" s="4"/>
      <c r="H390" s="12">
        <f t="shared" si="11"/>
        <v>107000</v>
      </c>
      <c r="I390" s="2" t="s">
        <v>305</v>
      </c>
      <c r="J390" s="2" t="s">
        <v>2206</v>
      </c>
      <c r="K390" s="2" t="s">
        <v>178</v>
      </c>
      <c r="L390" s="2"/>
      <c r="M390" s="7" t="s">
        <v>308</v>
      </c>
      <c r="N390" s="7" t="s">
        <v>1446</v>
      </c>
      <c r="O390" s="2"/>
      <c r="P390" s="7" t="s">
        <v>1141</v>
      </c>
      <c r="Q390" s="2" t="s">
        <v>2207</v>
      </c>
      <c r="R390" s="7" t="s">
        <v>1142</v>
      </c>
      <c r="S390" s="7" t="s">
        <v>1840</v>
      </c>
      <c r="T390" s="10"/>
      <c r="U390" s="2"/>
      <c r="V390" s="3"/>
    </row>
    <row r="391" spans="1:22" ht="13.5" customHeight="1">
      <c r="A391" s="1" t="str">
        <f t="shared" si="12"/>
        <v>EricMindich</v>
      </c>
      <c r="B391" s="1" t="str">
        <f>IF(ISNA(VLOOKUP(A391,'OVF Max Out'!$A$2:$A$1948,1,FALSE)),"","YES")</f>
        <v/>
      </c>
      <c r="C391" s="2" t="s">
        <v>632</v>
      </c>
      <c r="D391" s="2" t="s">
        <v>2588</v>
      </c>
      <c r="E391" s="12">
        <v>105100</v>
      </c>
      <c r="F391" s="12"/>
      <c r="G391" s="12"/>
      <c r="H391" s="12">
        <f t="shared" si="11"/>
        <v>105100</v>
      </c>
      <c r="I391" s="2" t="s">
        <v>10</v>
      </c>
      <c r="J391" s="2" t="s">
        <v>2589</v>
      </c>
      <c r="K391" s="2" t="s">
        <v>2590</v>
      </c>
      <c r="L391" s="2" t="s">
        <v>2591</v>
      </c>
      <c r="M391" s="2" t="s">
        <v>14</v>
      </c>
      <c r="N391" s="2" t="s">
        <v>15</v>
      </c>
      <c r="O391" s="2" t="s">
        <v>2592</v>
      </c>
      <c r="P391" s="2" t="s">
        <v>2593</v>
      </c>
      <c r="Q391" s="2" t="s">
        <v>2965</v>
      </c>
      <c r="R391" s="2" t="s">
        <v>2965</v>
      </c>
      <c r="S391" s="2" t="s">
        <v>2594</v>
      </c>
      <c r="T391" s="2" t="s">
        <v>2965</v>
      </c>
      <c r="U391" s="2" t="s">
        <v>2965</v>
      </c>
      <c r="V391" s="3" t="b">
        <v>0</v>
      </c>
    </row>
    <row r="392" spans="1:22" ht="13.5" customHeight="1">
      <c r="A392" s="1" t="str">
        <f t="shared" si="12"/>
        <v>TimToben</v>
      </c>
      <c r="B392" s="1" t="str">
        <f>IF(ISNA(VLOOKUP(A392,'OVF Max Out'!$A$2:$A$1948,1,FALSE)),"","YES")</f>
        <v/>
      </c>
      <c r="C392" s="2" t="s">
        <v>650</v>
      </c>
      <c r="D392" s="2" t="s">
        <v>2564</v>
      </c>
      <c r="E392" s="5">
        <v>105000</v>
      </c>
      <c r="F392" s="5"/>
      <c r="G392" s="5"/>
      <c r="H392" s="12">
        <f t="shared" ref="H392:H450" si="13">SUM(E392:G392)</f>
        <v>105000</v>
      </c>
      <c r="I392" s="2" t="s">
        <v>305</v>
      </c>
      <c r="J392" s="2" t="s">
        <v>2565</v>
      </c>
      <c r="K392" s="2" t="s">
        <v>2965</v>
      </c>
      <c r="L392" s="2" t="s">
        <v>2965</v>
      </c>
      <c r="M392" s="2" t="s">
        <v>838</v>
      </c>
      <c r="N392" s="2" t="s">
        <v>839</v>
      </c>
      <c r="O392" s="2" t="s">
        <v>2965</v>
      </c>
      <c r="P392" s="2" t="s">
        <v>2566</v>
      </c>
      <c r="Q392" s="2" t="s">
        <v>2965</v>
      </c>
      <c r="R392" s="2" t="s">
        <v>2965</v>
      </c>
      <c r="S392" s="2" t="s">
        <v>2567</v>
      </c>
      <c r="T392" s="2" t="s">
        <v>2965</v>
      </c>
      <c r="U392" s="2" t="s">
        <v>2965</v>
      </c>
      <c r="V392" s="3" t="b">
        <v>0</v>
      </c>
    </row>
    <row r="393" spans="1:22" ht="13.5" customHeight="1">
      <c r="A393" s="1" t="str">
        <f t="shared" si="12"/>
        <v>FazalFazlin</v>
      </c>
      <c r="B393" s="1" t="str">
        <f>IF(ISNA(VLOOKUP(A393,'OVF Max Out'!$A$2:$A$1948,1,FALSE)),"","YES")</f>
        <v>YES</v>
      </c>
      <c r="C393" s="7" t="s">
        <v>1805</v>
      </c>
      <c r="D393" s="7" t="s">
        <v>1806</v>
      </c>
      <c r="E393" s="12">
        <v>11500</v>
      </c>
      <c r="F393" s="12">
        <v>81500</v>
      </c>
      <c r="G393" s="12">
        <v>10000</v>
      </c>
      <c r="H393" s="12">
        <f t="shared" si="13"/>
        <v>103000</v>
      </c>
      <c r="I393" s="2" t="s">
        <v>22</v>
      </c>
      <c r="J393" s="2"/>
      <c r="K393" s="2" t="s">
        <v>765</v>
      </c>
      <c r="L393" s="2"/>
      <c r="M393" s="7" t="s">
        <v>1813</v>
      </c>
      <c r="N393" s="7" t="s">
        <v>27</v>
      </c>
      <c r="O393" s="2"/>
      <c r="P393" s="7" t="s">
        <v>2965</v>
      </c>
      <c r="Q393" s="2" t="s">
        <v>2118</v>
      </c>
      <c r="R393" s="7" t="s">
        <v>2965</v>
      </c>
      <c r="S393" s="7" t="s">
        <v>1818</v>
      </c>
      <c r="T393" s="2"/>
      <c r="U393" s="2"/>
      <c r="V393" s="3"/>
    </row>
    <row r="394" spans="1:22" ht="13.5" customHeight="1">
      <c r="A394" s="1" t="str">
        <f t="shared" si="12"/>
        <v>MarinaMcCarthy</v>
      </c>
      <c r="B394" s="1" t="str">
        <f>IF(ISNA(VLOOKUP(A394,'OVF Max Out'!$A$2:$A$1948,1,FALSE)),"","YES")</f>
        <v/>
      </c>
      <c r="C394" s="2" t="s">
        <v>2735</v>
      </c>
      <c r="D394" s="2" t="s">
        <v>2736</v>
      </c>
      <c r="E394" s="12">
        <v>59698</v>
      </c>
      <c r="F394" s="12">
        <v>42925</v>
      </c>
      <c r="G394" s="12"/>
      <c r="H394" s="12">
        <f t="shared" si="13"/>
        <v>102623</v>
      </c>
      <c r="I394" s="2" t="s">
        <v>119</v>
      </c>
      <c r="J394" s="2" t="s">
        <v>2737</v>
      </c>
      <c r="K394" s="2" t="s">
        <v>2738</v>
      </c>
      <c r="L394" s="2" t="s">
        <v>2739</v>
      </c>
      <c r="M394" s="2" t="s">
        <v>2740</v>
      </c>
      <c r="N394" s="2" t="s">
        <v>123</v>
      </c>
      <c r="O394" s="2" t="s">
        <v>2741</v>
      </c>
      <c r="P394" s="2" t="s">
        <v>2742</v>
      </c>
      <c r="Q394" s="2" t="s">
        <v>2965</v>
      </c>
      <c r="R394" s="2" t="s">
        <v>2965</v>
      </c>
      <c r="S394" s="2" t="s">
        <v>2743</v>
      </c>
      <c r="T394" s="2" t="s">
        <v>2965</v>
      </c>
      <c r="U394" s="2" t="s">
        <v>2965</v>
      </c>
      <c r="V394" s="3" t="b">
        <v>0</v>
      </c>
    </row>
    <row r="395" spans="1:22" ht="13.5" customHeight="1">
      <c r="A395" s="1" t="str">
        <f t="shared" si="12"/>
        <v>DerekJohnson</v>
      </c>
      <c r="B395" s="1" t="str">
        <f>IF(ISNA(VLOOKUP(A395,'OVF Max Out'!$A$2:$A$1948,1,FALSE)),"","YES")</f>
        <v/>
      </c>
      <c r="C395" s="2" t="s">
        <v>2554</v>
      </c>
      <c r="D395" s="2" t="s">
        <v>563</v>
      </c>
      <c r="E395" s="12">
        <v>102300</v>
      </c>
      <c r="F395" s="12"/>
      <c r="G395" s="12"/>
      <c r="H395" s="12">
        <f t="shared" si="13"/>
        <v>102300</v>
      </c>
      <c r="I395" s="2" t="s">
        <v>10</v>
      </c>
      <c r="J395" s="2" t="s">
        <v>2555</v>
      </c>
      <c r="K395" s="2" t="s">
        <v>2556</v>
      </c>
      <c r="L395" s="2" t="s">
        <v>2965</v>
      </c>
      <c r="M395" s="2" t="s">
        <v>14</v>
      </c>
      <c r="N395" s="2" t="s">
        <v>15</v>
      </c>
      <c r="O395" s="2" t="s">
        <v>2965</v>
      </c>
      <c r="P395" s="2" t="s">
        <v>2557</v>
      </c>
      <c r="Q395" s="2" t="s">
        <v>2965</v>
      </c>
      <c r="R395" s="2" t="s">
        <v>2558</v>
      </c>
      <c r="S395" t="s">
        <v>1235</v>
      </c>
      <c r="T395" s="2" t="s">
        <v>2965</v>
      </c>
      <c r="U395" s="2" t="s">
        <v>2965</v>
      </c>
      <c r="V395" s="3" t="b">
        <v>1</v>
      </c>
    </row>
    <row r="396" spans="1:22" ht="13.5" customHeight="1">
      <c r="A396" s="1" t="str">
        <f t="shared" si="12"/>
        <v>BillHarvey</v>
      </c>
      <c r="B396" s="1" t="str">
        <f>IF(ISNA(VLOOKUP(A396,'OVF Max Out'!$A$2:$A$1948,1,FALSE)),"","YES")</f>
        <v/>
      </c>
      <c r="C396" s="2" t="s">
        <v>239</v>
      </c>
      <c r="D396" s="2" t="s">
        <v>2530</v>
      </c>
      <c r="E396" s="32">
        <v>100000</v>
      </c>
      <c r="F396" s="32">
        <v>0</v>
      </c>
      <c r="G396" s="32">
        <v>0</v>
      </c>
      <c r="H396" s="12">
        <f t="shared" si="13"/>
        <v>100000</v>
      </c>
      <c r="I396" s="2" t="s">
        <v>2955</v>
      </c>
      <c r="J396" s="2" t="s">
        <v>2531</v>
      </c>
      <c r="K396" s="2" t="s">
        <v>62</v>
      </c>
      <c r="L396" s="2" t="s">
        <v>2532</v>
      </c>
      <c r="M396" s="2" t="s">
        <v>2533</v>
      </c>
      <c r="N396" s="2" t="s">
        <v>93</v>
      </c>
      <c r="O396" s="2" t="s">
        <v>2965</v>
      </c>
      <c r="P396" s="2" t="s">
        <v>2534</v>
      </c>
      <c r="Q396" s="2" t="s">
        <v>2965</v>
      </c>
      <c r="R396" s="2" t="s">
        <v>2965</v>
      </c>
      <c r="S396" s="2" t="s">
        <v>2535</v>
      </c>
      <c r="T396" s="2" t="s">
        <v>2965</v>
      </c>
      <c r="U396" s="2" t="s">
        <v>2965</v>
      </c>
      <c r="V396" s="3" t="b">
        <v>1</v>
      </c>
    </row>
    <row r="397" spans="1:22" s="27" customFormat="1" ht="13.5" customHeight="1">
      <c r="A397" s="1" t="str">
        <f t="shared" si="12"/>
        <v>LishanAklog</v>
      </c>
      <c r="B397" s="1" t="str">
        <f>IF(ISNA(VLOOKUP(A397,'OVF Max Out'!$A$2:$A$1948,1,FALSE)),"","YES")</f>
        <v>YES</v>
      </c>
      <c r="C397" s="2" t="s">
        <v>2851</v>
      </c>
      <c r="D397" s="2" t="s">
        <v>2852</v>
      </c>
      <c r="E397" s="19">
        <v>70000</v>
      </c>
      <c r="F397" s="19">
        <v>28500</v>
      </c>
      <c r="G397" s="19"/>
      <c r="H397" s="12">
        <f t="shared" si="13"/>
        <v>98500</v>
      </c>
      <c r="I397" s="2" t="s">
        <v>2311</v>
      </c>
      <c r="J397" s="2" t="s">
        <v>2853</v>
      </c>
      <c r="K397" s="2" t="s">
        <v>2854</v>
      </c>
      <c r="L397" s="2" t="s">
        <v>2965</v>
      </c>
      <c r="M397" s="2" t="s">
        <v>2855</v>
      </c>
      <c r="N397" s="2" t="s">
        <v>2856</v>
      </c>
      <c r="O397" s="2" t="s">
        <v>2965</v>
      </c>
      <c r="P397" s="2" t="s">
        <v>2857</v>
      </c>
      <c r="Q397" s="2" t="s">
        <v>2858</v>
      </c>
      <c r="R397" s="2" t="s">
        <v>2859</v>
      </c>
      <c r="S397" s="2" t="s">
        <v>2860</v>
      </c>
      <c r="T397" s="2" t="s">
        <v>2965</v>
      </c>
      <c r="U397" s="2" t="s">
        <v>2965</v>
      </c>
      <c r="V397" s="3" t="b">
        <v>0</v>
      </c>
    </row>
    <row r="398" spans="1:22" s="27" customFormat="1" ht="13.5" customHeight="1">
      <c r="A398" s="1" t="str">
        <f t="shared" si="12"/>
        <v>KenCanfield</v>
      </c>
      <c r="B398" s="1" t="str">
        <f>IF(ISNA(VLOOKUP(A398,'OVF Max Out'!$A$2:$A$1948,1,FALSE)),"","YES")</f>
        <v/>
      </c>
      <c r="C398" s="7" t="s">
        <v>1528</v>
      </c>
      <c r="D398" s="7" t="s">
        <v>2101</v>
      </c>
      <c r="E398" s="4">
        <v>50749</v>
      </c>
      <c r="F398" s="4">
        <v>23000</v>
      </c>
      <c r="G398" s="4">
        <v>20000</v>
      </c>
      <c r="H398" s="12">
        <f t="shared" si="13"/>
        <v>93749</v>
      </c>
      <c r="I398" s="2" t="s">
        <v>305</v>
      </c>
      <c r="J398" s="2" t="s">
        <v>2204</v>
      </c>
      <c r="K398" s="2" t="s">
        <v>178</v>
      </c>
      <c r="L398" s="2"/>
      <c r="M398" s="2" t="s">
        <v>308</v>
      </c>
      <c r="N398" s="2" t="s">
        <v>1446</v>
      </c>
      <c r="O398" s="2"/>
      <c r="P398" s="7" t="s">
        <v>2205</v>
      </c>
      <c r="Q398" s="2" t="s">
        <v>2205</v>
      </c>
      <c r="R398" s="7"/>
      <c r="S398" s="6" t="s">
        <v>2102</v>
      </c>
      <c r="T398" s="10"/>
      <c r="U398" s="2"/>
      <c r="V398" s="3"/>
    </row>
    <row r="399" spans="1:22" s="27" customFormat="1" ht="13.5" customHeight="1">
      <c r="A399" s="1" t="str">
        <f t="shared" si="12"/>
        <v>NiranganShah</v>
      </c>
      <c r="B399" s="1" t="str">
        <f>IF(ISNA(VLOOKUP(A399,'OVF Max Out'!$A$2:$A$1948,1,FALSE)),"","YES")</f>
        <v/>
      </c>
      <c r="C399" s="7" t="s">
        <v>1788</v>
      </c>
      <c r="D399" s="7" t="s">
        <v>1789</v>
      </c>
      <c r="E399" s="12">
        <v>7900</v>
      </c>
      <c r="F399" s="12">
        <v>85500</v>
      </c>
      <c r="G399" s="12"/>
      <c r="H399" s="12">
        <f t="shared" si="13"/>
        <v>93400</v>
      </c>
      <c r="I399" s="2" t="s">
        <v>71</v>
      </c>
      <c r="J399" s="2"/>
      <c r="K399" s="2"/>
      <c r="L399" s="2"/>
      <c r="M399" s="7" t="s">
        <v>74</v>
      </c>
      <c r="N399" s="7" t="s">
        <v>75</v>
      </c>
      <c r="O399" s="2"/>
      <c r="P399" s="7" t="s">
        <v>1798</v>
      </c>
      <c r="Q399" s="2"/>
      <c r="R399" s="7" t="s">
        <v>1801</v>
      </c>
      <c r="S399" s="7" t="s">
        <v>1794</v>
      </c>
      <c r="T399" s="2"/>
      <c r="U399" s="2"/>
      <c r="V399" s="3"/>
    </row>
    <row r="400" spans="1:22" ht="13.5" customHeight="1">
      <c r="A400" s="1" t="str">
        <f t="shared" si="12"/>
        <v>NoreenSablotsky</v>
      </c>
      <c r="B400" s="1" t="str">
        <f>IF(ISNA(VLOOKUP(A400,'OVF Max Out'!$A$2:$A$1948,1,FALSE)),"","YES")</f>
        <v/>
      </c>
      <c r="C400" s="7" t="s">
        <v>1810</v>
      </c>
      <c r="D400" s="7" t="s">
        <v>1811</v>
      </c>
      <c r="E400" s="12">
        <v>21000</v>
      </c>
      <c r="F400" s="12">
        <v>71500</v>
      </c>
      <c r="G400" s="12"/>
      <c r="H400" s="12">
        <f t="shared" si="13"/>
        <v>92500</v>
      </c>
      <c r="I400" s="2" t="s">
        <v>22</v>
      </c>
      <c r="J400" s="2" t="s">
        <v>23</v>
      </c>
      <c r="K400" s="2" t="s">
        <v>2121</v>
      </c>
      <c r="L400" s="2"/>
      <c r="M400" s="7" t="s">
        <v>604</v>
      </c>
      <c r="N400" s="7" t="s">
        <v>27</v>
      </c>
      <c r="O400" s="2"/>
      <c r="P400" s="7" t="s">
        <v>1828</v>
      </c>
      <c r="Q400" s="2"/>
      <c r="R400" s="7" t="s">
        <v>1833</v>
      </c>
      <c r="S400" s="7" t="s">
        <v>1821</v>
      </c>
      <c r="T400" s="2"/>
      <c r="U400" s="2"/>
      <c r="V400" s="3"/>
    </row>
    <row r="401" spans="1:22" ht="13.5" customHeight="1">
      <c r="A401" s="1" t="str">
        <f t="shared" si="12"/>
        <v>GaryRobb</v>
      </c>
      <c r="B401" s="1" t="str">
        <f>IF(ISNA(VLOOKUP(A401,'OVF Max Out'!$A$2:$A$1948,1,FALSE)),"","YES")</f>
        <v/>
      </c>
      <c r="C401" s="2" t="s">
        <v>2672</v>
      </c>
      <c r="D401" s="2" t="s">
        <v>1612</v>
      </c>
      <c r="E401" s="5">
        <f>(4600*4)</f>
        <v>18400</v>
      </c>
      <c r="F401" s="5">
        <v>71600</v>
      </c>
      <c r="G401" s="12"/>
      <c r="H401" s="12">
        <f t="shared" si="13"/>
        <v>90000</v>
      </c>
      <c r="I401" s="2" t="s">
        <v>60</v>
      </c>
      <c r="J401" s="2" t="s">
        <v>1613</v>
      </c>
      <c r="K401" s="2" t="s">
        <v>178</v>
      </c>
      <c r="L401" s="2"/>
      <c r="M401" s="2" t="s">
        <v>1614</v>
      </c>
      <c r="N401" s="2" t="s">
        <v>2838</v>
      </c>
      <c r="O401" s="2"/>
      <c r="P401" s="2"/>
      <c r="Q401" s="2"/>
      <c r="R401" s="2" t="s">
        <v>1615</v>
      </c>
      <c r="S401" s="6" t="s">
        <v>1616</v>
      </c>
      <c r="T401" s="2"/>
      <c r="U401" s="2" t="s">
        <v>1620</v>
      </c>
      <c r="V401" s="3"/>
    </row>
    <row r="402" spans="1:22" ht="13.5" customHeight="1">
      <c r="A402" s="1" t="str">
        <f t="shared" si="12"/>
        <v>MarianneSpraggins</v>
      </c>
      <c r="B402" s="1" t="str">
        <f>IF(ISNA(VLOOKUP(A402,'OVF Max Out'!$A$2:$A$1948,1,FALSE)),"","YES")</f>
        <v/>
      </c>
      <c r="C402" s="2" t="s">
        <v>2643</v>
      </c>
      <c r="D402" s="2" t="s">
        <v>2644</v>
      </c>
      <c r="E402" s="5">
        <v>89200</v>
      </c>
      <c r="F402" s="5"/>
      <c r="G402" s="5"/>
      <c r="H402" s="12">
        <f t="shared" si="13"/>
        <v>89200</v>
      </c>
      <c r="I402" s="2" t="s">
        <v>305</v>
      </c>
      <c r="J402" s="2" t="s">
        <v>2645</v>
      </c>
      <c r="K402" s="2" t="s">
        <v>62</v>
      </c>
      <c r="L402" s="2" t="s">
        <v>2646</v>
      </c>
      <c r="M402" s="2" t="s">
        <v>308</v>
      </c>
      <c r="N402" s="2" t="s">
        <v>1446</v>
      </c>
      <c r="O402" s="2" t="s">
        <v>2647</v>
      </c>
      <c r="P402" s="2" t="s">
        <v>2965</v>
      </c>
      <c r="Q402" s="2" t="s">
        <v>2965</v>
      </c>
      <c r="R402" s="2" t="s">
        <v>2648</v>
      </c>
      <c r="S402" s="2" t="s">
        <v>2649</v>
      </c>
      <c r="T402" s="2" t="s">
        <v>2650</v>
      </c>
      <c r="U402" s="2" t="s">
        <v>2965</v>
      </c>
      <c r="V402" s="3" t="b">
        <v>0</v>
      </c>
    </row>
    <row r="403" spans="1:22" ht="13.5" customHeight="1">
      <c r="A403" s="1" t="str">
        <f t="shared" si="12"/>
        <v>IanCumming</v>
      </c>
      <c r="B403" s="1" t="str">
        <f>IF(ISNA(VLOOKUP(A403,'OVF Max Out'!$A$2:$A$1948,1,FALSE)),"","YES")</f>
        <v/>
      </c>
      <c r="C403" s="2" t="s">
        <v>2711</v>
      </c>
      <c r="D403" s="2" t="s">
        <v>2839</v>
      </c>
      <c r="E403" s="12">
        <v>31100</v>
      </c>
      <c r="F403" s="14">
        <v>57000</v>
      </c>
      <c r="G403" s="14"/>
      <c r="H403" s="12">
        <f t="shared" si="13"/>
        <v>88100</v>
      </c>
      <c r="I403" s="2" t="s">
        <v>2311</v>
      </c>
      <c r="J403" s="2" t="s">
        <v>2840</v>
      </c>
      <c r="K403" s="2" t="s">
        <v>43</v>
      </c>
      <c r="L403" s="2" t="s">
        <v>2841</v>
      </c>
      <c r="M403" s="2" t="s">
        <v>2842</v>
      </c>
      <c r="N403" s="2" t="s">
        <v>2843</v>
      </c>
      <c r="O403" s="2" t="s">
        <v>2844</v>
      </c>
      <c r="P403" s="2" t="s">
        <v>2845</v>
      </c>
      <c r="Q403" s="2" t="s">
        <v>2965</v>
      </c>
      <c r="R403" s="2" t="s">
        <v>2846</v>
      </c>
      <c r="S403" s="2" t="s">
        <v>2965</v>
      </c>
      <c r="T403" s="2" t="s">
        <v>2965</v>
      </c>
      <c r="U403" s="2" t="s">
        <v>2965</v>
      </c>
      <c r="V403" s="3" t="b">
        <v>0</v>
      </c>
    </row>
    <row r="404" spans="1:22" ht="13.5" customHeight="1">
      <c r="A404" s="1" t="str">
        <f t="shared" si="12"/>
        <v>JodieEvans</v>
      </c>
      <c r="B404" s="1" t="str">
        <f>IF(ISNA(VLOOKUP(A404,'OVF Max Out'!$A$2:$A$1948,1,FALSE)),"","YES")</f>
        <v/>
      </c>
      <c r="C404" s="7" t="s">
        <v>2087</v>
      </c>
      <c r="D404" s="7" t="s">
        <v>2088</v>
      </c>
      <c r="E404" s="12">
        <v>23500</v>
      </c>
      <c r="F404" s="12">
        <v>62200</v>
      </c>
      <c r="G404" s="12"/>
      <c r="H404" s="12">
        <f t="shared" si="13"/>
        <v>85700</v>
      </c>
      <c r="I404" s="2" t="s">
        <v>41</v>
      </c>
      <c r="J404" s="2" t="s">
        <v>2211</v>
      </c>
      <c r="K404" s="2" t="s">
        <v>2212</v>
      </c>
      <c r="L404" s="2"/>
      <c r="M404" s="2" t="s">
        <v>2089</v>
      </c>
      <c r="N404" s="2" t="s">
        <v>4</v>
      </c>
      <c r="O404" s="2"/>
      <c r="P404" s="7" t="s">
        <v>1144</v>
      </c>
      <c r="Q404" s="2" t="s">
        <v>2213</v>
      </c>
      <c r="R404" s="2"/>
      <c r="S404" s="7" t="s">
        <v>2090</v>
      </c>
      <c r="T404" s="2"/>
      <c r="U404" s="2" t="s">
        <v>2110</v>
      </c>
      <c r="V404" s="3"/>
    </row>
    <row r="405" spans="1:22" s="27" customFormat="1" ht="13.5" customHeight="1">
      <c r="A405" s="1" t="str">
        <f t="shared" si="12"/>
        <v>JaySnyder</v>
      </c>
      <c r="B405" s="1" t="str">
        <f>IF(ISNA(VLOOKUP(A405,'OVF Max Out'!$A$2:$A$1948,1,FALSE)),"","YES")</f>
        <v/>
      </c>
      <c r="C405" s="7" t="s">
        <v>1743</v>
      </c>
      <c r="D405" s="7" t="s">
        <v>1916</v>
      </c>
      <c r="E405" s="12">
        <v>19700</v>
      </c>
      <c r="F405" s="12">
        <v>57000</v>
      </c>
      <c r="G405" s="12">
        <v>5000</v>
      </c>
      <c r="H405" s="12">
        <f t="shared" si="13"/>
        <v>81700</v>
      </c>
      <c r="I405" s="2" t="s">
        <v>10</v>
      </c>
      <c r="J405" s="2" t="s">
        <v>2180</v>
      </c>
      <c r="K405" s="2" t="s">
        <v>2181</v>
      </c>
      <c r="L405" s="2"/>
      <c r="M405" s="7" t="s">
        <v>14</v>
      </c>
      <c r="N405" s="7" t="s">
        <v>15</v>
      </c>
      <c r="O405" s="2"/>
      <c r="P405" s="7" t="s">
        <v>1181</v>
      </c>
      <c r="Q405" s="2"/>
      <c r="R405" s="7" t="s">
        <v>1180</v>
      </c>
      <c r="S405" s="6" t="s">
        <v>1926</v>
      </c>
      <c r="T405" s="2"/>
      <c r="U405" s="2"/>
      <c r="V405" s="3"/>
    </row>
    <row r="406" spans="1:22" ht="13.5" customHeight="1">
      <c r="A406" s="1" t="str">
        <f t="shared" si="12"/>
        <v>RichardSlawson</v>
      </c>
      <c r="B406" s="1" t="str">
        <f>IF(ISNA(VLOOKUP(A406,'OVF Max Out'!$A$2:$A$1948,1,FALSE)),"","YES")</f>
        <v/>
      </c>
      <c r="C406" s="7" t="s">
        <v>216</v>
      </c>
      <c r="D406" s="7" t="s">
        <v>1812</v>
      </c>
      <c r="E406" s="12">
        <v>20000</v>
      </c>
      <c r="F406" s="12">
        <v>60400</v>
      </c>
      <c r="G406" s="12"/>
      <c r="H406" s="12">
        <f t="shared" si="13"/>
        <v>80400</v>
      </c>
      <c r="I406" s="2" t="s">
        <v>22</v>
      </c>
      <c r="J406" s="2" t="s">
        <v>2122</v>
      </c>
      <c r="K406" s="2" t="s">
        <v>178</v>
      </c>
      <c r="L406" s="2"/>
      <c r="M406" s="7" t="s">
        <v>1814</v>
      </c>
      <c r="N406" s="7" t="s">
        <v>27</v>
      </c>
      <c r="O406" s="2"/>
      <c r="P406" s="7" t="s">
        <v>1829</v>
      </c>
      <c r="Q406" s="2"/>
      <c r="R406" s="7" t="s">
        <v>1834</v>
      </c>
      <c r="S406" s="7" t="s">
        <v>1822</v>
      </c>
      <c r="T406" s="2" t="s">
        <v>1222</v>
      </c>
      <c r="U406" s="2"/>
      <c r="V406" s="3"/>
    </row>
    <row r="407" spans="1:22" ht="13.5" customHeight="1">
      <c r="A407" s="1" t="str">
        <f t="shared" si="12"/>
        <v>TimothyMassad</v>
      </c>
      <c r="B407" s="1" t="str">
        <f>IF(ISNA(VLOOKUP(A407,'OVF Max Out'!$A$2:$A$1948,1,FALSE)),"","YES")</f>
        <v>YES</v>
      </c>
      <c r="C407" s="7" t="s">
        <v>1979</v>
      </c>
      <c r="D407" s="7" t="s">
        <v>1980</v>
      </c>
      <c r="E407" s="12">
        <v>16000</v>
      </c>
      <c r="F407" s="12">
        <v>59700</v>
      </c>
      <c r="G407" s="12"/>
      <c r="H407" s="12">
        <f t="shared" si="13"/>
        <v>75700</v>
      </c>
      <c r="I407" s="2" t="s">
        <v>10</v>
      </c>
      <c r="J407" s="2" t="s">
        <v>2174</v>
      </c>
      <c r="K407" s="2" t="s">
        <v>178</v>
      </c>
      <c r="L407" s="2"/>
      <c r="M407" s="7" t="s">
        <v>1981</v>
      </c>
      <c r="N407" s="7" t="s">
        <v>628</v>
      </c>
      <c r="O407" s="2"/>
      <c r="P407" s="7" t="s">
        <v>1983</v>
      </c>
      <c r="Q407" s="2"/>
      <c r="R407" s="7" t="s">
        <v>1984</v>
      </c>
      <c r="S407" s="7" t="s">
        <v>1982</v>
      </c>
      <c r="T407" s="2"/>
      <c r="U407" s="2"/>
      <c r="V407" s="3"/>
    </row>
    <row r="408" spans="1:22" s="27" customFormat="1" ht="13.5" customHeight="1">
      <c r="A408" s="1" t="str">
        <f t="shared" si="12"/>
        <v>WayneThorpe</v>
      </c>
      <c r="B408" s="1" t="str">
        <f>IF(ISNA(VLOOKUP(A408,'OVF Max Out'!$A$2:$A$1948,1,FALSE)),"","YES")</f>
        <v/>
      </c>
      <c r="C408" s="7" t="s">
        <v>1837</v>
      </c>
      <c r="D408" s="7" t="s">
        <v>1838</v>
      </c>
      <c r="E408" s="4">
        <v>49650</v>
      </c>
      <c r="F408" s="4">
        <v>23000</v>
      </c>
      <c r="G408" s="4"/>
      <c r="H408" s="12">
        <f t="shared" si="13"/>
        <v>72650</v>
      </c>
      <c r="I408" s="2" t="s">
        <v>305</v>
      </c>
      <c r="J408" s="2"/>
      <c r="K408" s="2"/>
      <c r="L408" s="2"/>
      <c r="M408" s="7" t="s">
        <v>308</v>
      </c>
      <c r="N408" s="7" t="s">
        <v>1446</v>
      </c>
      <c r="O408" s="2"/>
      <c r="P408" s="7" t="s">
        <v>1143</v>
      </c>
      <c r="Q408" s="2"/>
      <c r="R408" s="7" t="s">
        <v>1138</v>
      </c>
      <c r="S408" s="7" t="s">
        <v>1842</v>
      </c>
      <c r="T408" s="10"/>
      <c r="U408" s="2" t="s">
        <v>1839</v>
      </c>
      <c r="V408" s="3"/>
    </row>
    <row r="409" spans="1:22" ht="13.5" customHeight="1">
      <c r="A409" s="1" t="str">
        <f t="shared" si="12"/>
        <v>KeithHarper</v>
      </c>
      <c r="B409" s="1" t="str">
        <f>IF(ISNA(VLOOKUP(A409,'OVF Max Out'!$A$2:$A$1948,1,FALSE)),"","YES")</f>
        <v/>
      </c>
      <c r="C409" s="2" t="s">
        <v>1621</v>
      </c>
      <c r="D409" s="2" t="s">
        <v>1323</v>
      </c>
      <c r="E409" s="12">
        <v>4600</v>
      </c>
      <c r="F409" s="14">
        <v>66800</v>
      </c>
      <c r="G409" s="14"/>
      <c r="H409" s="12">
        <f t="shared" si="13"/>
        <v>71400</v>
      </c>
      <c r="I409" s="2" t="s">
        <v>2311</v>
      </c>
      <c r="J409" s="2" t="s">
        <v>1622</v>
      </c>
      <c r="K409" s="2" t="s">
        <v>178</v>
      </c>
      <c r="L409" s="2" t="s">
        <v>1623</v>
      </c>
      <c r="M409" s="2" t="s">
        <v>2961</v>
      </c>
      <c r="N409" s="2" t="s">
        <v>2962</v>
      </c>
      <c r="O409" s="2" t="s">
        <v>1624</v>
      </c>
      <c r="P409" s="2" t="s">
        <v>1625</v>
      </c>
      <c r="Q409" s="2"/>
      <c r="R409" s="2" t="s">
        <v>1626</v>
      </c>
      <c r="S409" s="6" t="s">
        <v>1627</v>
      </c>
      <c r="T409" s="2"/>
      <c r="U409" s="2"/>
      <c r="V409" s="3"/>
    </row>
    <row r="410" spans="1:22" ht="13.5" customHeight="1">
      <c r="A410" s="1" t="str">
        <f t="shared" si="12"/>
        <v>ChadLeat</v>
      </c>
      <c r="B410" s="1" t="str">
        <f>IF(ISNA(VLOOKUP(A410,'OVF Max Out'!$A$2:$A$1948,1,FALSE)),"","YES")</f>
        <v/>
      </c>
      <c r="C410" s="2" t="s">
        <v>2658</v>
      </c>
      <c r="D410" s="2" t="s">
        <v>2659</v>
      </c>
      <c r="E410" s="12">
        <v>69000</v>
      </c>
      <c r="F410" s="12"/>
      <c r="G410" s="12"/>
      <c r="H410" s="12">
        <f t="shared" si="13"/>
        <v>69000</v>
      </c>
      <c r="I410" s="2" t="s">
        <v>10</v>
      </c>
      <c r="J410" s="2" t="s">
        <v>1383</v>
      </c>
      <c r="K410" s="2" t="s">
        <v>2660</v>
      </c>
      <c r="L410" s="2" t="s">
        <v>2661</v>
      </c>
      <c r="M410" s="2" t="s">
        <v>14</v>
      </c>
      <c r="N410" s="2" t="s">
        <v>15</v>
      </c>
      <c r="O410" s="2" t="s">
        <v>2592</v>
      </c>
      <c r="P410" s="2" t="s">
        <v>2662</v>
      </c>
      <c r="Q410" s="2" t="s">
        <v>2965</v>
      </c>
      <c r="R410" s="2" t="s">
        <v>2663</v>
      </c>
      <c r="S410" s="2" t="s">
        <v>2664</v>
      </c>
      <c r="T410" s="2" t="s">
        <v>2965</v>
      </c>
      <c r="U410" s="2" t="s">
        <v>2965</v>
      </c>
      <c r="V410" s="3" t="b">
        <v>0</v>
      </c>
    </row>
    <row r="411" spans="1:22" ht="13.5" customHeight="1">
      <c r="A411" s="1" t="str">
        <f t="shared" si="12"/>
        <v>StephenSavage</v>
      </c>
      <c r="B411" s="1" t="str">
        <f>IF(ISNA(VLOOKUP(A411,'OVF Max Out'!$A$2:$A$1948,1,FALSE)),"","YES")</f>
        <v/>
      </c>
      <c r="C411" s="2" t="s">
        <v>1000</v>
      </c>
      <c r="D411" s="2" t="s">
        <v>1001</v>
      </c>
      <c r="E411" s="12">
        <v>2300</v>
      </c>
      <c r="F411" s="12">
        <v>28500</v>
      </c>
      <c r="G411" s="12">
        <v>36200</v>
      </c>
      <c r="H411" s="12">
        <f t="shared" si="13"/>
        <v>67000</v>
      </c>
      <c r="I411" s="2" t="s">
        <v>10</v>
      </c>
      <c r="J411" s="2" t="s">
        <v>1003</v>
      </c>
      <c r="K411" s="2" t="s">
        <v>1002</v>
      </c>
      <c r="L411" s="2"/>
      <c r="M411" s="2"/>
      <c r="N411" s="2"/>
      <c r="O411" s="2"/>
      <c r="P411" s="2" t="s">
        <v>1005</v>
      </c>
      <c r="Q411" s="2"/>
      <c r="R411" s="2"/>
      <c r="S411" s="6" t="s">
        <v>1004</v>
      </c>
      <c r="T411" s="2"/>
      <c r="U411" s="2"/>
      <c r="V411" s="3"/>
    </row>
    <row r="412" spans="1:22" ht="13.5" customHeight="1">
      <c r="A412" s="1" t="str">
        <f t="shared" si="12"/>
        <v xml:space="preserve">DavidRose </v>
      </c>
      <c r="B412" s="1" t="str">
        <f>IF(ISNA(VLOOKUP(A412,'OVF Max Out'!$A$2:$A$1948,1,FALSE)),"","YES")</f>
        <v/>
      </c>
      <c r="C412" s="2" t="s">
        <v>163</v>
      </c>
      <c r="D412" s="2" t="s">
        <v>1018</v>
      </c>
      <c r="E412" s="13">
        <v>6900</v>
      </c>
      <c r="F412" s="13">
        <v>59300</v>
      </c>
      <c r="H412" s="12">
        <f t="shared" si="13"/>
        <v>66200</v>
      </c>
      <c r="I412" s="2" t="s">
        <v>10</v>
      </c>
      <c r="J412" s="6" t="s">
        <v>1019</v>
      </c>
      <c r="K412" s="2"/>
      <c r="L412" s="2"/>
      <c r="M412" s="2" t="s">
        <v>14</v>
      </c>
      <c r="N412" s="2" t="s">
        <v>15</v>
      </c>
      <c r="O412" s="2"/>
      <c r="P412" s="6" t="s">
        <v>1022</v>
      </c>
      <c r="Q412" s="2"/>
      <c r="R412" s="2"/>
      <c r="S412" s="6" t="s">
        <v>1020</v>
      </c>
      <c r="T412" s="2"/>
      <c r="U412" s="2"/>
      <c r="V412" s="3"/>
    </row>
    <row r="413" spans="1:22" ht="13.5" customHeight="1">
      <c r="A413" s="1" t="str">
        <f t="shared" si="12"/>
        <v>ByronGeorgiou</v>
      </c>
      <c r="B413" s="1" t="str">
        <f>IF(ISNA(VLOOKUP(A413,'OVF Max Out'!$A$2:$A$1948,1,FALSE)),"","YES")</f>
        <v/>
      </c>
      <c r="C413" s="2" t="s">
        <v>1655</v>
      </c>
      <c r="D413" s="2" t="s">
        <v>1656</v>
      </c>
      <c r="E413" s="12">
        <v>9200</v>
      </c>
      <c r="F413" s="12">
        <v>53500</v>
      </c>
      <c r="G413" s="12"/>
      <c r="H413" s="12">
        <f t="shared" si="13"/>
        <v>62700</v>
      </c>
      <c r="I413" s="2" t="s">
        <v>100</v>
      </c>
      <c r="J413" s="2"/>
      <c r="K413" s="2"/>
      <c r="L413" s="2" t="s">
        <v>1657</v>
      </c>
      <c r="M413" s="2" t="s">
        <v>1658</v>
      </c>
      <c r="N413" s="2" t="s">
        <v>1659</v>
      </c>
      <c r="O413" s="2">
        <v>89109</v>
      </c>
      <c r="P413" s="2" t="s">
        <v>1660</v>
      </c>
      <c r="Q413" s="2"/>
      <c r="R413" s="2" t="s">
        <v>1661</v>
      </c>
      <c r="S413" s="6" t="s">
        <v>1662</v>
      </c>
      <c r="T413" s="2"/>
      <c r="U413" s="2"/>
      <c r="V413" s="3"/>
    </row>
    <row r="414" spans="1:22" ht="13.5" customHeight="1">
      <c r="A414" s="1" t="str">
        <f t="shared" si="12"/>
        <v>TomCole</v>
      </c>
      <c r="B414" s="1" t="str">
        <f>IF(ISNA(VLOOKUP(A414,'OVF Max Out'!$A$2:$A$1948,1,FALSE)),"","YES")</f>
        <v/>
      </c>
      <c r="C414" s="2" t="s">
        <v>289</v>
      </c>
      <c r="D414" s="2" t="s">
        <v>1647</v>
      </c>
      <c r="E414" s="12">
        <v>5000</v>
      </c>
      <c r="F414" s="12">
        <v>57000</v>
      </c>
      <c r="G414" s="12"/>
      <c r="H414" s="12">
        <f t="shared" si="13"/>
        <v>62000</v>
      </c>
      <c r="I414" s="2" t="s">
        <v>71</v>
      </c>
      <c r="J414" s="2" t="s">
        <v>1648</v>
      </c>
      <c r="K414" s="2" t="s">
        <v>466</v>
      </c>
      <c r="L414" s="2" t="s">
        <v>1649</v>
      </c>
      <c r="M414" s="2" t="s">
        <v>74</v>
      </c>
      <c r="N414" s="2" t="s">
        <v>75</v>
      </c>
      <c r="O414" s="2" t="s">
        <v>76</v>
      </c>
      <c r="P414" s="2" t="s">
        <v>1650</v>
      </c>
      <c r="Q414" s="2" t="s">
        <v>2965</v>
      </c>
      <c r="R414" s="2" t="s">
        <v>2965</v>
      </c>
      <c r="S414" s="2" t="s">
        <v>1651</v>
      </c>
      <c r="T414" s="2" t="s">
        <v>2965</v>
      </c>
      <c r="U414" s="2" t="s">
        <v>2965</v>
      </c>
      <c r="V414" s="3" t="b">
        <v>0</v>
      </c>
    </row>
    <row r="415" spans="1:22" ht="13.5" customHeight="1">
      <c r="A415" s="1" t="str">
        <f t="shared" si="12"/>
        <v>JonathanBurgstone</v>
      </c>
      <c r="B415" s="1" t="str">
        <f>IF(ISNA(VLOOKUP(A415,'OVF Max Out'!$A$2:$A$1948,1,FALSE)),"","YES")</f>
        <v>YES</v>
      </c>
      <c r="C415" s="7" t="s">
        <v>913</v>
      </c>
      <c r="D415" s="7" t="s">
        <v>2057</v>
      </c>
      <c r="E415" s="12"/>
      <c r="F415" s="12">
        <v>57000</v>
      </c>
      <c r="G415" s="12"/>
      <c r="H415" s="12">
        <f t="shared" si="13"/>
        <v>57000</v>
      </c>
      <c r="I415" s="2" t="s">
        <v>2970</v>
      </c>
      <c r="J415" s="2" t="s">
        <v>2183</v>
      </c>
      <c r="K415" s="2" t="s">
        <v>611</v>
      </c>
      <c r="L415" s="2"/>
      <c r="M415" s="7" t="s">
        <v>156</v>
      </c>
      <c r="N415" s="7" t="s">
        <v>4</v>
      </c>
      <c r="O415" s="2"/>
      <c r="P415" s="7" t="s">
        <v>2079</v>
      </c>
      <c r="Q415" s="2"/>
      <c r="R415" s="7" t="s">
        <v>2079</v>
      </c>
      <c r="S415" s="7" t="s">
        <v>2070</v>
      </c>
      <c r="T415" s="2"/>
      <c r="U415" s="2"/>
      <c r="V415" s="3"/>
    </row>
    <row r="416" spans="1:22" ht="13.5" customHeight="1">
      <c r="A416" s="1" t="str">
        <f t="shared" si="12"/>
        <v>RafaelOrtiz</v>
      </c>
      <c r="B416" s="1" t="str">
        <f>IF(ISNA(VLOOKUP(A416,'OVF Max Out'!$A$2:$A$1948,1,FALSE)),"","YES")</f>
        <v>YES</v>
      </c>
      <c r="C416" s="7" t="s">
        <v>2061</v>
      </c>
      <c r="D416" s="7" t="s">
        <v>2062</v>
      </c>
      <c r="E416" s="12">
        <v>17000</v>
      </c>
      <c r="F416" s="12">
        <v>20000</v>
      </c>
      <c r="G416" s="12">
        <v>20000</v>
      </c>
      <c r="H416" s="12">
        <f t="shared" si="13"/>
        <v>57000</v>
      </c>
      <c r="I416" s="2" t="s">
        <v>2970</v>
      </c>
      <c r="J416" s="2"/>
      <c r="K416" s="2" t="s">
        <v>765</v>
      </c>
      <c r="L416" s="2"/>
      <c r="M416" s="7" t="s">
        <v>156</v>
      </c>
      <c r="N416" s="7" t="s">
        <v>4</v>
      </c>
      <c r="O416" s="2"/>
      <c r="P416" s="7" t="s">
        <v>1150</v>
      </c>
      <c r="Q416" s="2" t="s">
        <v>2192</v>
      </c>
      <c r="R416" s="7" t="s">
        <v>1150</v>
      </c>
      <c r="S416" s="7" t="s">
        <v>2074</v>
      </c>
      <c r="T416" s="2"/>
      <c r="U416" s="2"/>
      <c r="V416" s="3"/>
    </row>
    <row r="417" spans="1:22" ht="13.5" customHeight="1">
      <c r="A417" s="1" t="str">
        <f t="shared" si="12"/>
        <v>MichaelKempner</v>
      </c>
      <c r="B417" s="1" t="str">
        <f>IF(ISNA(VLOOKUP(A417,'OVF Max Out'!$A$2:$A$1948,1,FALSE)),"","YES")</f>
        <v/>
      </c>
      <c r="C417" s="2" t="s">
        <v>680</v>
      </c>
      <c r="D417" s="2" t="s">
        <v>402</v>
      </c>
      <c r="E417" s="12">
        <v>26525</v>
      </c>
      <c r="F417" s="12">
        <v>23800</v>
      </c>
      <c r="G417" s="12"/>
      <c r="H417" s="12">
        <f t="shared" si="13"/>
        <v>50325</v>
      </c>
      <c r="I417" s="2" t="s">
        <v>10</v>
      </c>
      <c r="J417" s="2" t="s">
        <v>403</v>
      </c>
      <c r="K417" s="2" t="s">
        <v>62</v>
      </c>
      <c r="L417" s="2" t="s">
        <v>404</v>
      </c>
      <c r="M417" s="2" t="s">
        <v>405</v>
      </c>
      <c r="N417" s="2" t="s">
        <v>1392</v>
      </c>
      <c r="O417" s="2" t="s">
        <v>406</v>
      </c>
      <c r="P417" s="2" t="s">
        <v>407</v>
      </c>
      <c r="Q417" s="2"/>
      <c r="R417" s="2"/>
      <c r="S417" s="6" t="s">
        <v>408</v>
      </c>
      <c r="T417" s="2"/>
      <c r="U417" s="2"/>
      <c r="V417" s="3" t="b">
        <v>0</v>
      </c>
    </row>
    <row r="418" spans="1:22" s="27" customFormat="1" ht="13.5" customHeight="1">
      <c r="A418" s="1" t="str">
        <f t="shared" si="12"/>
        <v>QuintinPrimo</v>
      </c>
      <c r="B418" s="1" t="str">
        <f>IF(ISNA(VLOOKUP(A418,'OVF Max Out'!$A$2:$A$1948,1,FALSE)),"","YES")</f>
        <v/>
      </c>
      <c r="C418" s="2" t="s">
        <v>2720</v>
      </c>
      <c r="D418" s="2" t="s">
        <v>2721</v>
      </c>
      <c r="E418" s="12">
        <v>50000</v>
      </c>
      <c r="F418" s="12"/>
      <c r="G418" s="12"/>
      <c r="H418" s="12">
        <f t="shared" si="13"/>
        <v>50000</v>
      </c>
      <c r="I418" s="2" t="s">
        <v>71</v>
      </c>
      <c r="J418" s="2" t="s">
        <v>2722</v>
      </c>
      <c r="K418" s="2" t="s">
        <v>43</v>
      </c>
      <c r="L418" s="2" t="s">
        <v>2723</v>
      </c>
      <c r="M418" s="2" t="s">
        <v>2724</v>
      </c>
      <c r="N418" s="2" t="s">
        <v>75</v>
      </c>
      <c r="O418" s="2" t="s">
        <v>2725</v>
      </c>
      <c r="P418" s="2" t="s">
        <v>2726</v>
      </c>
      <c r="Q418" s="2" t="s">
        <v>2965</v>
      </c>
      <c r="R418" s="2" t="s">
        <v>2727</v>
      </c>
      <c r="S418" s="2" t="s">
        <v>2728</v>
      </c>
      <c r="T418" s="2" t="s">
        <v>2965</v>
      </c>
      <c r="U418" s="2" t="s">
        <v>2965</v>
      </c>
      <c r="V418" s="3" t="b">
        <v>1</v>
      </c>
    </row>
    <row r="419" spans="1:22" ht="13.5" customHeight="1">
      <c r="A419" s="1" t="str">
        <f t="shared" si="12"/>
        <v>MannySanchez</v>
      </c>
      <c r="B419" s="1" t="str">
        <f>IF(ISNA(VLOOKUP(A419,'OVF Max Out'!$A$2:$A$1948,1,FALSE)),"","YES")</f>
        <v/>
      </c>
      <c r="C419" s="2" t="s">
        <v>2927</v>
      </c>
      <c r="D419" s="2" t="s">
        <v>21</v>
      </c>
      <c r="E419" s="13">
        <v>50000</v>
      </c>
      <c r="H419" s="12">
        <f t="shared" si="13"/>
        <v>50000</v>
      </c>
      <c r="I419" s="2" t="s">
        <v>71</v>
      </c>
      <c r="J419" s="2" t="s">
        <v>2928</v>
      </c>
      <c r="K419" s="2" t="s">
        <v>178</v>
      </c>
      <c r="L419" s="2" t="s">
        <v>2929</v>
      </c>
      <c r="M419" s="2" t="s">
        <v>74</v>
      </c>
      <c r="N419" s="2" t="s">
        <v>75</v>
      </c>
      <c r="O419" s="2" t="s">
        <v>613</v>
      </c>
      <c r="P419" s="2" t="s">
        <v>2930</v>
      </c>
      <c r="Q419" s="2" t="s">
        <v>2965</v>
      </c>
      <c r="R419" s="2" t="s">
        <v>2931</v>
      </c>
      <c r="S419" s="6" t="s">
        <v>1652</v>
      </c>
      <c r="T419" s="2" t="s">
        <v>2965</v>
      </c>
      <c r="U419" s="2" t="s">
        <v>2965</v>
      </c>
      <c r="V419" s="3" t="b">
        <v>0</v>
      </c>
    </row>
    <row r="420" spans="1:22" s="27" customFormat="1" ht="13.5" customHeight="1">
      <c r="A420" s="1" t="str">
        <f t="shared" si="12"/>
        <v>DrewHanson</v>
      </c>
      <c r="B420" s="1" t="str">
        <f>IF(ISNA(VLOOKUP(A420,'OVF Max Out'!$A$2:$A$1948,1,FALSE)),"","YES")</f>
        <v/>
      </c>
      <c r="C420" s="7" t="s">
        <v>2027</v>
      </c>
      <c r="D420" s="7" t="s">
        <v>2028</v>
      </c>
      <c r="E420" s="12">
        <v>45270</v>
      </c>
      <c r="F420" s="13">
        <v>2700</v>
      </c>
      <c r="G420" s="13"/>
      <c r="H420" s="12">
        <f t="shared" si="13"/>
        <v>47970</v>
      </c>
      <c r="I420" s="2" t="s">
        <v>268</v>
      </c>
      <c r="J420" s="2"/>
      <c r="K420" s="2"/>
      <c r="L420" s="2"/>
      <c r="M420" s="7" t="s">
        <v>317</v>
      </c>
      <c r="N420" s="7" t="s">
        <v>318</v>
      </c>
      <c r="O420" s="2"/>
      <c r="P420" s="7" t="s">
        <v>1134</v>
      </c>
      <c r="Q420" s="2"/>
      <c r="R420" s="7" t="s">
        <v>1136</v>
      </c>
      <c r="S420" s="7" t="s">
        <v>2031</v>
      </c>
      <c r="T420" s="2"/>
      <c r="U420" s="2"/>
      <c r="V420" s="3"/>
    </row>
    <row r="421" spans="1:22" ht="13.5" customHeight="1">
      <c r="A421" s="1" t="str">
        <f t="shared" si="12"/>
        <v>EarlGraves</v>
      </c>
      <c r="B421" s="1" t="str">
        <f>IF(ISNA(VLOOKUP(A421,'OVF Max Out'!$A$2:$A$1948,1,FALSE)),"","YES")</f>
        <v/>
      </c>
      <c r="C421" s="2" t="s">
        <v>2830</v>
      </c>
      <c r="D421" s="2" t="s">
        <v>2831</v>
      </c>
      <c r="E421" s="12">
        <v>18400</v>
      </c>
      <c r="F421" s="12">
        <v>28500</v>
      </c>
      <c r="G421" s="12"/>
      <c r="H421" s="12">
        <f t="shared" si="13"/>
        <v>46900</v>
      </c>
      <c r="I421" s="2" t="s">
        <v>10</v>
      </c>
      <c r="J421" s="2" t="s">
        <v>2832</v>
      </c>
      <c r="K421" s="2" t="s">
        <v>966</v>
      </c>
      <c r="L421" s="2" t="s">
        <v>2833</v>
      </c>
      <c r="M421" s="2" t="s">
        <v>2834</v>
      </c>
      <c r="N421" s="2" t="s">
        <v>15</v>
      </c>
      <c r="O421" s="2" t="s">
        <v>2835</v>
      </c>
      <c r="P421" s="2" t="s">
        <v>2836</v>
      </c>
      <c r="Q421" s="2" t="s">
        <v>2965</v>
      </c>
      <c r="R421" s="2" t="s">
        <v>2965</v>
      </c>
      <c r="S421" s="2" t="s">
        <v>2837</v>
      </c>
      <c r="T421" s="2" t="s">
        <v>2965</v>
      </c>
      <c r="U421" s="2" t="s">
        <v>2965</v>
      </c>
      <c r="V421" s="3" t="b">
        <v>1</v>
      </c>
    </row>
    <row r="422" spans="1:22" s="27" customFormat="1" ht="13.5" customHeight="1">
      <c r="A422" s="1" t="str">
        <f t="shared" si="12"/>
        <v>ScottTyre</v>
      </c>
      <c r="B422" s="1" t="str">
        <f>IF(ISNA(VLOOKUP(A422,'OVF Max Out'!$A$2:$A$1948,1,FALSE)),"","YES")</f>
        <v/>
      </c>
      <c r="C422" s="2" t="s">
        <v>344</v>
      </c>
      <c r="D422" s="2" t="s">
        <v>2861</v>
      </c>
      <c r="E422" s="5">
        <v>35000</v>
      </c>
      <c r="F422" s="5">
        <v>8790</v>
      </c>
      <c r="G422" s="12"/>
      <c r="H422" s="12">
        <f t="shared" si="13"/>
        <v>43790</v>
      </c>
      <c r="I422" s="2" t="s">
        <v>60</v>
      </c>
      <c r="J422" s="2" t="s">
        <v>2862</v>
      </c>
      <c r="K422" s="2" t="s">
        <v>2965</v>
      </c>
      <c r="L422" s="2" t="s">
        <v>2965</v>
      </c>
      <c r="M422" s="2" t="s">
        <v>2420</v>
      </c>
      <c r="N422" s="2" t="s">
        <v>1309</v>
      </c>
      <c r="O422" s="2" t="s">
        <v>2965</v>
      </c>
      <c r="P422" s="2" t="s">
        <v>2863</v>
      </c>
      <c r="Q422" s="2" t="s">
        <v>2965</v>
      </c>
      <c r="R422" s="2" t="s">
        <v>2965</v>
      </c>
      <c r="S422" s="2" t="s">
        <v>2864</v>
      </c>
      <c r="T422" s="2" t="s">
        <v>2965</v>
      </c>
      <c r="U422" s="2" t="s">
        <v>2965</v>
      </c>
      <c r="V422" s="3" t="b">
        <v>0</v>
      </c>
    </row>
    <row r="423" spans="1:22" ht="13.5" customHeight="1">
      <c r="A423" s="1" t="str">
        <f t="shared" si="12"/>
        <v>MichaelBennet</v>
      </c>
      <c r="B423" s="1" t="str">
        <f>IF(ISNA(VLOOKUP(A423,'OVF Max Out'!$A$2:$A$1948,1,FALSE)),"","YES")</f>
        <v/>
      </c>
      <c r="C423" s="2" t="s">
        <v>680</v>
      </c>
      <c r="D423" s="2" t="s">
        <v>2754</v>
      </c>
      <c r="E423" s="12">
        <v>41900</v>
      </c>
      <c r="F423" s="12"/>
      <c r="G423" s="12"/>
      <c r="H423" s="12">
        <f t="shared" si="13"/>
        <v>41900</v>
      </c>
      <c r="I423" s="2" t="s">
        <v>100</v>
      </c>
      <c r="J423" s="2" t="s">
        <v>2755</v>
      </c>
      <c r="K423" s="2" t="s">
        <v>2756</v>
      </c>
      <c r="L423" s="2" t="s">
        <v>2757</v>
      </c>
      <c r="M423" s="2" t="s">
        <v>2758</v>
      </c>
      <c r="N423" s="2" t="s">
        <v>105</v>
      </c>
      <c r="O423" s="2" t="s">
        <v>2759</v>
      </c>
      <c r="P423" s="2" t="s">
        <v>2760</v>
      </c>
      <c r="Q423" s="2" t="s">
        <v>2965</v>
      </c>
      <c r="R423" s="2" t="s">
        <v>2761</v>
      </c>
      <c r="S423" s="2" t="s">
        <v>2762</v>
      </c>
      <c r="T423" s="2" t="s">
        <v>2965</v>
      </c>
      <c r="U423" s="2" t="s">
        <v>2965</v>
      </c>
      <c r="V423" s="3" t="b">
        <v>0</v>
      </c>
    </row>
    <row r="424" spans="1:22" ht="13.5" customHeight="1">
      <c r="A424" s="1" t="str">
        <f t="shared" si="12"/>
        <v>Charles RobertBone</v>
      </c>
      <c r="B424" s="1" t="str">
        <f>IF(ISNA(VLOOKUP(A424,'OVF Max Out'!$A$2:$A$1948,1,FALSE)),"","YES")</f>
        <v/>
      </c>
      <c r="C424" s="2" t="s">
        <v>2763</v>
      </c>
      <c r="D424" s="2" t="s">
        <v>2764</v>
      </c>
      <c r="E424" s="5">
        <v>41600</v>
      </c>
      <c r="F424" s="5"/>
      <c r="G424" s="5"/>
      <c r="H424" s="12">
        <f t="shared" si="13"/>
        <v>41600</v>
      </c>
      <c r="I424" s="2" t="s">
        <v>305</v>
      </c>
      <c r="J424" s="2" t="s">
        <v>2765</v>
      </c>
      <c r="K424" s="2" t="s">
        <v>178</v>
      </c>
      <c r="L424" s="2" t="s">
        <v>2766</v>
      </c>
      <c r="M424" s="2" t="s">
        <v>2767</v>
      </c>
      <c r="N424" s="2" t="s">
        <v>2768</v>
      </c>
      <c r="O424" s="2" t="s">
        <v>2769</v>
      </c>
      <c r="P424" s="2" t="s">
        <v>2770</v>
      </c>
      <c r="Q424" s="2" t="s">
        <v>2965</v>
      </c>
      <c r="R424" s="2" t="s">
        <v>2965</v>
      </c>
      <c r="S424" s="2" t="s">
        <v>2771</v>
      </c>
      <c r="T424" s="2" t="s">
        <v>2965</v>
      </c>
      <c r="U424" s="2" t="s">
        <v>2965</v>
      </c>
      <c r="V424" s="3" t="b">
        <v>0</v>
      </c>
    </row>
    <row r="425" spans="1:22" ht="13.5" customHeight="1">
      <c r="A425" s="1" t="str">
        <f t="shared" si="12"/>
        <v>FitzgeraldHaney</v>
      </c>
      <c r="B425" s="1" t="str">
        <f>IF(ISNA(VLOOKUP(A425,'OVF Max Out'!$A$2:$A$1948,1,FALSE)),"","YES")</f>
        <v/>
      </c>
      <c r="C425" s="7" t="s">
        <v>1910</v>
      </c>
      <c r="D425" s="7" t="s">
        <v>1911</v>
      </c>
      <c r="E425" s="12">
        <v>2300</v>
      </c>
      <c r="F425" s="12">
        <v>28500</v>
      </c>
      <c r="G425" s="12">
        <v>10500</v>
      </c>
      <c r="H425" s="12">
        <f t="shared" si="13"/>
        <v>41300</v>
      </c>
      <c r="I425" s="2" t="s">
        <v>10</v>
      </c>
      <c r="J425" s="2"/>
      <c r="K425" s="2"/>
      <c r="L425" s="2"/>
      <c r="M425" s="7" t="s">
        <v>14</v>
      </c>
      <c r="N425" s="11" t="s">
        <v>15</v>
      </c>
      <c r="O425" s="2"/>
      <c r="P425" s="7" t="s">
        <v>1931</v>
      </c>
      <c r="Q425" s="2"/>
      <c r="R425" s="7" t="s">
        <v>1937</v>
      </c>
      <c r="S425" s="7" t="s">
        <v>1922</v>
      </c>
      <c r="T425" s="2"/>
      <c r="U425" s="2"/>
      <c r="V425" s="3"/>
    </row>
    <row r="426" spans="1:22" ht="13.5" customHeight="1">
      <c r="A426" s="1" t="str">
        <f t="shared" si="12"/>
        <v>RayMikulich</v>
      </c>
      <c r="B426" s="1" t="str">
        <f>IF(ISNA(VLOOKUP(A426,'OVF Max Out'!$A$2:$A$1948,1,FALSE)),"","YES")</f>
        <v/>
      </c>
      <c r="C426" s="2" t="s">
        <v>2772</v>
      </c>
      <c r="D426" s="2" t="s">
        <v>2773</v>
      </c>
      <c r="E426" s="12">
        <v>40000</v>
      </c>
      <c r="F426" s="12"/>
      <c r="G426" s="12"/>
      <c r="H426" s="12">
        <f t="shared" si="13"/>
        <v>40000</v>
      </c>
      <c r="I426" s="2" t="s">
        <v>10</v>
      </c>
      <c r="J426" s="2" t="s">
        <v>166</v>
      </c>
      <c r="K426" s="2" t="s">
        <v>2774</v>
      </c>
      <c r="L426" s="2" t="s">
        <v>2775</v>
      </c>
      <c r="M426" s="2" t="s">
        <v>14</v>
      </c>
      <c r="N426" s="2" t="s">
        <v>15</v>
      </c>
      <c r="O426" s="2" t="s">
        <v>437</v>
      </c>
      <c r="P426" s="2" t="s">
        <v>2776</v>
      </c>
      <c r="Q426" s="2" t="s">
        <v>2965</v>
      </c>
      <c r="R426" s="2" t="s">
        <v>2777</v>
      </c>
      <c r="S426" s="2" t="s">
        <v>2778</v>
      </c>
      <c r="T426" s="2" t="s">
        <v>2965</v>
      </c>
      <c r="U426" s="2" t="s">
        <v>2965</v>
      </c>
      <c r="V426" s="3" t="b">
        <v>0</v>
      </c>
    </row>
    <row r="427" spans="1:22" ht="13.5" customHeight="1">
      <c r="A427" s="1" t="str">
        <f t="shared" si="12"/>
        <v>RickDeGolia</v>
      </c>
      <c r="B427" s="1" t="str">
        <f>IF(ISNA(VLOOKUP(A427,'OVF Max Out'!$A$2:$A$1948,1,FALSE)),"","YES")</f>
        <v/>
      </c>
      <c r="C427" s="7" t="s">
        <v>2251</v>
      </c>
      <c r="D427" s="7" t="s">
        <v>2058</v>
      </c>
      <c r="E427" s="12">
        <v>38085</v>
      </c>
      <c r="F427" s="12"/>
      <c r="G427" s="12"/>
      <c r="H427" s="12">
        <f t="shared" si="13"/>
        <v>38085</v>
      </c>
      <c r="I427" s="2" t="s">
        <v>2970</v>
      </c>
      <c r="J427" s="2"/>
      <c r="K427" s="2" t="s">
        <v>765</v>
      </c>
      <c r="L427" s="2"/>
      <c r="M427" s="7" t="s">
        <v>156</v>
      </c>
      <c r="N427" s="7" t="s">
        <v>4</v>
      </c>
      <c r="O427" s="2"/>
      <c r="P427" s="7" t="s">
        <v>2080</v>
      </c>
      <c r="Q427" s="2" t="s">
        <v>2188</v>
      </c>
      <c r="R427" s="7" t="s">
        <v>2085</v>
      </c>
      <c r="S427" s="7" t="s">
        <v>2071</v>
      </c>
      <c r="T427" s="2"/>
      <c r="U427" s="2" t="s">
        <v>1050</v>
      </c>
      <c r="V427" s="3"/>
    </row>
    <row r="428" spans="1:22" ht="13.5" customHeight="1">
      <c r="A428" s="1" t="str">
        <f t="shared" si="12"/>
        <v>MartyNesbitt</v>
      </c>
      <c r="B428" s="1" t="str">
        <f>IF(ISNA(VLOOKUP(A428,'OVF Max Out'!$A$2:$A$1948,1,FALSE)),"","YES")</f>
        <v/>
      </c>
      <c r="C428" s="2" t="s">
        <v>2779</v>
      </c>
      <c r="D428" s="2" t="s">
        <v>2780</v>
      </c>
      <c r="E428" s="12">
        <v>34400</v>
      </c>
      <c r="F428" s="12"/>
      <c r="G428" s="12"/>
      <c r="H428" s="12">
        <f t="shared" si="13"/>
        <v>34400</v>
      </c>
      <c r="I428" s="2" t="s">
        <v>71</v>
      </c>
      <c r="J428" s="2" t="s">
        <v>2781</v>
      </c>
      <c r="K428" s="2" t="s">
        <v>43</v>
      </c>
      <c r="L428" s="2" t="s">
        <v>2782</v>
      </c>
      <c r="M428" s="2" t="s">
        <v>74</v>
      </c>
      <c r="N428" s="2" t="s">
        <v>75</v>
      </c>
      <c r="O428" s="2" t="s">
        <v>647</v>
      </c>
      <c r="P428" s="2" t="s">
        <v>2783</v>
      </c>
      <c r="Q428" s="2" t="s">
        <v>2965</v>
      </c>
      <c r="R428" s="2" t="s">
        <v>2965</v>
      </c>
      <c r="S428" s="2" t="s">
        <v>2784</v>
      </c>
      <c r="T428" s="2" t="s">
        <v>2965</v>
      </c>
      <c r="U428" s="2" t="s">
        <v>2965</v>
      </c>
      <c r="V428" s="3" t="b">
        <v>1</v>
      </c>
    </row>
    <row r="429" spans="1:22" ht="13.5" customHeight="1">
      <c r="A429" s="1" t="str">
        <f t="shared" si="12"/>
        <v>MichaelGranoff</v>
      </c>
      <c r="B429" s="1" t="str">
        <f>IF(ISNA(VLOOKUP(A429,'OVF Max Out'!$A$2:$A$1948,1,FALSE)),"","YES")</f>
        <v/>
      </c>
      <c r="C429" s="7" t="s">
        <v>680</v>
      </c>
      <c r="D429" s="7" t="s">
        <v>1909</v>
      </c>
      <c r="E429" s="12">
        <v>2300</v>
      </c>
      <c r="F429" s="12">
        <v>28500</v>
      </c>
      <c r="G429" s="12"/>
      <c r="H429" s="12">
        <f t="shared" si="13"/>
        <v>30800</v>
      </c>
      <c r="I429" s="2" t="s">
        <v>10</v>
      </c>
      <c r="J429" s="2" t="s">
        <v>2168</v>
      </c>
      <c r="K429" s="2" t="s">
        <v>2169</v>
      </c>
      <c r="L429" s="2"/>
      <c r="M429" s="7" t="s">
        <v>14</v>
      </c>
      <c r="N429" s="7" t="s">
        <v>15</v>
      </c>
      <c r="O429" s="2"/>
      <c r="P429" s="7" t="s">
        <v>1930</v>
      </c>
      <c r="Q429" s="2" t="s">
        <v>2170</v>
      </c>
      <c r="R429" s="7" t="s">
        <v>1936</v>
      </c>
      <c r="S429" s="7" t="s">
        <v>1921</v>
      </c>
      <c r="T429" s="2"/>
      <c r="U429" s="2"/>
      <c r="V429" s="3"/>
    </row>
    <row r="430" spans="1:22" ht="13.5" customHeight="1">
      <c r="A430" s="1" t="str">
        <f t="shared" si="12"/>
        <v>MatthewBergman</v>
      </c>
      <c r="B430" s="1" t="str">
        <f>IF(ISNA(VLOOKUP(A430,'OVF Max Out'!$A$2:$A$1948,1,FALSE)),"","YES")</f>
        <v/>
      </c>
      <c r="C430" s="2" t="s">
        <v>58</v>
      </c>
      <c r="D430" s="2" t="s">
        <v>2798</v>
      </c>
      <c r="E430" s="12">
        <v>28700</v>
      </c>
      <c r="F430" s="12"/>
      <c r="G430" s="12"/>
      <c r="H430" s="12">
        <f t="shared" si="13"/>
        <v>28700</v>
      </c>
      <c r="I430" s="2" t="s">
        <v>268</v>
      </c>
      <c r="J430" s="2" t="s">
        <v>23</v>
      </c>
      <c r="K430" s="2" t="s">
        <v>178</v>
      </c>
      <c r="L430" s="2" t="s">
        <v>2799</v>
      </c>
      <c r="M430" s="2" t="s">
        <v>2800</v>
      </c>
      <c r="N430" s="2" t="s">
        <v>318</v>
      </c>
      <c r="O430" s="2" t="s">
        <v>2801</v>
      </c>
      <c r="P430" s="2" t="s">
        <v>2802</v>
      </c>
      <c r="Q430" s="2" t="s">
        <v>2965</v>
      </c>
      <c r="R430" s="2" t="s">
        <v>2965</v>
      </c>
      <c r="S430" s="2" t="s">
        <v>2803</v>
      </c>
      <c r="T430" s="2" t="s">
        <v>2965</v>
      </c>
      <c r="U430" s="2" t="s">
        <v>2965</v>
      </c>
      <c r="V430" s="3" t="b">
        <v>0</v>
      </c>
    </row>
    <row r="431" spans="1:22" ht="13.5" customHeight="1">
      <c r="A431" s="1" t="str">
        <f t="shared" si="12"/>
        <v>TerryLierman</v>
      </c>
      <c r="B431" s="1" t="str">
        <f>IF(ISNA(VLOOKUP(A431,'OVF Max Out'!$A$2:$A$1948,1,FALSE)),"","YES")</f>
        <v/>
      </c>
      <c r="C431" s="7" t="s">
        <v>2744</v>
      </c>
      <c r="D431" s="7" t="s">
        <v>1853</v>
      </c>
      <c r="E431" s="32">
        <v>0</v>
      </c>
      <c r="F431" s="32">
        <v>28500</v>
      </c>
      <c r="G431" s="32">
        <v>0</v>
      </c>
      <c r="H431" s="12">
        <f t="shared" si="13"/>
        <v>28500</v>
      </c>
      <c r="I431" s="2" t="s">
        <v>2955</v>
      </c>
      <c r="J431" s="2"/>
      <c r="K431" s="2"/>
      <c r="L431" s="2"/>
      <c r="M431" s="7" t="s">
        <v>596</v>
      </c>
      <c r="N431" s="7" t="s">
        <v>244</v>
      </c>
      <c r="O431" s="2"/>
      <c r="P431" s="7" t="s">
        <v>1866</v>
      </c>
      <c r="Q431" s="2"/>
      <c r="R431" s="7" t="s">
        <v>1870</v>
      </c>
      <c r="S431" s="7" t="s">
        <v>1862</v>
      </c>
      <c r="T431" s="2"/>
      <c r="U431" s="2"/>
      <c r="V431" s="3"/>
    </row>
    <row r="432" spans="1:22" ht="13.5" customHeight="1">
      <c r="A432" s="1" t="str">
        <f t="shared" si="12"/>
        <v>TedraDudley</v>
      </c>
      <c r="B432" s="1" t="str">
        <f>IF(ISNA(VLOOKUP(A432,'OVF Max Out'!$A$2:$A$1948,1,FALSE)),"","YES")</f>
        <v/>
      </c>
      <c r="C432" s="7" t="s">
        <v>1999</v>
      </c>
      <c r="D432" s="7" t="s">
        <v>2000</v>
      </c>
      <c r="E432" s="5">
        <v>18000</v>
      </c>
      <c r="F432" s="5">
        <v>10000</v>
      </c>
      <c r="G432" s="12"/>
      <c r="H432" s="12">
        <f t="shared" si="13"/>
        <v>28000</v>
      </c>
      <c r="I432" s="2" t="s">
        <v>60</v>
      </c>
      <c r="J432" s="2"/>
      <c r="K432" s="2"/>
      <c r="L432" s="2"/>
      <c r="M432" s="7" t="s">
        <v>1576</v>
      </c>
      <c r="N432" s="7" t="s">
        <v>1577</v>
      </c>
      <c r="O432" s="2"/>
      <c r="P432" s="7" t="s">
        <v>2002</v>
      </c>
      <c r="Q432" s="2"/>
      <c r="R432" s="7" t="s">
        <v>2002</v>
      </c>
      <c r="S432" s="7" t="s">
        <v>2001</v>
      </c>
      <c r="T432" s="2"/>
      <c r="U432" s="2"/>
      <c r="V432" s="3"/>
    </row>
    <row r="433" spans="1:22" ht="13.5" customHeight="1">
      <c r="A433" s="1" t="str">
        <f t="shared" si="12"/>
        <v>EdwardCunningham</v>
      </c>
      <c r="B433" s="1" t="str">
        <f>IF(ISNA(VLOOKUP(A433,'OVF Max Out'!$A$2:$A$1948,1,FALSE)),"","YES")</f>
        <v/>
      </c>
      <c r="C433" s="7" t="s">
        <v>1951</v>
      </c>
      <c r="D433" s="7" t="s">
        <v>1952</v>
      </c>
      <c r="F433" s="12">
        <f>20000+7000</f>
        <v>27000</v>
      </c>
      <c r="G433" s="14"/>
      <c r="H433" s="12">
        <f t="shared" si="13"/>
        <v>27000</v>
      </c>
      <c r="I433" s="2" t="s">
        <v>441</v>
      </c>
      <c r="J433" s="2"/>
      <c r="K433" s="2"/>
      <c r="L433" s="2"/>
      <c r="M433" s="7" t="s">
        <v>443</v>
      </c>
      <c r="N433" s="7" t="s">
        <v>444</v>
      </c>
      <c r="O433" s="2"/>
      <c r="P433" s="7" t="s">
        <v>1123</v>
      </c>
      <c r="Q433" s="2"/>
      <c r="R433" s="7" t="s">
        <v>1130</v>
      </c>
      <c r="S433" s="7" t="s">
        <v>1237</v>
      </c>
      <c r="T433" s="2"/>
      <c r="U433" s="2"/>
      <c r="V433" s="3"/>
    </row>
    <row r="434" spans="1:22" s="27" customFormat="1" ht="12.75" customHeight="1">
      <c r="A434" s="1" t="str">
        <f t="shared" si="12"/>
        <v>SheilaJohnson</v>
      </c>
      <c r="B434" s="1" t="str">
        <f>IF(ISNA(VLOOKUP(A434,'OVF Max Out'!$A$2:$A$1948,1,FALSE)),"","YES")</f>
        <v/>
      </c>
      <c r="C434" s="2" t="s">
        <v>2821</v>
      </c>
      <c r="D434" s="2" t="s">
        <v>563</v>
      </c>
      <c r="E434" s="32">
        <v>19000</v>
      </c>
      <c r="F434" s="32">
        <v>0</v>
      </c>
      <c r="G434" s="32">
        <v>0</v>
      </c>
      <c r="H434" s="12">
        <f t="shared" si="13"/>
        <v>19000</v>
      </c>
      <c r="I434" s="2" t="s">
        <v>2955</v>
      </c>
      <c r="J434" s="2" t="s">
        <v>2822</v>
      </c>
      <c r="K434" s="2" t="s">
        <v>2823</v>
      </c>
      <c r="L434" s="2" t="s">
        <v>2824</v>
      </c>
      <c r="M434" s="2" t="s">
        <v>2825</v>
      </c>
      <c r="N434" s="2" t="s">
        <v>93</v>
      </c>
      <c r="O434" s="2" t="s">
        <v>2826</v>
      </c>
      <c r="P434" s="2" t="s">
        <v>2827</v>
      </c>
      <c r="Q434" s="2" t="s">
        <v>2965</v>
      </c>
      <c r="R434" s="2" t="s">
        <v>2965</v>
      </c>
      <c r="S434" s="2" t="s">
        <v>2828</v>
      </c>
      <c r="T434" s="2" t="s">
        <v>2829</v>
      </c>
      <c r="U434" s="2" t="s">
        <v>2965</v>
      </c>
      <c r="V434" s="3" t="b">
        <v>1</v>
      </c>
    </row>
    <row r="435" spans="1:22" ht="13.5" customHeight="1">
      <c r="A435" s="1" t="str">
        <f t="shared" si="12"/>
        <v>SidBanerjee</v>
      </c>
      <c r="B435" s="1" t="str">
        <f>IF(ISNA(VLOOKUP(A435,'OVF Max Out'!$A$2:$A$1948,1,FALSE)),"","YES")</f>
        <v/>
      </c>
      <c r="C435" s="7" t="s">
        <v>1875</v>
      </c>
      <c r="D435" s="7" t="s">
        <v>1876</v>
      </c>
      <c r="E435" s="5">
        <v>1300</v>
      </c>
      <c r="F435" s="5">
        <v>8700</v>
      </c>
      <c r="G435" s="12">
        <v>5000</v>
      </c>
      <c r="H435" s="12">
        <f t="shared" si="13"/>
        <v>15000</v>
      </c>
      <c r="I435" s="2" t="s">
        <v>2955</v>
      </c>
      <c r="J435" s="2" t="s">
        <v>2128</v>
      </c>
      <c r="K435" s="2" t="s">
        <v>43</v>
      </c>
      <c r="L435" s="2"/>
      <c r="M435" s="7" t="s">
        <v>2961</v>
      </c>
      <c r="N435" s="7" t="s">
        <v>2962</v>
      </c>
      <c r="O435" s="2"/>
      <c r="P435" s="7" t="s">
        <v>1892</v>
      </c>
      <c r="Q435" s="2" t="s">
        <v>2129</v>
      </c>
      <c r="R435" s="7" t="s">
        <v>1899</v>
      </c>
      <c r="S435" s="7" t="s">
        <v>1885</v>
      </c>
      <c r="T435" s="2"/>
      <c r="U435" s="2"/>
      <c r="V435" s="3"/>
    </row>
    <row r="436" spans="1:22" s="27" customFormat="1" ht="13.5" customHeight="1">
      <c r="A436" s="1" t="str">
        <f t="shared" si="12"/>
        <v>DeborahRappaport</v>
      </c>
      <c r="B436" s="1" t="str">
        <f>IF(ISNA(VLOOKUP(A436,'OVF Max Out'!$A$2:$A$1948,1,FALSE)),"","YES")</f>
        <v/>
      </c>
      <c r="C436" s="2" t="s">
        <v>2893</v>
      </c>
      <c r="D436" s="2" t="s">
        <v>2894</v>
      </c>
      <c r="E436" s="13">
        <v>8600</v>
      </c>
      <c r="F436" s="13">
        <v>5400</v>
      </c>
      <c r="G436" s="13"/>
      <c r="H436" s="12">
        <f t="shared" si="13"/>
        <v>14000</v>
      </c>
      <c r="I436" s="2" t="s">
        <v>2970</v>
      </c>
      <c r="J436" s="2" t="s">
        <v>2895</v>
      </c>
      <c r="K436" s="2" t="s">
        <v>2896</v>
      </c>
      <c r="L436" s="2" t="s">
        <v>2965</v>
      </c>
      <c r="M436" s="2" t="s">
        <v>2897</v>
      </c>
      <c r="N436" s="2" t="s">
        <v>4</v>
      </c>
      <c r="O436" s="2" t="s">
        <v>2965</v>
      </c>
      <c r="P436" s="2" t="s">
        <v>2965</v>
      </c>
      <c r="Q436" s="2" t="s">
        <v>2898</v>
      </c>
      <c r="R436" s="2" t="s">
        <v>2965</v>
      </c>
      <c r="S436" s="2" t="s">
        <v>2899</v>
      </c>
      <c r="T436" s="2" t="s">
        <v>2965</v>
      </c>
      <c r="U436" s="2" t="s">
        <v>2965</v>
      </c>
      <c r="V436" s="3" t="b">
        <v>0</v>
      </c>
    </row>
    <row r="437" spans="1:22" s="27" customFormat="1" ht="13.5" customHeight="1">
      <c r="A437" s="1" t="str">
        <f t="shared" si="12"/>
        <v>WoodrowGandy</v>
      </c>
      <c r="B437" s="1" t="str">
        <f>IF(ISNA(VLOOKUP(A437,'OVF Max Out'!$A$2:$A$1948,1,FALSE)),"","YES")</f>
        <v/>
      </c>
      <c r="C437" s="7" t="s">
        <v>1953</v>
      </c>
      <c r="D437" s="7" t="s">
        <v>1954</v>
      </c>
      <c r="E437" s="13">
        <v>9200</v>
      </c>
      <c r="F437" s="13">
        <v>1000</v>
      </c>
      <c r="G437" s="14"/>
      <c r="H437" s="12">
        <f t="shared" si="13"/>
        <v>10200</v>
      </c>
      <c r="I437" s="2" t="s">
        <v>441</v>
      </c>
      <c r="J437" s="2" t="s">
        <v>2227</v>
      </c>
      <c r="K437" s="2" t="s">
        <v>2425</v>
      </c>
      <c r="L437" s="2"/>
      <c r="M437" s="7" t="s">
        <v>846</v>
      </c>
      <c r="N437" s="7" t="s">
        <v>444</v>
      </c>
      <c r="O437" s="2"/>
      <c r="P437" s="7" t="s">
        <v>1124</v>
      </c>
      <c r="Q437" s="2"/>
      <c r="R437" s="7" t="s">
        <v>1129</v>
      </c>
      <c r="S437" s="7" t="s">
        <v>1962</v>
      </c>
      <c r="T437" s="2"/>
      <c r="U437" s="2"/>
      <c r="V437" s="3"/>
    </row>
    <row r="438" spans="1:22" ht="13.5" customHeight="1">
      <c r="A438" s="1" t="str">
        <f t="shared" si="12"/>
        <v>PrakashAmbegaonkar</v>
      </c>
      <c r="B438" s="1" t="str">
        <f>IF(ISNA(VLOOKUP(A438,'OVF Max Out'!$A$2:$A$1948,1,FALSE)),"","YES")</f>
        <v/>
      </c>
      <c r="C438" s="7" t="s">
        <v>2006</v>
      </c>
      <c r="D438" s="7" t="s">
        <v>2007</v>
      </c>
      <c r="E438" s="5">
        <v>3600</v>
      </c>
      <c r="F438" s="5">
        <v>6400</v>
      </c>
      <c r="G438" s="32"/>
      <c r="H438" s="12">
        <f t="shared" si="13"/>
        <v>10000</v>
      </c>
      <c r="I438" s="2" t="s">
        <v>2955</v>
      </c>
      <c r="J438" s="2" t="s">
        <v>2125</v>
      </c>
      <c r="K438" s="2" t="s">
        <v>473</v>
      </c>
      <c r="L438" s="2"/>
      <c r="M438" s="7" t="s">
        <v>451</v>
      </c>
      <c r="N438" s="7" t="s">
        <v>93</v>
      </c>
      <c r="O438" s="2"/>
      <c r="P438" s="7" t="s">
        <v>2019</v>
      </c>
      <c r="Q438" s="2"/>
      <c r="R438" s="7" t="s">
        <v>2023</v>
      </c>
      <c r="S438" s="7" t="s">
        <v>2015</v>
      </c>
      <c r="T438" s="2"/>
      <c r="U438" s="2"/>
      <c r="V438" s="3"/>
    </row>
    <row r="439" spans="1:22" ht="13.5" customHeight="1">
      <c r="A439" s="1" t="str">
        <f t="shared" si="12"/>
        <v>Wanda James</v>
      </c>
      <c r="B439" s="1" t="str">
        <f>IF(ISNA(VLOOKUP(A439,'OVF Max Out'!$A$2:$A$1948,1,FALSE)),"","YES")</f>
        <v/>
      </c>
      <c r="C439" s="7" t="s">
        <v>1967</v>
      </c>
      <c r="D439" s="7" t="s">
        <v>274</v>
      </c>
      <c r="E439" s="12">
        <v>8000</v>
      </c>
      <c r="F439" s="12"/>
      <c r="G439" s="12"/>
      <c r="H439" s="12">
        <f t="shared" si="13"/>
        <v>8000</v>
      </c>
      <c r="I439" s="2" t="s">
        <v>100</v>
      </c>
      <c r="J439" s="2"/>
      <c r="K439" s="2"/>
      <c r="L439" s="2"/>
      <c r="M439" s="7" t="s">
        <v>2758</v>
      </c>
      <c r="N439" s="7" t="s">
        <v>105</v>
      </c>
      <c r="O439" s="2"/>
      <c r="P439" s="7" t="s">
        <v>1975</v>
      </c>
      <c r="Q439" s="2"/>
      <c r="R439" s="7" t="s">
        <v>1975</v>
      </c>
      <c r="S439" s="7" t="s">
        <v>1972</v>
      </c>
      <c r="T439" s="2"/>
      <c r="U439" s="2"/>
      <c r="V439" s="3"/>
    </row>
    <row r="440" spans="1:22" ht="13.5" customHeight="1">
      <c r="A440" s="1" t="str">
        <f t="shared" si="12"/>
        <v xml:space="preserve">Sabrina Williams </v>
      </c>
      <c r="B440" s="1" t="str">
        <f>IF(ISNA(VLOOKUP(A440,'OVF Max Out'!$A$2:$A$1948,1,FALSE)),"","YES")</f>
        <v/>
      </c>
      <c r="C440" s="7" t="s">
        <v>1856</v>
      </c>
      <c r="D440" s="7" t="s">
        <v>1857</v>
      </c>
      <c r="E440" s="32">
        <v>4300</v>
      </c>
      <c r="F440" s="32">
        <v>0</v>
      </c>
      <c r="G440" s="32">
        <v>0</v>
      </c>
      <c r="H440" s="12">
        <f t="shared" si="13"/>
        <v>4300</v>
      </c>
      <c r="I440" s="2" t="s">
        <v>2955</v>
      </c>
      <c r="J440" s="2" t="s">
        <v>2143</v>
      </c>
      <c r="K440" s="2" t="s">
        <v>2144</v>
      </c>
      <c r="L440" s="2"/>
      <c r="M440" s="7" t="s">
        <v>325</v>
      </c>
      <c r="N440" s="7" t="s">
        <v>1859</v>
      </c>
      <c r="O440" s="2"/>
      <c r="P440" s="7" t="s">
        <v>1868</v>
      </c>
      <c r="Q440" s="2" t="s">
        <v>2145</v>
      </c>
      <c r="R440" s="7" t="s">
        <v>1872</v>
      </c>
      <c r="S440" s="7" t="s">
        <v>1864</v>
      </c>
      <c r="T440" s="2"/>
      <c r="U440" s="2"/>
      <c r="V440" s="3"/>
    </row>
    <row r="441" spans="1:22" ht="13.5" customHeight="1">
      <c r="A441" s="1" t="str">
        <f t="shared" si="12"/>
        <v>BillDaley</v>
      </c>
      <c r="B441" s="1" t="str">
        <f>IF(ISNA(VLOOKUP(A441,'OVF Max Out'!$A$2:$A$1948,1,FALSE)),"","YES")</f>
        <v/>
      </c>
      <c r="C441" s="2" t="s">
        <v>239</v>
      </c>
      <c r="D441" s="2" t="s">
        <v>2865</v>
      </c>
      <c r="E441" s="12">
        <v>3600</v>
      </c>
      <c r="F441" s="12"/>
      <c r="G441" s="12"/>
      <c r="H441" s="12">
        <f t="shared" si="13"/>
        <v>3600</v>
      </c>
      <c r="I441" s="2" t="s">
        <v>71</v>
      </c>
      <c r="J441" s="2" t="s">
        <v>2866</v>
      </c>
      <c r="K441" s="2" t="s">
        <v>829</v>
      </c>
      <c r="L441" s="2" t="s">
        <v>2867</v>
      </c>
      <c r="M441" s="2" t="s">
        <v>74</v>
      </c>
      <c r="N441" s="2" t="s">
        <v>75</v>
      </c>
      <c r="O441" s="2" t="s">
        <v>2868</v>
      </c>
      <c r="P441" s="2" t="s">
        <v>2869</v>
      </c>
      <c r="Q441" s="2" t="s">
        <v>2965</v>
      </c>
      <c r="R441" s="2" t="s">
        <v>2965</v>
      </c>
      <c r="S441" s="2" t="s">
        <v>2870</v>
      </c>
      <c r="T441" s="2" t="s">
        <v>2965</v>
      </c>
      <c r="U441" s="2" t="s">
        <v>2965</v>
      </c>
      <c r="V441" s="3" t="b">
        <v>0</v>
      </c>
    </row>
    <row r="442" spans="1:22" ht="13.5" customHeight="1">
      <c r="A442" s="1" t="str">
        <f t="shared" si="12"/>
        <v>RhondaWilson</v>
      </c>
      <c r="B442" s="1" t="str">
        <f>IF(ISNA(VLOOKUP(A442,'OVF Max Out'!$A$2:$A$1948,1,FALSE)),"","YES")</f>
        <v>YES</v>
      </c>
      <c r="C442" s="7" t="s">
        <v>2091</v>
      </c>
      <c r="D442" s="7" t="s">
        <v>2092</v>
      </c>
      <c r="E442" s="32">
        <v>0</v>
      </c>
      <c r="F442" s="32">
        <v>3000</v>
      </c>
      <c r="G442" s="32">
        <v>0</v>
      </c>
      <c r="H442" s="12">
        <f t="shared" si="13"/>
        <v>3000</v>
      </c>
      <c r="I442" s="2" t="s">
        <v>2955</v>
      </c>
      <c r="J442" s="2" t="s">
        <v>23</v>
      </c>
      <c r="K442" s="2" t="s">
        <v>178</v>
      </c>
      <c r="L442" s="2"/>
      <c r="M442" s="7" t="s">
        <v>2094</v>
      </c>
      <c r="N442" s="7" t="s">
        <v>226</v>
      </c>
      <c r="O442" s="2"/>
      <c r="P442" s="7" t="s">
        <v>2098</v>
      </c>
      <c r="Q442" s="2"/>
      <c r="R442" s="7" t="s">
        <v>2100</v>
      </c>
      <c r="S442" s="7" t="s">
        <v>2096</v>
      </c>
      <c r="T442" s="2"/>
      <c r="U442" s="2"/>
      <c r="V442" s="3"/>
    </row>
    <row r="443" spans="1:22" ht="13.5" customHeight="1">
      <c r="A443" s="1" t="str">
        <f t="shared" si="12"/>
        <v>GabrielGuerra Mondragon</v>
      </c>
      <c r="B443" s="1" t="str">
        <f>IF(ISNA(VLOOKUP(A443,'OVF Max Out'!$A$2:$A$1948,1,FALSE)),"","YES")</f>
        <v/>
      </c>
      <c r="C443" s="2" t="s">
        <v>2871</v>
      </c>
      <c r="D443" s="2" t="s">
        <v>2872</v>
      </c>
      <c r="E443" s="12">
        <v>2300</v>
      </c>
      <c r="F443" s="12"/>
      <c r="G443" s="12"/>
      <c r="H443" s="12">
        <f t="shared" si="13"/>
        <v>2300</v>
      </c>
      <c r="I443" s="2" t="s">
        <v>10</v>
      </c>
      <c r="J443" s="2" t="s">
        <v>2873</v>
      </c>
      <c r="K443" s="2" t="s">
        <v>2774</v>
      </c>
      <c r="L443" s="2" t="s">
        <v>2965</v>
      </c>
      <c r="M443" s="2" t="s">
        <v>14</v>
      </c>
      <c r="N443" s="2" t="s">
        <v>15</v>
      </c>
      <c r="O443" s="2" t="s">
        <v>2965</v>
      </c>
      <c r="P443" s="2" t="s">
        <v>2874</v>
      </c>
      <c r="Q443" s="2" t="s">
        <v>2965</v>
      </c>
      <c r="R443" s="2" t="s">
        <v>2965</v>
      </c>
      <c r="S443" s="2" t="s">
        <v>2875</v>
      </c>
      <c r="T443" s="2" t="s">
        <v>2965</v>
      </c>
      <c r="U443" s="2" t="s">
        <v>2965</v>
      </c>
      <c r="V443" s="3" t="b">
        <v>0</v>
      </c>
    </row>
    <row r="444" spans="1:22" s="27" customFormat="1" ht="13.5" customHeight="1">
      <c r="A444" s="1" t="str">
        <f t="shared" si="12"/>
        <v>RomitaShetty</v>
      </c>
      <c r="B444" s="1" t="str">
        <f>IF(ISNA(VLOOKUP(A444,'OVF Max Out'!$A$2:$A$1948,1,FALSE)),"","YES")</f>
        <v/>
      </c>
      <c r="C444" s="7" t="s">
        <v>1905</v>
      </c>
      <c r="D444" s="7" t="s">
        <v>1906</v>
      </c>
      <c r="E444" s="12">
        <v>2300</v>
      </c>
      <c r="F444" s="12"/>
      <c r="G444" s="12"/>
      <c r="H444" s="12">
        <f t="shared" si="13"/>
        <v>2300</v>
      </c>
      <c r="I444" s="2" t="s">
        <v>10</v>
      </c>
      <c r="J444" s="2" t="s">
        <v>166</v>
      </c>
      <c r="K444" s="2" t="s">
        <v>611</v>
      </c>
      <c r="L444" s="2"/>
      <c r="M444" s="7" t="s">
        <v>14</v>
      </c>
      <c r="N444" s="11" t="s">
        <v>15</v>
      </c>
      <c r="O444" s="2"/>
      <c r="P444" s="7" t="s">
        <v>2178</v>
      </c>
      <c r="Q444" s="2" t="s">
        <v>2179</v>
      </c>
      <c r="R444" s="7"/>
      <c r="S444" s="7"/>
      <c r="T444" s="2"/>
      <c r="U444" s="2"/>
      <c r="V444" s="3"/>
    </row>
    <row r="445" spans="1:22" ht="13.5" customHeight="1">
      <c r="A445" s="1" t="str">
        <f t="shared" si="12"/>
        <v>KarlKister</v>
      </c>
      <c r="B445" s="1" t="str">
        <f>IF(ISNA(VLOOKUP(A445,'OVF Max Out'!$A$2:$A$1948,1,FALSE)),"","YES")</f>
        <v/>
      </c>
      <c r="C445" s="7" t="s">
        <v>1970</v>
      </c>
      <c r="D445" s="7" t="s">
        <v>1971</v>
      </c>
      <c r="E445" s="12"/>
      <c r="F445" s="12"/>
      <c r="G445" s="12"/>
      <c r="H445" s="12">
        <f t="shared" si="13"/>
        <v>0</v>
      </c>
      <c r="I445" s="2" t="s">
        <v>100</v>
      </c>
      <c r="J445" s="2"/>
      <c r="K445" s="2"/>
      <c r="L445" s="2"/>
      <c r="M445" s="7" t="s">
        <v>2758</v>
      </c>
      <c r="N445" s="7" t="s">
        <v>105</v>
      </c>
      <c r="O445" s="2"/>
      <c r="P445" s="7" t="s">
        <v>1977</v>
      </c>
      <c r="Q445" s="2"/>
      <c r="R445" s="7" t="s">
        <v>1977</v>
      </c>
      <c r="S445" s="7" t="s">
        <v>1974</v>
      </c>
      <c r="T445" s="2"/>
      <c r="U445" s="2"/>
      <c r="V445" s="3"/>
    </row>
    <row r="446" spans="1:22" s="27" customFormat="1" ht="13.5" customHeight="1">
      <c r="A446" s="1" t="str">
        <f t="shared" si="12"/>
        <v>LeoPerez-Minaya</v>
      </c>
      <c r="B446" s="1" t="str">
        <f>IF(ISNA(VLOOKUP(A446,'OVF Max Out'!$A$2:$A$1948,1,FALSE)),"","YES")</f>
        <v/>
      </c>
      <c r="C446" s="7" t="s">
        <v>1985</v>
      </c>
      <c r="D446" s="7" t="s">
        <v>1986</v>
      </c>
      <c r="E446" s="12"/>
      <c r="F446" s="12"/>
      <c r="G446" s="12"/>
      <c r="H446" s="12">
        <f t="shared" si="13"/>
        <v>0</v>
      </c>
      <c r="I446" s="2" t="s">
        <v>22</v>
      </c>
      <c r="J446" s="2"/>
      <c r="K446" s="2"/>
      <c r="L446" s="2"/>
      <c r="M446" s="7" t="s">
        <v>1987</v>
      </c>
      <c r="N446" s="7" t="s">
        <v>1988</v>
      </c>
      <c r="O446" s="2"/>
      <c r="P446" s="7" t="s">
        <v>1990</v>
      </c>
      <c r="Q446" s="2"/>
      <c r="R446" s="7" t="s">
        <v>1088</v>
      </c>
      <c r="S446" s="7" t="s">
        <v>1989</v>
      </c>
      <c r="T446" s="2"/>
      <c r="U446" s="2"/>
      <c r="V446" s="3"/>
    </row>
    <row r="447" spans="1:22" ht="13.5" customHeight="1">
      <c r="A447" s="1" t="str">
        <f t="shared" si="12"/>
        <v>BabakMovahedi</v>
      </c>
      <c r="B447" s="1" t="str">
        <f>IF(ISNA(VLOOKUP(A447,'OVF Max Out'!$A$2:$A$1948,1,FALSE)),"","YES")</f>
        <v/>
      </c>
      <c r="C447" s="7" t="s">
        <v>1877</v>
      </c>
      <c r="D447" s="7" t="s">
        <v>1878</v>
      </c>
      <c r="E447" s="32"/>
      <c r="F447" s="32"/>
      <c r="G447" s="32"/>
      <c r="H447" s="12">
        <f t="shared" si="13"/>
        <v>0</v>
      </c>
      <c r="I447" s="2" t="s">
        <v>2955</v>
      </c>
      <c r="J447" s="2" t="s">
        <v>23</v>
      </c>
      <c r="K447" s="2" t="s">
        <v>178</v>
      </c>
      <c r="L447" s="2"/>
      <c r="M447" s="7" t="s">
        <v>2961</v>
      </c>
      <c r="N447" s="7" t="s">
        <v>2962</v>
      </c>
      <c r="O447" s="2"/>
      <c r="P447" s="7" t="s">
        <v>1893</v>
      </c>
      <c r="Q447" s="2"/>
      <c r="R447" s="7" t="s">
        <v>1893</v>
      </c>
      <c r="S447" s="7" t="s">
        <v>1886</v>
      </c>
      <c r="T447" s="2"/>
      <c r="U447" s="2"/>
      <c r="V447" s="3"/>
    </row>
    <row r="448" spans="1:22" s="27" customFormat="1" ht="13.5" customHeight="1">
      <c r="A448" s="1" t="str">
        <f t="shared" si="12"/>
        <v>Davidvon Storch</v>
      </c>
      <c r="B448" s="1" t="str">
        <f>IF(ISNA(VLOOKUP(A448,'OVF Max Out'!$A$2:$A$1948,1,FALSE)),"","YES")</f>
        <v/>
      </c>
      <c r="C448" s="7" t="s">
        <v>163</v>
      </c>
      <c r="D448" s="7" t="s">
        <v>1882</v>
      </c>
      <c r="E448" s="32"/>
      <c r="F448" s="32"/>
      <c r="G448" s="32"/>
      <c r="H448" s="12">
        <f t="shared" si="13"/>
        <v>0</v>
      </c>
      <c r="I448" s="2" t="s">
        <v>2955</v>
      </c>
      <c r="J448" s="2" t="s">
        <v>2140</v>
      </c>
      <c r="K448" s="2" t="s">
        <v>473</v>
      </c>
      <c r="L448" s="2"/>
      <c r="M448" s="7" t="s">
        <v>2961</v>
      </c>
      <c r="N448" s="7" t="s">
        <v>2962</v>
      </c>
      <c r="O448" s="2"/>
      <c r="P448" s="7" t="s">
        <v>1896</v>
      </c>
      <c r="Q448" s="2" t="s">
        <v>2141</v>
      </c>
      <c r="R448" s="7" t="s">
        <v>1901</v>
      </c>
      <c r="S448" s="7" t="s">
        <v>1889</v>
      </c>
      <c r="T448" s="2"/>
      <c r="U448" s="2"/>
      <c r="V448" s="3"/>
    </row>
    <row r="449" spans="1:22" s="27" customFormat="1" ht="13.5" customHeight="1">
      <c r="A449" s="1" t="str">
        <f t="shared" si="12"/>
        <v>GaryGensler</v>
      </c>
      <c r="B449" s="1" t="str">
        <f>IF(ISNA(VLOOKUP(A449,'OVF Max Out'!$A$2:$A$1948,1,FALSE)),"","YES")</f>
        <v/>
      </c>
      <c r="C449" s="2" t="s">
        <v>2672</v>
      </c>
      <c r="D449" s="2" t="s">
        <v>401</v>
      </c>
      <c r="E449" s="32"/>
      <c r="F449" s="32"/>
      <c r="G449" s="32"/>
      <c r="H449" s="12">
        <f t="shared" si="13"/>
        <v>0</v>
      </c>
      <c r="I449" s="2" t="s">
        <v>2955</v>
      </c>
      <c r="J449" s="2" t="s">
        <v>23</v>
      </c>
      <c r="K449" s="2" t="s">
        <v>418</v>
      </c>
      <c r="L449" s="2"/>
      <c r="M449" s="2"/>
      <c r="N449" s="2"/>
      <c r="O449" s="2"/>
      <c r="P449" s="2"/>
      <c r="Q449" s="2"/>
      <c r="R449" s="2" t="s">
        <v>1654</v>
      </c>
      <c r="S449" s="6" t="s">
        <v>1653</v>
      </c>
      <c r="T449" s="2"/>
      <c r="U449" s="2"/>
      <c r="V449" s="3"/>
    </row>
    <row r="450" spans="1:22" s="27" customFormat="1" ht="13.5" customHeight="1">
      <c r="A450" s="1" t="str">
        <f t="shared" si="12"/>
        <v>TomAdelson</v>
      </c>
      <c r="B450" s="1" t="str">
        <f>IF(ISNA(VLOOKUP(A450,'OVF Max Out'!$A$2:$A$1948,1,FALSE)),"","YES")</f>
        <v/>
      </c>
      <c r="C450" s="6" t="s">
        <v>289</v>
      </c>
      <c r="D450" s="6" t="s">
        <v>1947</v>
      </c>
      <c r="E450" s="13"/>
      <c r="F450" s="13"/>
      <c r="G450" s="14"/>
      <c r="H450" s="12">
        <f t="shared" si="13"/>
        <v>0</v>
      </c>
      <c r="I450" s="2" t="s">
        <v>441</v>
      </c>
      <c r="J450" s="2" t="s">
        <v>2222</v>
      </c>
      <c r="K450" s="2" t="s">
        <v>635</v>
      </c>
      <c r="L450" s="2"/>
      <c r="M450" s="6" t="s">
        <v>1948</v>
      </c>
      <c r="N450" s="6" t="s">
        <v>493</v>
      </c>
      <c r="O450" s="2"/>
      <c r="P450" s="2" t="s">
        <v>2223</v>
      </c>
      <c r="Q450" s="2"/>
      <c r="R450" s="2"/>
      <c r="S450" s="6" t="s">
        <v>1949</v>
      </c>
      <c r="T450" s="2"/>
      <c r="U450" s="2"/>
      <c r="V450" s="3"/>
    </row>
    <row r="451" spans="1:22" s="27" customFormat="1" ht="13.5" customHeight="1">
      <c r="A451" s="1" t="str">
        <f t="shared" ref="A451:A454" si="14">CONCATENATE(C451,D451)</f>
        <v>Hossein &amp; DaliaFateh</v>
      </c>
      <c r="B451" s="1" t="str">
        <f>IF(ISNA(VLOOKUP(A451,'OVF Max Out'!$A$2:$A$1948,1,FALSE)),"","YES")</f>
        <v/>
      </c>
      <c r="C451" s="2" t="s">
        <v>1221</v>
      </c>
      <c r="D451" s="2" t="s">
        <v>1184</v>
      </c>
      <c r="E451" s="32"/>
      <c r="F451" s="32"/>
      <c r="G451" s="32"/>
      <c r="H451" s="12"/>
      <c r="I451" s="2" t="s">
        <v>2955</v>
      </c>
      <c r="J451" s="2" t="s">
        <v>1185</v>
      </c>
      <c r="K451" s="2" t="s">
        <v>1186</v>
      </c>
      <c r="L451" s="2" t="s">
        <v>1187</v>
      </c>
      <c r="M451" s="2" t="s">
        <v>2961</v>
      </c>
      <c r="N451" s="2" t="s">
        <v>2962</v>
      </c>
      <c r="O451" s="2">
        <v>20005</v>
      </c>
      <c r="P451" s="2" t="s">
        <v>1190</v>
      </c>
      <c r="Q451" s="2"/>
      <c r="R451" s="9" t="s">
        <v>1189</v>
      </c>
      <c r="S451" s="6" t="s">
        <v>1188</v>
      </c>
      <c r="T451" s="2" t="s">
        <v>1220</v>
      </c>
      <c r="U451" s="2"/>
      <c r="V451" s="3"/>
    </row>
    <row r="452" spans="1:22" s="27" customFormat="1" ht="13.5" customHeight="1">
      <c r="A452" s="1" t="str">
        <f t="shared" si="14"/>
        <v>IraStatfeld</v>
      </c>
      <c r="B452" s="1" t="str">
        <f>IF(ISNA(VLOOKUP(A452,'OVF Max Out'!$A$2:$A$1948,1,FALSE)),"","YES")</f>
        <v/>
      </c>
      <c r="C452" s="7" t="s">
        <v>1199</v>
      </c>
      <c r="D452" s="7" t="s">
        <v>1200</v>
      </c>
      <c r="E452" s="12">
        <v>20700</v>
      </c>
      <c r="F452" s="12">
        <v>28500</v>
      </c>
      <c r="G452" s="12">
        <v>17000</v>
      </c>
      <c r="H452" s="12"/>
      <c r="I452" s="2" t="s">
        <v>10</v>
      </c>
      <c r="J452" s="2"/>
      <c r="K452" s="2"/>
      <c r="L452" s="2"/>
      <c r="M452" s="7" t="s">
        <v>14</v>
      </c>
      <c r="N452" s="7" t="s">
        <v>15</v>
      </c>
      <c r="O452" s="2"/>
      <c r="P452" s="7" t="s">
        <v>1201</v>
      </c>
      <c r="Q452" s="2"/>
      <c r="R452" s="7"/>
      <c r="S452" s="6" t="s">
        <v>1202</v>
      </c>
      <c r="T452" s="2"/>
      <c r="U452" s="2"/>
      <c r="V452" s="3"/>
    </row>
    <row r="453" spans="1:22" ht="13.5" customHeight="1">
      <c r="A453" s="1" t="str">
        <f t="shared" si="14"/>
        <v>KemalOzgur</v>
      </c>
      <c r="B453" s="1" t="str">
        <f>IF(ISNA(VLOOKUP(A453,'OVF Max Out'!$A$2:$A$1948,1,FALSE)),"","YES")</f>
        <v/>
      </c>
      <c r="C453" s="2" t="s">
        <v>1191</v>
      </c>
      <c r="D453" s="2" t="s">
        <v>1192</v>
      </c>
      <c r="E453" s="12">
        <v>27600</v>
      </c>
      <c r="F453" s="12">
        <v>34900</v>
      </c>
      <c r="G453" s="12"/>
      <c r="H453" s="12"/>
      <c r="I453" s="2" t="s">
        <v>10</v>
      </c>
      <c r="J453" s="2" t="s">
        <v>1193</v>
      </c>
      <c r="K453" s="2" t="s">
        <v>1194</v>
      </c>
      <c r="L453" s="2"/>
      <c r="M453" s="2" t="s">
        <v>1195</v>
      </c>
      <c r="N453" s="2" t="s">
        <v>1392</v>
      </c>
      <c r="O453" s="2"/>
      <c r="P453" s="2" t="s">
        <v>1196</v>
      </c>
      <c r="Q453" s="2"/>
      <c r="R453" s="2" t="s">
        <v>1197</v>
      </c>
      <c r="S453" s="6" t="s">
        <v>1198</v>
      </c>
      <c r="T453" s="2"/>
      <c r="U453" s="2"/>
      <c r="V453" s="3"/>
    </row>
    <row r="454" spans="1:22" ht="14.25" customHeight="1">
      <c r="A454" s="1" t="str">
        <f t="shared" si="14"/>
        <v>JoanGarry</v>
      </c>
      <c r="B454" s="1" t="str">
        <f>IF(ISNA(VLOOKUP(A454,'OVF Max Out'!$A$2:$A$1948,1,FALSE)),"","YES")</f>
        <v/>
      </c>
      <c r="C454" s="2" t="s">
        <v>1203</v>
      </c>
      <c r="D454" s="2" t="s">
        <v>1204</v>
      </c>
      <c r="E454" s="12"/>
      <c r="F454" s="12"/>
      <c r="G454" s="12"/>
      <c r="H454" s="12"/>
      <c r="I454" s="2" t="s">
        <v>10</v>
      </c>
      <c r="J454" s="2"/>
      <c r="K454" s="2"/>
      <c r="L454" s="2"/>
      <c r="M454" s="2"/>
      <c r="N454" s="2"/>
      <c r="O454" s="2"/>
      <c r="P454" s="2"/>
      <c r="Q454" s="2"/>
      <c r="R454" s="2" t="s">
        <v>1205</v>
      </c>
      <c r="S454" s="6" t="s">
        <v>1206</v>
      </c>
      <c r="T454" s="2"/>
      <c r="U454" s="2"/>
      <c r="V454" s="3"/>
    </row>
  </sheetData>
  <phoneticPr fontId="2" type="noConversion"/>
  <pageMargins left="0.5" right="0.5" top="0.5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48"/>
  <sheetViews>
    <sheetView topLeftCell="A1905" workbookViewId="0">
      <selection activeCell="A2" sqref="A2:A1948"/>
    </sheetView>
  </sheetViews>
  <sheetFormatPr defaultRowHeight="12.75"/>
  <cols>
    <col min="1" max="1" width="14.85546875" customWidth="1"/>
    <col min="4" max="4" width="11.85546875" customWidth="1"/>
    <col min="5" max="5" width="13.140625" customWidth="1"/>
  </cols>
  <sheetData>
    <row r="1" spans="1:11">
      <c r="A1" s="41" t="s">
        <v>7245</v>
      </c>
      <c r="B1" s="38" t="s">
        <v>2971</v>
      </c>
      <c r="C1" s="38" t="s">
        <v>2972</v>
      </c>
      <c r="D1" s="38" t="s">
        <v>2973</v>
      </c>
      <c r="E1" s="38" t="s">
        <v>2974</v>
      </c>
      <c r="F1" s="38" t="s">
        <v>2975</v>
      </c>
      <c r="G1" s="38" t="s">
        <v>2976</v>
      </c>
      <c r="H1" s="38" t="s">
        <v>2977</v>
      </c>
      <c r="I1" s="38" t="s">
        <v>2978</v>
      </c>
      <c r="J1" s="38" t="s">
        <v>2979</v>
      </c>
      <c r="K1" s="38" t="s">
        <v>2980</v>
      </c>
    </row>
    <row r="2" spans="1:11">
      <c r="A2" t="str">
        <f>CONCATENATE(C2,D2)</f>
        <v>RichardHausler</v>
      </c>
      <c r="B2" s="39" t="s">
        <v>2981</v>
      </c>
      <c r="C2" s="39" t="s">
        <v>216</v>
      </c>
      <c r="D2" s="39" t="s">
        <v>2982</v>
      </c>
      <c r="E2" s="40">
        <v>28500</v>
      </c>
      <c r="F2" s="39" t="s">
        <v>2983</v>
      </c>
      <c r="G2" s="39" t="s">
        <v>2984</v>
      </c>
      <c r="H2" s="39" t="s">
        <v>93</v>
      </c>
      <c r="I2" s="39">
        <v>14</v>
      </c>
      <c r="J2" s="39" t="s">
        <v>2985</v>
      </c>
      <c r="K2" s="39" t="s">
        <v>2986</v>
      </c>
    </row>
    <row r="3" spans="1:11">
      <c r="A3" t="str">
        <f t="shared" ref="A3:A66" si="0">CONCATENATE(C3,D3)</f>
        <v>LouiseGlenn</v>
      </c>
      <c r="B3" s="39" t="s">
        <v>2987</v>
      </c>
      <c r="C3" s="39" t="s">
        <v>2988</v>
      </c>
      <c r="D3" s="39" t="s">
        <v>2989</v>
      </c>
      <c r="E3" s="40">
        <v>32100</v>
      </c>
      <c r="F3" s="39" t="s">
        <v>2983</v>
      </c>
      <c r="G3" s="39" t="s">
        <v>308</v>
      </c>
      <c r="H3" s="39" t="s">
        <v>1446</v>
      </c>
      <c r="I3" s="39">
        <v>14</v>
      </c>
      <c r="J3" s="39" t="s">
        <v>2990</v>
      </c>
      <c r="K3" s="39" t="s">
        <v>2986</v>
      </c>
    </row>
    <row r="4" spans="1:11">
      <c r="A4" t="str">
        <f t="shared" si="0"/>
        <v>ThomasGlenn</v>
      </c>
      <c r="B4" s="39" t="s">
        <v>2991</v>
      </c>
      <c r="C4" s="39" t="s">
        <v>2992</v>
      </c>
      <c r="D4" s="39" t="s">
        <v>2989</v>
      </c>
      <c r="E4" s="40">
        <v>33100</v>
      </c>
      <c r="F4" s="39" t="s">
        <v>2983</v>
      </c>
      <c r="G4" s="39" t="s">
        <v>308</v>
      </c>
      <c r="H4" s="39" t="s">
        <v>1446</v>
      </c>
      <c r="I4" s="39">
        <v>14</v>
      </c>
      <c r="J4" s="39" t="s">
        <v>2990</v>
      </c>
      <c r="K4" s="39" t="s">
        <v>2986</v>
      </c>
    </row>
    <row r="5" spans="1:11">
      <c r="A5" t="str">
        <f t="shared" si="0"/>
        <v>EdwardNorton</v>
      </c>
      <c r="B5" s="39" t="s">
        <v>2993</v>
      </c>
      <c r="C5" s="39" t="s">
        <v>1951</v>
      </c>
      <c r="D5" s="39" t="s">
        <v>2994</v>
      </c>
      <c r="E5" s="40">
        <v>28500</v>
      </c>
      <c r="F5" s="39" t="s">
        <v>2983</v>
      </c>
      <c r="G5" s="39" t="s">
        <v>14</v>
      </c>
      <c r="H5" s="39" t="s">
        <v>15</v>
      </c>
      <c r="I5" s="39">
        <v>14</v>
      </c>
      <c r="J5" s="39" t="s">
        <v>2990</v>
      </c>
      <c r="K5" s="39" t="s">
        <v>2986</v>
      </c>
    </row>
    <row r="6" spans="1:11">
      <c r="A6" t="str">
        <f t="shared" si="0"/>
        <v>NaomiFirestone</v>
      </c>
      <c r="B6" s="39" t="s">
        <v>2995</v>
      </c>
      <c r="C6" s="39" t="s">
        <v>850</v>
      </c>
      <c r="D6" s="39" t="s">
        <v>2996</v>
      </c>
      <c r="E6" s="40">
        <v>28500</v>
      </c>
      <c r="F6" s="39" t="s">
        <v>2983</v>
      </c>
      <c r="G6" s="39" t="s">
        <v>516</v>
      </c>
      <c r="H6" s="39" t="s">
        <v>4</v>
      </c>
      <c r="I6" s="39">
        <v>14</v>
      </c>
      <c r="J6" s="39" t="s">
        <v>2997</v>
      </c>
      <c r="K6" s="39" t="s">
        <v>2986</v>
      </c>
    </row>
    <row r="7" spans="1:11">
      <c r="A7" t="str">
        <f t="shared" si="0"/>
        <v>GayBrune</v>
      </c>
      <c r="B7" s="39" t="s">
        <v>2998</v>
      </c>
      <c r="C7" s="39" t="s">
        <v>2999</v>
      </c>
      <c r="D7" s="39" t="s">
        <v>3000</v>
      </c>
      <c r="E7" s="40">
        <v>28500</v>
      </c>
      <c r="F7" s="39" t="s">
        <v>2983</v>
      </c>
      <c r="G7" s="39" t="s">
        <v>516</v>
      </c>
      <c r="H7" s="39" t="s">
        <v>4</v>
      </c>
      <c r="I7" s="39">
        <v>14</v>
      </c>
      <c r="J7" s="39" t="s">
        <v>2997</v>
      </c>
      <c r="K7" s="39" t="s">
        <v>2986</v>
      </c>
    </row>
    <row r="8" spans="1:11">
      <c r="A8" t="str">
        <f t="shared" si="0"/>
        <v>ScottGoodman</v>
      </c>
      <c r="B8" s="39" t="s">
        <v>3001</v>
      </c>
      <c r="C8" s="39" t="s">
        <v>344</v>
      </c>
      <c r="D8" s="39" t="s">
        <v>1296</v>
      </c>
      <c r="E8" s="40">
        <v>28500</v>
      </c>
      <c r="F8" s="39" t="s">
        <v>2983</v>
      </c>
      <c r="G8" s="39" t="s">
        <v>1158</v>
      </c>
      <c r="H8" s="39" t="s">
        <v>75</v>
      </c>
      <c r="I8" s="39">
        <v>14</v>
      </c>
      <c r="J8" s="39" t="s">
        <v>3002</v>
      </c>
      <c r="K8" s="39" t="s">
        <v>2986</v>
      </c>
    </row>
    <row r="9" spans="1:11">
      <c r="A9" t="str">
        <f t="shared" si="0"/>
        <v>BarbaraGreis</v>
      </c>
      <c r="B9" s="39" t="s">
        <v>3003</v>
      </c>
      <c r="C9" s="39" t="s">
        <v>661</v>
      </c>
      <c r="D9" s="39" t="s">
        <v>3004</v>
      </c>
      <c r="E9" s="40">
        <v>28500</v>
      </c>
      <c r="F9" s="39" t="s">
        <v>2983</v>
      </c>
      <c r="G9" s="39" t="s">
        <v>3005</v>
      </c>
      <c r="H9" s="39" t="s">
        <v>75</v>
      </c>
      <c r="I9" s="39">
        <v>14</v>
      </c>
      <c r="J9" s="39" t="s">
        <v>3002</v>
      </c>
      <c r="K9" s="39" t="s">
        <v>2986</v>
      </c>
    </row>
    <row r="10" spans="1:11">
      <c r="A10" t="str">
        <f t="shared" si="0"/>
        <v>EdwardMcKinley</v>
      </c>
      <c r="B10" s="39" t="s">
        <v>3006</v>
      </c>
      <c r="C10" s="39" t="s">
        <v>1951</v>
      </c>
      <c r="D10" s="39" t="s">
        <v>3007</v>
      </c>
      <c r="E10" s="40">
        <v>33100</v>
      </c>
      <c r="F10" s="39" t="s">
        <v>2983</v>
      </c>
      <c r="G10" s="39" t="s">
        <v>3008</v>
      </c>
      <c r="H10" s="39" t="s">
        <v>1577</v>
      </c>
      <c r="I10" s="39">
        <v>14</v>
      </c>
      <c r="J10" s="39" t="s">
        <v>3009</v>
      </c>
      <c r="K10" s="39" t="s">
        <v>2986</v>
      </c>
    </row>
    <row r="11" spans="1:11">
      <c r="A11" t="str">
        <f t="shared" si="0"/>
        <v>KathleenLavidge</v>
      </c>
      <c r="B11" s="39" t="s">
        <v>3010</v>
      </c>
      <c r="C11" s="39" t="s">
        <v>3011</v>
      </c>
      <c r="D11" s="39" t="s">
        <v>3012</v>
      </c>
      <c r="E11" s="40">
        <v>30800</v>
      </c>
      <c r="F11" s="39" t="s">
        <v>2983</v>
      </c>
      <c r="G11" s="39" t="s">
        <v>3008</v>
      </c>
      <c r="H11" s="39" t="s">
        <v>1577</v>
      </c>
      <c r="I11" s="39">
        <v>14</v>
      </c>
      <c r="J11" s="39" t="s">
        <v>3009</v>
      </c>
      <c r="K11" s="39" t="s">
        <v>2986</v>
      </c>
    </row>
    <row r="12" spans="1:11">
      <c r="A12" t="str">
        <f t="shared" si="0"/>
        <v>KathyArchibald</v>
      </c>
      <c r="B12" s="39" t="s">
        <v>3013</v>
      </c>
      <c r="C12" s="39" t="s">
        <v>3014</v>
      </c>
      <c r="D12" s="39" t="s">
        <v>3015</v>
      </c>
      <c r="E12" s="40">
        <v>30800</v>
      </c>
      <c r="F12" s="39" t="s">
        <v>2983</v>
      </c>
      <c r="G12" s="39" t="s">
        <v>253</v>
      </c>
      <c r="H12" s="39" t="s">
        <v>27</v>
      </c>
      <c r="I12" s="39">
        <v>14</v>
      </c>
      <c r="J12" s="39" t="s">
        <v>3016</v>
      </c>
      <c r="K12" s="39" t="s">
        <v>2986</v>
      </c>
    </row>
    <row r="13" spans="1:11">
      <c r="A13" t="str">
        <f t="shared" si="0"/>
        <v>PhilipCanfield</v>
      </c>
      <c r="B13" s="39" t="s">
        <v>3017</v>
      </c>
      <c r="C13" s="39" t="s">
        <v>3018</v>
      </c>
      <c r="D13" s="39" t="s">
        <v>2101</v>
      </c>
      <c r="E13" s="40">
        <v>28500</v>
      </c>
      <c r="F13" s="39" t="s">
        <v>2983</v>
      </c>
      <c r="G13" s="39" t="s">
        <v>74</v>
      </c>
      <c r="H13" s="39" t="s">
        <v>75</v>
      </c>
      <c r="I13" s="39">
        <v>14</v>
      </c>
      <c r="J13" s="39" t="s">
        <v>2985</v>
      </c>
      <c r="K13" s="39" t="s">
        <v>2986</v>
      </c>
    </row>
    <row r="14" spans="1:11">
      <c r="A14" t="str">
        <f t="shared" si="0"/>
        <v>CharlesMiller</v>
      </c>
      <c r="B14" s="39" t="s">
        <v>3019</v>
      </c>
      <c r="C14" s="39" t="s">
        <v>2681</v>
      </c>
      <c r="D14" s="39" t="s">
        <v>1700</v>
      </c>
      <c r="E14" s="40">
        <v>30800</v>
      </c>
      <c r="F14" s="39" t="s">
        <v>2983</v>
      </c>
      <c r="G14" s="39" t="s">
        <v>308</v>
      </c>
      <c r="H14" s="39" t="s">
        <v>1446</v>
      </c>
      <c r="I14" s="39">
        <v>14</v>
      </c>
      <c r="J14" s="39" t="s">
        <v>2990</v>
      </c>
      <c r="K14" s="39" t="s">
        <v>2986</v>
      </c>
    </row>
    <row r="15" spans="1:11">
      <c r="A15" t="str">
        <f t="shared" si="0"/>
        <v>PinneyAllen</v>
      </c>
      <c r="B15" s="39" t="s">
        <v>3020</v>
      </c>
      <c r="C15" s="39" t="s">
        <v>3021</v>
      </c>
      <c r="D15" s="39" t="s">
        <v>3022</v>
      </c>
      <c r="E15" s="40">
        <v>28500</v>
      </c>
      <c r="F15" s="39" t="s">
        <v>2983</v>
      </c>
      <c r="G15" s="39" t="s">
        <v>308</v>
      </c>
      <c r="H15" s="39" t="s">
        <v>1446</v>
      </c>
      <c r="I15" s="39">
        <v>14</v>
      </c>
      <c r="J15" s="39" t="s">
        <v>2990</v>
      </c>
      <c r="K15" s="39" t="s">
        <v>2986</v>
      </c>
    </row>
    <row r="16" spans="1:11">
      <c r="A16" t="str">
        <f t="shared" si="0"/>
        <v>RafaelOrtiz</v>
      </c>
      <c r="B16" s="39" t="s">
        <v>3023</v>
      </c>
      <c r="C16" s="39" t="s">
        <v>2061</v>
      </c>
      <c r="D16" s="39" t="s">
        <v>2062</v>
      </c>
      <c r="E16" s="40">
        <v>28500</v>
      </c>
      <c r="F16" s="39" t="s">
        <v>2983</v>
      </c>
      <c r="G16" s="39" t="s">
        <v>156</v>
      </c>
      <c r="H16" s="39" t="s">
        <v>4</v>
      </c>
      <c r="I16" s="39">
        <v>14</v>
      </c>
      <c r="J16" s="39" t="s">
        <v>3024</v>
      </c>
      <c r="K16" s="39" t="s">
        <v>2986</v>
      </c>
    </row>
    <row r="17" spans="1:11">
      <c r="A17" t="str">
        <f t="shared" si="0"/>
        <v>DonaldBrown</v>
      </c>
      <c r="B17" s="39" t="s">
        <v>3025</v>
      </c>
      <c r="C17" s="39" t="s">
        <v>1450</v>
      </c>
      <c r="D17" s="39" t="s">
        <v>2918</v>
      </c>
      <c r="E17" s="40">
        <v>33100</v>
      </c>
      <c r="F17" s="39" t="s">
        <v>3026</v>
      </c>
      <c r="G17" s="39" t="s">
        <v>1814</v>
      </c>
      <c r="H17" s="39" t="s">
        <v>27</v>
      </c>
      <c r="I17" s="39">
        <v>14</v>
      </c>
      <c r="J17" s="39" t="s">
        <v>3027</v>
      </c>
      <c r="K17" s="39" t="s">
        <v>2986</v>
      </c>
    </row>
    <row r="18" spans="1:11">
      <c r="A18" t="str">
        <f t="shared" si="0"/>
        <v>MargoO'Brien</v>
      </c>
      <c r="B18" s="39" t="s">
        <v>3028</v>
      </c>
      <c r="C18" s="39" t="s">
        <v>328</v>
      </c>
      <c r="D18" s="39" t="s">
        <v>2060</v>
      </c>
      <c r="E18" s="40">
        <v>28500</v>
      </c>
      <c r="F18" s="39" t="s">
        <v>3026</v>
      </c>
      <c r="G18" s="39" t="s">
        <v>3029</v>
      </c>
      <c r="H18" s="39" t="s">
        <v>4</v>
      </c>
      <c r="I18" s="39">
        <v>14</v>
      </c>
      <c r="J18" s="39" t="s">
        <v>2990</v>
      </c>
      <c r="K18" s="39" t="s">
        <v>2986</v>
      </c>
    </row>
    <row r="19" spans="1:11">
      <c r="A19" t="str">
        <f t="shared" si="0"/>
        <v>RonaldBernstein</v>
      </c>
      <c r="B19" s="39" t="s">
        <v>3030</v>
      </c>
      <c r="C19" s="39" t="s">
        <v>3031</v>
      </c>
      <c r="D19" s="39" t="s">
        <v>709</v>
      </c>
      <c r="E19" s="40">
        <v>28500</v>
      </c>
      <c r="F19" s="39" t="s">
        <v>3026</v>
      </c>
      <c r="G19" s="39" t="s">
        <v>838</v>
      </c>
      <c r="H19" s="39" t="s">
        <v>839</v>
      </c>
      <c r="I19" s="39">
        <v>14</v>
      </c>
      <c r="J19" s="39" t="s">
        <v>2990</v>
      </c>
      <c r="K19" s="39" t="s">
        <v>2986</v>
      </c>
    </row>
    <row r="20" spans="1:11">
      <c r="A20" t="str">
        <f t="shared" si="0"/>
        <v>JohnSall</v>
      </c>
      <c r="B20" s="39" t="s">
        <v>3032</v>
      </c>
      <c r="C20" s="39" t="s">
        <v>69</v>
      </c>
      <c r="D20" s="39" t="s">
        <v>3033</v>
      </c>
      <c r="E20" s="40">
        <v>28500</v>
      </c>
      <c r="F20" s="39" t="s">
        <v>3026</v>
      </c>
      <c r="G20" s="39" t="s">
        <v>3034</v>
      </c>
      <c r="H20" s="39" t="s">
        <v>839</v>
      </c>
      <c r="I20" s="39">
        <v>14</v>
      </c>
      <c r="J20" s="39" t="s">
        <v>2990</v>
      </c>
      <c r="K20" s="39" t="s">
        <v>2986</v>
      </c>
    </row>
    <row r="21" spans="1:11">
      <c r="A21" t="str">
        <f t="shared" si="0"/>
        <v>DennisGillings</v>
      </c>
      <c r="B21" s="39" t="s">
        <v>3035</v>
      </c>
      <c r="C21" s="39" t="s">
        <v>3036</v>
      </c>
      <c r="D21" s="39" t="s">
        <v>3037</v>
      </c>
      <c r="E21" s="40">
        <v>28500</v>
      </c>
      <c r="F21" s="39" t="s">
        <v>3026</v>
      </c>
      <c r="G21" s="39" t="s">
        <v>1658</v>
      </c>
      <c r="H21" s="39" t="s">
        <v>1659</v>
      </c>
      <c r="I21" s="39">
        <v>14</v>
      </c>
      <c r="J21" s="39" t="s">
        <v>2990</v>
      </c>
      <c r="K21" s="39" t="s">
        <v>2986</v>
      </c>
    </row>
    <row r="22" spans="1:11">
      <c r="A22" t="str">
        <f t="shared" si="0"/>
        <v>JoanGillings</v>
      </c>
      <c r="B22" s="39" t="s">
        <v>3038</v>
      </c>
      <c r="C22" s="39" t="s">
        <v>1203</v>
      </c>
      <c r="D22" s="39" t="s">
        <v>3037</v>
      </c>
      <c r="E22" s="40">
        <v>28500</v>
      </c>
      <c r="F22" s="39" t="s">
        <v>3026</v>
      </c>
      <c r="G22" s="39" t="s">
        <v>1658</v>
      </c>
      <c r="H22" s="39" t="s">
        <v>1659</v>
      </c>
      <c r="I22" s="39">
        <v>14</v>
      </c>
      <c r="J22" s="39" t="s">
        <v>2990</v>
      </c>
      <c r="K22" s="39" t="s">
        <v>2986</v>
      </c>
    </row>
    <row r="23" spans="1:11">
      <c r="A23" t="str">
        <f t="shared" si="0"/>
        <v>MichaelMcCaffrey</v>
      </c>
      <c r="B23" s="39" t="s">
        <v>3039</v>
      </c>
      <c r="C23" s="39" t="s">
        <v>680</v>
      </c>
      <c r="D23" s="39" t="s">
        <v>3040</v>
      </c>
      <c r="E23" s="40">
        <v>28500</v>
      </c>
      <c r="F23" s="39" t="s">
        <v>3026</v>
      </c>
      <c r="G23" s="39" t="s">
        <v>3041</v>
      </c>
      <c r="H23" s="39" t="s">
        <v>3042</v>
      </c>
      <c r="I23" s="39">
        <v>14</v>
      </c>
      <c r="J23" s="39" t="s">
        <v>2985</v>
      </c>
      <c r="K23" s="39" t="s">
        <v>2986</v>
      </c>
    </row>
    <row r="24" spans="1:11">
      <c r="A24" t="str">
        <f t="shared" si="0"/>
        <v>MarkFriedman</v>
      </c>
      <c r="B24" s="39" t="s">
        <v>3043</v>
      </c>
      <c r="C24" s="39" t="s">
        <v>151</v>
      </c>
      <c r="D24" s="39" t="s">
        <v>164</v>
      </c>
      <c r="E24" s="40">
        <v>28500</v>
      </c>
      <c r="F24" s="39" t="s">
        <v>3026</v>
      </c>
      <c r="G24" s="39" t="s">
        <v>980</v>
      </c>
      <c r="H24" s="39" t="s">
        <v>4</v>
      </c>
      <c r="I24" s="39">
        <v>14</v>
      </c>
      <c r="J24" s="39" t="s">
        <v>3044</v>
      </c>
      <c r="K24" s="39" t="s">
        <v>2986</v>
      </c>
    </row>
    <row r="25" spans="1:11">
      <c r="A25" t="str">
        <f t="shared" si="0"/>
        <v>MarjorieFriedman</v>
      </c>
      <c r="B25" s="39" t="s">
        <v>3045</v>
      </c>
      <c r="C25" s="39" t="s">
        <v>1395</v>
      </c>
      <c r="D25" s="39" t="s">
        <v>164</v>
      </c>
      <c r="E25" s="40">
        <v>28500</v>
      </c>
      <c r="F25" s="39" t="s">
        <v>3026</v>
      </c>
      <c r="G25" s="39" t="s">
        <v>980</v>
      </c>
      <c r="H25" s="39" t="s">
        <v>4</v>
      </c>
      <c r="I25" s="39">
        <v>14</v>
      </c>
      <c r="J25" s="39" t="s">
        <v>3044</v>
      </c>
      <c r="K25" s="39" t="s">
        <v>2986</v>
      </c>
    </row>
    <row r="26" spans="1:11">
      <c r="A26" t="str">
        <f t="shared" si="0"/>
        <v>RobertRoche</v>
      </c>
      <c r="B26" s="39" t="s">
        <v>3046</v>
      </c>
      <c r="C26" s="39" t="s">
        <v>8</v>
      </c>
      <c r="D26" s="39" t="s">
        <v>2431</v>
      </c>
      <c r="E26" s="40">
        <v>28500</v>
      </c>
      <c r="F26" s="39" t="s">
        <v>3026</v>
      </c>
      <c r="G26" s="39" t="s">
        <v>3047</v>
      </c>
      <c r="I26" s="39">
        <v>14</v>
      </c>
      <c r="J26" s="39" t="s">
        <v>3048</v>
      </c>
      <c r="K26" s="39" t="s">
        <v>2986</v>
      </c>
    </row>
    <row r="27" spans="1:11">
      <c r="A27" t="str">
        <f t="shared" si="0"/>
        <v>RonPerey</v>
      </c>
      <c r="B27" s="39" t="s">
        <v>3049</v>
      </c>
      <c r="C27" s="39" t="s">
        <v>1496</v>
      </c>
      <c r="D27" s="39" t="s">
        <v>3050</v>
      </c>
      <c r="E27" s="40">
        <v>28500</v>
      </c>
      <c r="F27" s="39" t="s">
        <v>3026</v>
      </c>
      <c r="G27" s="39" t="s">
        <v>317</v>
      </c>
      <c r="H27" s="39" t="s">
        <v>318</v>
      </c>
      <c r="I27" s="39">
        <v>14</v>
      </c>
      <c r="J27" s="39" t="s">
        <v>3051</v>
      </c>
      <c r="K27" s="39" t="s">
        <v>2986</v>
      </c>
    </row>
    <row r="28" spans="1:11">
      <c r="A28" t="str">
        <f t="shared" si="0"/>
        <v>SheilaQuint</v>
      </c>
      <c r="B28" s="39" t="s">
        <v>3052</v>
      </c>
      <c r="C28" s="39" t="s">
        <v>2821</v>
      </c>
      <c r="D28" s="39" t="s">
        <v>3053</v>
      </c>
      <c r="E28" s="40">
        <v>28500</v>
      </c>
      <c r="F28" s="39" t="s">
        <v>3054</v>
      </c>
      <c r="G28" s="39" t="s">
        <v>3055</v>
      </c>
      <c r="H28" s="39" t="s">
        <v>27</v>
      </c>
      <c r="I28" s="39">
        <v>14</v>
      </c>
      <c r="J28" s="39" t="s">
        <v>3016</v>
      </c>
      <c r="K28" s="39" t="s">
        <v>2986</v>
      </c>
    </row>
    <row r="29" spans="1:11">
      <c r="A29" t="str">
        <f t="shared" si="0"/>
        <v>WilliamRussell-Shapiro</v>
      </c>
      <c r="B29" s="39" t="s">
        <v>3056</v>
      </c>
      <c r="C29" s="39" t="s">
        <v>3057</v>
      </c>
      <c r="D29" s="39" t="s">
        <v>3058</v>
      </c>
      <c r="E29" s="40">
        <v>28500</v>
      </c>
      <c r="F29" s="39" t="s">
        <v>3059</v>
      </c>
      <c r="G29" s="39" t="s">
        <v>156</v>
      </c>
      <c r="H29" s="39" t="s">
        <v>4</v>
      </c>
      <c r="I29" s="39">
        <v>14</v>
      </c>
      <c r="J29" s="39" t="s">
        <v>2997</v>
      </c>
      <c r="K29" s="39" t="s">
        <v>2986</v>
      </c>
    </row>
    <row r="30" spans="1:11">
      <c r="A30" t="str">
        <f t="shared" si="0"/>
        <v>DeborahOwen</v>
      </c>
      <c r="B30" s="39" t="s">
        <v>3060</v>
      </c>
      <c r="C30" s="39" t="s">
        <v>2893</v>
      </c>
      <c r="D30" s="39" t="s">
        <v>899</v>
      </c>
      <c r="E30" s="40">
        <v>28500</v>
      </c>
      <c r="F30" s="39" t="s">
        <v>3059</v>
      </c>
      <c r="H30" s="39" t="s">
        <v>3061</v>
      </c>
      <c r="I30" s="39">
        <v>14</v>
      </c>
      <c r="J30" s="39" t="s">
        <v>3009</v>
      </c>
      <c r="K30" s="39" t="s">
        <v>2986</v>
      </c>
    </row>
    <row r="31" spans="1:11">
      <c r="A31" t="str">
        <f t="shared" si="0"/>
        <v>RobertRyan</v>
      </c>
      <c r="B31" s="39" t="s">
        <v>3062</v>
      </c>
      <c r="C31" s="39" t="s">
        <v>8</v>
      </c>
      <c r="D31" s="39" t="s">
        <v>3063</v>
      </c>
      <c r="E31" s="40">
        <v>28500</v>
      </c>
      <c r="F31" s="39" t="s">
        <v>3059</v>
      </c>
      <c r="G31" s="39" t="s">
        <v>375</v>
      </c>
      <c r="H31" s="39" t="s">
        <v>376</v>
      </c>
      <c r="I31" s="39">
        <v>14</v>
      </c>
      <c r="J31" s="39" t="s">
        <v>3064</v>
      </c>
      <c r="K31" s="39" t="s">
        <v>2986</v>
      </c>
    </row>
    <row r="32" spans="1:11">
      <c r="A32" t="str">
        <f t="shared" si="0"/>
        <v>SamuelKaplan</v>
      </c>
      <c r="B32" s="39" t="s">
        <v>3065</v>
      </c>
      <c r="C32" s="39" t="s">
        <v>3066</v>
      </c>
      <c r="D32" s="39" t="s">
        <v>504</v>
      </c>
      <c r="E32" s="40">
        <v>28500</v>
      </c>
      <c r="F32" s="39" t="s">
        <v>3059</v>
      </c>
      <c r="G32" s="39" t="s">
        <v>375</v>
      </c>
      <c r="H32" s="39" t="s">
        <v>376</v>
      </c>
      <c r="I32" s="39">
        <v>14</v>
      </c>
      <c r="J32" s="39" t="s">
        <v>3064</v>
      </c>
      <c r="K32" s="39" t="s">
        <v>2986</v>
      </c>
    </row>
    <row r="33" spans="1:11">
      <c r="A33" t="str">
        <f t="shared" si="0"/>
        <v>SharonRyan</v>
      </c>
      <c r="B33" s="39" t="s">
        <v>3067</v>
      </c>
      <c r="C33" s="39" t="s">
        <v>1617</v>
      </c>
      <c r="D33" s="39" t="s">
        <v>3063</v>
      </c>
      <c r="E33" s="40">
        <v>28500</v>
      </c>
      <c r="F33" s="39" t="s">
        <v>3059</v>
      </c>
      <c r="G33" s="39" t="s">
        <v>375</v>
      </c>
      <c r="H33" s="39" t="s">
        <v>376</v>
      </c>
      <c r="I33" s="39">
        <v>14</v>
      </c>
      <c r="J33" s="39" t="s">
        <v>3064</v>
      </c>
      <c r="K33" s="39" t="s">
        <v>2986</v>
      </c>
    </row>
    <row r="34" spans="1:11">
      <c r="A34" t="str">
        <f t="shared" si="0"/>
        <v>PeteMahurin</v>
      </c>
      <c r="B34" s="39" t="s">
        <v>3068</v>
      </c>
      <c r="C34" s="39" t="s">
        <v>3069</v>
      </c>
      <c r="D34" s="39" t="s">
        <v>3070</v>
      </c>
      <c r="E34" s="40">
        <v>28500</v>
      </c>
      <c r="F34" s="39" t="s">
        <v>3059</v>
      </c>
      <c r="G34" s="39" t="s">
        <v>3071</v>
      </c>
      <c r="H34" s="39" t="s">
        <v>65</v>
      </c>
      <c r="I34" s="39">
        <v>14</v>
      </c>
      <c r="J34" s="39" t="s">
        <v>3072</v>
      </c>
      <c r="K34" s="39" t="s">
        <v>2986</v>
      </c>
    </row>
    <row r="35" spans="1:11">
      <c r="A35" t="str">
        <f t="shared" si="0"/>
        <v>WilburColom</v>
      </c>
      <c r="B35" s="39" t="s">
        <v>3073</v>
      </c>
      <c r="C35" s="39" t="s">
        <v>2627</v>
      </c>
      <c r="D35" s="39" t="s">
        <v>2628</v>
      </c>
      <c r="E35" s="40">
        <v>28500</v>
      </c>
      <c r="F35" s="39" t="s">
        <v>3059</v>
      </c>
      <c r="G35" s="39" t="s">
        <v>2631</v>
      </c>
      <c r="H35" s="39" t="s">
        <v>2632</v>
      </c>
      <c r="I35" s="39">
        <v>14</v>
      </c>
      <c r="J35" s="39" t="s">
        <v>3074</v>
      </c>
      <c r="K35" s="39" t="s">
        <v>2986</v>
      </c>
    </row>
    <row r="36" spans="1:11">
      <c r="A36" t="str">
        <f t="shared" si="0"/>
        <v>WilliamLigon</v>
      </c>
      <c r="B36" s="39" t="s">
        <v>3075</v>
      </c>
      <c r="C36" s="39" t="s">
        <v>3057</v>
      </c>
      <c r="D36" s="39" t="s">
        <v>3076</v>
      </c>
      <c r="E36" s="40">
        <v>28500</v>
      </c>
      <c r="F36" s="39" t="s">
        <v>3059</v>
      </c>
      <c r="G36" s="39" t="s">
        <v>3077</v>
      </c>
      <c r="H36" s="39" t="s">
        <v>93</v>
      </c>
      <c r="I36" s="39">
        <v>14</v>
      </c>
      <c r="J36" s="39" t="s">
        <v>2985</v>
      </c>
      <c r="K36" s="39" t="s">
        <v>2986</v>
      </c>
    </row>
    <row r="37" spans="1:11">
      <c r="A37" t="str">
        <f t="shared" si="0"/>
        <v>HerbertMiller</v>
      </c>
      <c r="B37" s="39" t="s">
        <v>3078</v>
      </c>
      <c r="C37" s="39" t="s">
        <v>3079</v>
      </c>
      <c r="D37" s="39" t="s">
        <v>1700</v>
      </c>
      <c r="E37" s="40">
        <v>28500</v>
      </c>
      <c r="F37" s="39" t="s">
        <v>3059</v>
      </c>
      <c r="G37" s="39" t="s">
        <v>2961</v>
      </c>
      <c r="H37" s="39" t="s">
        <v>2962</v>
      </c>
      <c r="I37" s="39">
        <v>14</v>
      </c>
      <c r="J37" s="39" t="s">
        <v>2985</v>
      </c>
      <c r="K37" s="39" t="s">
        <v>2986</v>
      </c>
    </row>
    <row r="38" spans="1:11">
      <c r="A38" t="str">
        <f t="shared" si="0"/>
        <v>SabrinaWilliams</v>
      </c>
      <c r="B38" s="39" t="s">
        <v>3080</v>
      </c>
      <c r="C38" s="39" t="s">
        <v>3081</v>
      </c>
      <c r="D38" s="39" t="s">
        <v>2368</v>
      </c>
      <c r="E38" s="40">
        <v>28500</v>
      </c>
      <c r="F38" s="39" t="s">
        <v>3059</v>
      </c>
      <c r="G38" s="39" t="s">
        <v>325</v>
      </c>
      <c r="H38" s="39" t="s">
        <v>244</v>
      </c>
      <c r="I38" s="39">
        <v>14</v>
      </c>
      <c r="J38" s="39" t="s">
        <v>2985</v>
      </c>
      <c r="K38" s="39" t="s">
        <v>2986</v>
      </c>
    </row>
    <row r="39" spans="1:11">
      <c r="A39" t="str">
        <f t="shared" si="0"/>
        <v>RobertSussman</v>
      </c>
      <c r="B39" s="39" t="s">
        <v>3082</v>
      </c>
      <c r="C39" s="39" t="s">
        <v>8</v>
      </c>
      <c r="D39" s="39" t="s">
        <v>1464</v>
      </c>
      <c r="E39" s="40">
        <v>28500</v>
      </c>
      <c r="F39" s="39" t="s">
        <v>3059</v>
      </c>
      <c r="G39" s="39" t="s">
        <v>2961</v>
      </c>
      <c r="H39" s="39" t="s">
        <v>2962</v>
      </c>
      <c r="I39" s="39">
        <v>14</v>
      </c>
      <c r="J39" s="39" t="s">
        <v>2985</v>
      </c>
      <c r="K39" s="39" t="s">
        <v>2986</v>
      </c>
    </row>
    <row r="40" spans="1:11">
      <c r="A40" t="str">
        <f t="shared" si="0"/>
        <v>ChristianSearcy</v>
      </c>
      <c r="B40" s="39" t="s">
        <v>3083</v>
      </c>
      <c r="C40" s="39" t="s">
        <v>3084</v>
      </c>
      <c r="D40" s="39" t="s">
        <v>3085</v>
      </c>
      <c r="E40" s="40">
        <v>28500</v>
      </c>
      <c r="F40" s="39" t="s">
        <v>3059</v>
      </c>
      <c r="G40" s="39" t="s">
        <v>3086</v>
      </c>
      <c r="H40" s="39" t="s">
        <v>27</v>
      </c>
      <c r="I40" s="39">
        <v>14</v>
      </c>
      <c r="J40" s="39" t="s">
        <v>3016</v>
      </c>
      <c r="K40" s="39" t="s">
        <v>2986</v>
      </c>
    </row>
    <row r="41" spans="1:11">
      <c r="A41" t="str">
        <f t="shared" si="0"/>
        <v>BenjaminPhilips</v>
      </c>
      <c r="B41" s="39" t="s">
        <v>3087</v>
      </c>
      <c r="C41" s="39" t="s">
        <v>3088</v>
      </c>
      <c r="D41" s="39" t="s">
        <v>3089</v>
      </c>
      <c r="E41" s="40">
        <v>28500</v>
      </c>
      <c r="F41" s="39" t="s">
        <v>3059</v>
      </c>
      <c r="G41" s="39" t="s">
        <v>484</v>
      </c>
      <c r="H41" s="39" t="s">
        <v>27</v>
      </c>
      <c r="I41" s="39">
        <v>14</v>
      </c>
      <c r="J41" s="39" t="s">
        <v>3016</v>
      </c>
      <c r="K41" s="39" t="s">
        <v>2986</v>
      </c>
    </row>
    <row r="42" spans="1:11">
      <c r="A42" t="str">
        <f t="shared" si="0"/>
        <v>HelenPajcic</v>
      </c>
      <c r="B42" s="39" t="s">
        <v>3090</v>
      </c>
      <c r="C42" s="39" t="s">
        <v>856</v>
      </c>
      <c r="D42" s="39" t="s">
        <v>703</v>
      </c>
      <c r="E42" s="40">
        <v>28500</v>
      </c>
      <c r="F42" s="39" t="s">
        <v>3059</v>
      </c>
      <c r="G42" s="39" t="s">
        <v>484</v>
      </c>
      <c r="H42" s="39" t="s">
        <v>27</v>
      </c>
      <c r="I42" s="39">
        <v>14</v>
      </c>
      <c r="J42" s="39" t="s">
        <v>3016</v>
      </c>
      <c r="K42" s="39" t="s">
        <v>2986</v>
      </c>
    </row>
    <row r="43" spans="1:11">
      <c r="A43" t="str">
        <f t="shared" si="0"/>
        <v>SallynPajcic</v>
      </c>
      <c r="B43" s="39" t="s">
        <v>3091</v>
      </c>
      <c r="C43" s="39" t="s">
        <v>3092</v>
      </c>
      <c r="D43" s="39" t="s">
        <v>703</v>
      </c>
      <c r="E43" s="40">
        <v>28500</v>
      </c>
      <c r="F43" s="39" t="s">
        <v>3059</v>
      </c>
      <c r="G43" s="39" t="s">
        <v>484</v>
      </c>
      <c r="H43" s="39" t="s">
        <v>27</v>
      </c>
      <c r="I43" s="39">
        <v>14</v>
      </c>
      <c r="J43" s="39" t="s">
        <v>3016</v>
      </c>
      <c r="K43" s="39" t="s">
        <v>2986</v>
      </c>
    </row>
    <row r="44" spans="1:11">
      <c r="A44" t="str">
        <f t="shared" si="0"/>
        <v>AnnePajcic</v>
      </c>
      <c r="B44" s="39" t="s">
        <v>3093</v>
      </c>
      <c r="C44" s="39" t="s">
        <v>940</v>
      </c>
      <c r="D44" s="39" t="s">
        <v>703</v>
      </c>
      <c r="E44" s="40">
        <v>28500</v>
      </c>
      <c r="F44" s="39" t="s">
        <v>3059</v>
      </c>
      <c r="G44" s="39" t="s">
        <v>484</v>
      </c>
      <c r="H44" s="39" t="s">
        <v>27</v>
      </c>
      <c r="I44" s="39">
        <v>14</v>
      </c>
      <c r="J44" s="39" t="s">
        <v>3016</v>
      </c>
      <c r="K44" s="39" t="s">
        <v>2986</v>
      </c>
    </row>
    <row r="45" spans="1:11">
      <c r="A45" t="str">
        <f t="shared" si="0"/>
        <v>StephenPajcic</v>
      </c>
      <c r="B45" s="39" t="s">
        <v>3094</v>
      </c>
      <c r="C45" s="39" t="s">
        <v>1000</v>
      </c>
      <c r="D45" s="39" t="s">
        <v>703</v>
      </c>
      <c r="E45" s="40">
        <v>28500</v>
      </c>
      <c r="F45" s="39" t="s">
        <v>3059</v>
      </c>
      <c r="G45" s="39" t="s">
        <v>484</v>
      </c>
      <c r="H45" s="39" t="s">
        <v>27</v>
      </c>
      <c r="I45" s="39">
        <v>14</v>
      </c>
      <c r="J45" s="39" t="s">
        <v>3016</v>
      </c>
      <c r="K45" s="39" t="s">
        <v>2986</v>
      </c>
    </row>
    <row r="46" spans="1:11">
      <c r="A46" t="str">
        <f t="shared" si="0"/>
        <v>HarryBookey</v>
      </c>
      <c r="B46" s="39" t="s">
        <v>3095</v>
      </c>
      <c r="C46" s="39" t="s">
        <v>3096</v>
      </c>
      <c r="D46" s="39" t="s">
        <v>2876</v>
      </c>
      <c r="E46" s="40">
        <v>28500</v>
      </c>
      <c r="F46" s="39" t="s">
        <v>3059</v>
      </c>
      <c r="G46" s="39" t="s">
        <v>2878</v>
      </c>
      <c r="H46" s="39" t="s">
        <v>2879</v>
      </c>
      <c r="I46" s="39">
        <v>14</v>
      </c>
      <c r="J46" s="39" t="s">
        <v>3064</v>
      </c>
      <c r="K46" s="39" t="s">
        <v>2986</v>
      </c>
    </row>
    <row r="47" spans="1:11">
      <c r="A47" t="str">
        <f t="shared" si="0"/>
        <v>OwsleyBrown</v>
      </c>
      <c r="B47" s="39" t="s">
        <v>3097</v>
      </c>
      <c r="C47" s="39" t="s">
        <v>3098</v>
      </c>
      <c r="D47" s="39" t="s">
        <v>2918</v>
      </c>
      <c r="E47" s="40">
        <v>28500</v>
      </c>
      <c r="F47" s="39" t="s">
        <v>3059</v>
      </c>
      <c r="G47" s="39" t="s">
        <v>156</v>
      </c>
      <c r="H47" s="39" t="s">
        <v>4</v>
      </c>
      <c r="I47" s="39">
        <v>14</v>
      </c>
      <c r="J47" s="39" t="s">
        <v>3072</v>
      </c>
      <c r="K47" s="39" t="s">
        <v>2986</v>
      </c>
    </row>
    <row r="48" spans="1:11">
      <c r="A48" t="str">
        <f t="shared" si="0"/>
        <v>JoanNewton</v>
      </c>
      <c r="B48" s="39" t="s">
        <v>3099</v>
      </c>
      <c r="C48" s="39" t="s">
        <v>1203</v>
      </c>
      <c r="D48" s="39" t="s">
        <v>3100</v>
      </c>
      <c r="E48" s="40">
        <v>28500</v>
      </c>
      <c r="F48" s="39" t="s">
        <v>3059</v>
      </c>
      <c r="G48" s="39" t="s">
        <v>484</v>
      </c>
      <c r="H48" s="39" t="s">
        <v>27</v>
      </c>
      <c r="I48" s="39">
        <v>14</v>
      </c>
      <c r="J48" s="39" t="s">
        <v>3016</v>
      </c>
      <c r="K48" s="39" t="s">
        <v>2986</v>
      </c>
    </row>
    <row r="49" spans="1:11">
      <c r="A49" t="str">
        <f t="shared" si="0"/>
        <v>RobertRoche</v>
      </c>
      <c r="B49" s="39" t="s">
        <v>3046</v>
      </c>
      <c r="C49" s="39" t="s">
        <v>8</v>
      </c>
      <c r="D49" s="39" t="s">
        <v>2431</v>
      </c>
      <c r="E49" s="40">
        <v>28500</v>
      </c>
      <c r="F49" s="39" t="s">
        <v>3059</v>
      </c>
      <c r="G49" s="39" t="s">
        <v>3047</v>
      </c>
      <c r="I49" s="39">
        <v>14</v>
      </c>
      <c r="J49" s="39" t="s">
        <v>2990</v>
      </c>
      <c r="K49" s="39" t="s">
        <v>2986</v>
      </c>
    </row>
    <row r="50" spans="1:11">
      <c r="A50" t="str">
        <f t="shared" si="0"/>
        <v>RobertOrr</v>
      </c>
      <c r="B50" s="39" t="s">
        <v>3101</v>
      </c>
      <c r="C50" s="39" t="s">
        <v>8</v>
      </c>
      <c r="D50" s="39" t="s">
        <v>3102</v>
      </c>
      <c r="E50" s="40">
        <v>28500</v>
      </c>
      <c r="F50" s="39" t="s">
        <v>3059</v>
      </c>
      <c r="G50" s="39" t="s">
        <v>3103</v>
      </c>
      <c r="I50" s="39">
        <v>14</v>
      </c>
      <c r="J50" s="39" t="s">
        <v>2990</v>
      </c>
      <c r="K50" s="39" t="s">
        <v>2986</v>
      </c>
    </row>
    <row r="51" spans="1:11">
      <c r="A51" t="str">
        <f t="shared" si="0"/>
        <v>RobertOrr</v>
      </c>
      <c r="B51" s="39" t="s">
        <v>3101</v>
      </c>
      <c r="C51" s="39" t="s">
        <v>8</v>
      </c>
      <c r="D51" s="39" t="s">
        <v>3102</v>
      </c>
      <c r="E51" s="40">
        <v>28500</v>
      </c>
      <c r="F51" s="39" t="s">
        <v>3059</v>
      </c>
      <c r="G51" s="39" t="s">
        <v>3103</v>
      </c>
      <c r="I51" s="39">
        <v>14</v>
      </c>
      <c r="J51" s="39" t="s">
        <v>3009</v>
      </c>
      <c r="K51" s="39" t="s">
        <v>2986</v>
      </c>
    </row>
    <row r="52" spans="1:11">
      <c r="A52" t="str">
        <f t="shared" si="0"/>
        <v>MargoO'Brien</v>
      </c>
      <c r="B52" s="39" t="s">
        <v>3028</v>
      </c>
      <c r="C52" s="39" t="s">
        <v>328</v>
      </c>
      <c r="D52" s="39" t="s">
        <v>2060</v>
      </c>
      <c r="E52" s="40">
        <v>28500</v>
      </c>
      <c r="F52" s="39" t="s">
        <v>3059</v>
      </c>
      <c r="G52" s="39" t="s">
        <v>3029</v>
      </c>
      <c r="H52" s="39" t="s">
        <v>4</v>
      </c>
      <c r="I52" s="39">
        <v>14</v>
      </c>
      <c r="J52" s="39" t="s">
        <v>3009</v>
      </c>
      <c r="K52" s="39" t="s">
        <v>2986</v>
      </c>
    </row>
    <row r="53" spans="1:11">
      <c r="A53" t="str">
        <f t="shared" si="0"/>
        <v>HassanAlaghband</v>
      </c>
      <c r="B53" s="39" t="s">
        <v>3104</v>
      </c>
      <c r="C53" s="39" t="s">
        <v>1011</v>
      </c>
      <c r="D53" s="39" t="s">
        <v>3105</v>
      </c>
      <c r="E53" s="40">
        <v>28500</v>
      </c>
      <c r="F53" s="39" t="s">
        <v>3059</v>
      </c>
      <c r="G53" s="39" t="s">
        <v>676</v>
      </c>
      <c r="I53" s="39">
        <v>14</v>
      </c>
      <c r="J53" s="39" t="s">
        <v>3009</v>
      </c>
      <c r="K53" s="39" t="s">
        <v>2986</v>
      </c>
    </row>
    <row r="54" spans="1:11">
      <c r="A54" t="str">
        <f t="shared" si="0"/>
        <v>KathleenLavidge</v>
      </c>
      <c r="B54" s="39" t="s">
        <v>3010</v>
      </c>
      <c r="C54" s="39" t="s">
        <v>3011</v>
      </c>
      <c r="D54" s="39" t="s">
        <v>3012</v>
      </c>
      <c r="E54" s="40">
        <v>30800</v>
      </c>
      <c r="F54" s="39" t="s">
        <v>3059</v>
      </c>
      <c r="G54" s="39" t="s">
        <v>3008</v>
      </c>
      <c r="H54" s="39" t="s">
        <v>1577</v>
      </c>
      <c r="I54" s="39">
        <v>14</v>
      </c>
      <c r="J54" s="39" t="s">
        <v>3009</v>
      </c>
      <c r="K54" s="39" t="s">
        <v>2986</v>
      </c>
    </row>
    <row r="55" spans="1:11">
      <c r="A55" t="str">
        <f t="shared" si="0"/>
        <v>EdwardMcKinley</v>
      </c>
      <c r="B55" s="39" t="s">
        <v>3006</v>
      </c>
      <c r="C55" s="39" t="s">
        <v>1951</v>
      </c>
      <c r="D55" s="39" t="s">
        <v>3007</v>
      </c>
      <c r="E55" s="40">
        <v>33100</v>
      </c>
      <c r="F55" s="39" t="s">
        <v>3059</v>
      </c>
      <c r="G55" s="39" t="s">
        <v>3008</v>
      </c>
      <c r="H55" s="39" t="s">
        <v>1577</v>
      </c>
      <c r="I55" s="39">
        <v>14</v>
      </c>
      <c r="J55" s="39" t="s">
        <v>3009</v>
      </c>
      <c r="K55" s="39" t="s">
        <v>2986</v>
      </c>
    </row>
    <row r="56" spans="1:11">
      <c r="A56" t="str">
        <f t="shared" si="0"/>
        <v>FredKleisner</v>
      </c>
      <c r="B56" s="39" t="s">
        <v>3106</v>
      </c>
      <c r="C56" s="39" t="s">
        <v>1726</v>
      </c>
      <c r="D56" s="39" t="s">
        <v>3107</v>
      </c>
      <c r="E56" s="40">
        <v>28500</v>
      </c>
      <c r="F56" s="39" t="s">
        <v>3059</v>
      </c>
      <c r="G56" s="39" t="s">
        <v>14</v>
      </c>
      <c r="H56" s="39" t="s">
        <v>15</v>
      </c>
      <c r="I56" s="39">
        <v>14</v>
      </c>
      <c r="J56" s="39" t="s">
        <v>3072</v>
      </c>
      <c r="K56" s="39" t="s">
        <v>2986</v>
      </c>
    </row>
    <row r="57" spans="1:11">
      <c r="A57" t="str">
        <f t="shared" si="0"/>
        <v>EricBillings</v>
      </c>
      <c r="B57" s="39" t="s">
        <v>3108</v>
      </c>
      <c r="C57" s="39" t="s">
        <v>632</v>
      </c>
      <c r="D57" s="39" t="s">
        <v>3109</v>
      </c>
      <c r="E57" s="40">
        <v>28500</v>
      </c>
      <c r="F57" s="39" t="s">
        <v>3059</v>
      </c>
      <c r="G57" s="39" t="s">
        <v>3110</v>
      </c>
      <c r="H57" s="39" t="s">
        <v>244</v>
      </c>
      <c r="I57" s="39">
        <v>14</v>
      </c>
      <c r="J57" s="39" t="s">
        <v>3072</v>
      </c>
      <c r="K57" s="39" t="s">
        <v>2986</v>
      </c>
    </row>
    <row r="58" spans="1:11">
      <c r="A58" t="str">
        <f t="shared" si="0"/>
        <v>DennisWong</v>
      </c>
      <c r="B58" s="39" t="s">
        <v>3111</v>
      </c>
      <c r="C58" s="39" t="s">
        <v>3036</v>
      </c>
      <c r="D58" s="39" t="s">
        <v>3112</v>
      </c>
      <c r="E58" s="40">
        <v>57000</v>
      </c>
      <c r="F58" s="39" t="s">
        <v>3059</v>
      </c>
      <c r="G58" s="39" t="s">
        <v>83</v>
      </c>
      <c r="H58" s="39" t="s">
        <v>4</v>
      </c>
      <c r="I58" s="39">
        <v>14</v>
      </c>
      <c r="J58" s="39" t="s">
        <v>3072</v>
      </c>
      <c r="K58" s="39" t="s">
        <v>2986</v>
      </c>
    </row>
    <row r="59" spans="1:11">
      <c r="A59" t="str">
        <f t="shared" si="0"/>
        <v>JamesSpranger</v>
      </c>
      <c r="B59" s="39" t="s">
        <v>3113</v>
      </c>
      <c r="C59" s="39" t="s">
        <v>274</v>
      </c>
      <c r="D59" s="39" t="s">
        <v>3114</v>
      </c>
      <c r="E59" s="40">
        <v>28500</v>
      </c>
      <c r="F59" s="39" t="s">
        <v>3059</v>
      </c>
      <c r="G59" s="39" t="s">
        <v>3115</v>
      </c>
      <c r="H59" s="39" t="s">
        <v>75</v>
      </c>
      <c r="I59" s="39">
        <v>14</v>
      </c>
      <c r="J59" s="39" t="s">
        <v>3072</v>
      </c>
      <c r="K59" s="39" t="s">
        <v>2986</v>
      </c>
    </row>
    <row r="60" spans="1:11">
      <c r="A60" t="str">
        <f t="shared" si="0"/>
        <v>VictoireReynal</v>
      </c>
      <c r="B60" s="39" t="s">
        <v>3116</v>
      </c>
      <c r="C60" s="39" t="s">
        <v>3117</v>
      </c>
      <c r="D60" s="39" t="s">
        <v>3118</v>
      </c>
      <c r="E60" s="40">
        <v>28500</v>
      </c>
      <c r="F60" s="39" t="s">
        <v>3059</v>
      </c>
      <c r="G60" s="39" t="s">
        <v>156</v>
      </c>
      <c r="H60" s="39" t="s">
        <v>4</v>
      </c>
      <c r="I60" s="39">
        <v>14</v>
      </c>
      <c r="J60" s="39" t="s">
        <v>3072</v>
      </c>
      <c r="K60" s="39" t="s">
        <v>2986</v>
      </c>
    </row>
    <row r="61" spans="1:11">
      <c r="A61" t="str">
        <f t="shared" si="0"/>
        <v>AnnZiff</v>
      </c>
      <c r="B61" s="39" t="s">
        <v>3119</v>
      </c>
      <c r="C61" s="39" t="s">
        <v>2444</v>
      </c>
      <c r="D61" s="39" t="s">
        <v>3120</v>
      </c>
      <c r="E61" s="40">
        <v>28500</v>
      </c>
      <c r="F61" s="39" t="s">
        <v>3059</v>
      </c>
      <c r="G61" s="39" t="s">
        <v>14</v>
      </c>
      <c r="H61" s="39" t="s">
        <v>15</v>
      </c>
      <c r="I61" s="39">
        <v>14</v>
      </c>
      <c r="J61" s="39" t="s">
        <v>3072</v>
      </c>
      <c r="K61" s="39" t="s">
        <v>2986</v>
      </c>
    </row>
    <row r="62" spans="1:11">
      <c r="A62" t="str">
        <f t="shared" si="0"/>
        <v>EricLewis</v>
      </c>
      <c r="B62" s="39" t="s">
        <v>3121</v>
      </c>
      <c r="C62" s="39" t="s">
        <v>632</v>
      </c>
      <c r="D62" s="39" t="s">
        <v>756</v>
      </c>
      <c r="E62" s="40">
        <v>28500</v>
      </c>
      <c r="F62" s="39" t="s">
        <v>3059</v>
      </c>
      <c r="G62" s="39" t="s">
        <v>243</v>
      </c>
      <c r="H62" s="39" t="s">
        <v>244</v>
      </c>
      <c r="I62" s="39">
        <v>14</v>
      </c>
      <c r="J62" s="39" t="s">
        <v>2985</v>
      </c>
      <c r="K62" s="39" t="s">
        <v>2986</v>
      </c>
    </row>
    <row r="63" spans="1:11">
      <c r="A63" t="str">
        <f t="shared" si="0"/>
        <v>WilliamEacho</v>
      </c>
      <c r="B63" s="39" t="s">
        <v>3122</v>
      </c>
      <c r="C63" s="39" t="s">
        <v>3057</v>
      </c>
      <c r="D63" s="39" t="s">
        <v>240</v>
      </c>
      <c r="E63" s="40">
        <v>57000</v>
      </c>
      <c r="F63" s="39" t="s">
        <v>3059</v>
      </c>
      <c r="G63" s="39" t="s">
        <v>243</v>
      </c>
      <c r="H63" s="39" t="s">
        <v>244</v>
      </c>
      <c r="I63" s="39">
        <v>14</v>
      </c>
      <c r="J63" s="39" t="s">
        <v>2985</v>
      </c>
      <c r="K63" s="39" t="s">
        <v>2986</v>
      </c>
    </row>
    <row r="64" spans="1:11">
      <c r="A64" t="str">
        <f t="shared" si="0"/>
        <v>PeterCorsell</v>
      </c>
      <c r="B64" s="39" t="s">
        <v>3123</v>
      </c>
      <c r="C64" s="39" t="s">
        <v>221</v>
      </c>
      <c r="D64" s="39" t="s">
        <v>3124</v>
      </c>
      <c r="E64" s="40">
        <v>28500</v>
      </c>
      <c r="F64" s="39" t="s">
        <v>3059</v>
      </c>
      <c r="G64" s="39" t="s">
        <v>821</v>
      </c>
      <c r="H64" s="39" t="s">
        <v>27</v>
      </c>
      <c r="I64" s="39">
        <v>14</v>
      </c>
      <c r="J64" s="39" t="s">
        <v>2985</v>
      </c>
      <c r="K64" s="39" t="s">
        <v>2986</v>
      </c>
    </row>
    <row r="65" spans="1:11">
      <c r="A65" t="str">
        <f t="shared" si="0"/>
        <v>RichardThompson</v>
      </c>
      <c r="B65" s="39" t="s">
        <v>3125</v>
      </c>
      <c r="C65" s="39" t="s">
        <v>216</v>
      </c>
      <c r="D65" s="39" t="s">
        <v>3126</v>
      </c>
      <c r="E65" s="40">
        <v>28500</v>
      </c>
      <c r="F65" s="39" t="s">
        <v>3059</v>
      </c>
      <c r="G65" s="39" t="s">
        <v>2961</v>
      </c>
      <c r="H65" s="39" t="s">
        <v>2962</v>
      </c>
      <c r="I65" s="39">
        <v>14</v>
      </c>
      <c r="J65" s="39" t="s">
        <v>2985</v>
      </c>
      <c r="K65" s="39" t="s">
        <v>2986</v>
      </c>
    </row>
    <row r="66" spans="1:11">
      <c r="A66" t="str">
        <f t="shared" si="0"/>
        <v>KevinRyan</v>
      </c>
      <c r="B66" s="39" t="s">
        <v>3127</v>
      </c>
      <c r="C66" s="39" t="s">
        <v>2291</v>
      </c>
      <c r="D66" s="39" t="s">
        <v>3063</v>
      </c>
      <c r="E66" s="40">
        <v>28500</v>
      </c>
      <c r="F66" s="39" t="s">
        <v>3059</v>
      </c>
      <c r="G66" s="39" t="s">
        <v>14</v>
      </c>
      <c r="H66" s="39" t="s">
        <v>15</v>
      </c>
      <c r="I66" s="39">
        <v>14</v>
      </c>
      <c r="J66" s="39" t="s">
        <v>2985</v>
      </c>
      <c r="K66" s="39" t="s">
        <v>2986</v>
      </c>
    </row>
    <row r="67" spans="1:11">
      <c r="A67" t="str">
        <f t="shared" ref="A67:A130" si="1">CONCATENATE(C67,D67)</f>
        <v>TimothyPayne</v>
      </c>
      <c r="B67" s="39" t="s">
        <v>3128</v>
      </c>
      <c r="C67" s="39" t="s">
        <v>1979</v>
      </c>
      <c r="D67" s="39" t="s">
        <v>3129</v>
      </c>
      <c r="E67" s="40">
        <v>28500</v>
      </c>
      <c r="F67" s="39" t="s">
        <v>3059</v>
      </c>
      <c r="G67" s="39" t="s">
        <v>3130</v>
      </c>
      <c r="H67" s="39" t="s">
        <v>27</v>
      </c>
      <c r="I67" s="39">
        <v>14</v>
      </c>
      <c r="J67" s="39" t="s">
        <v>3016</v>
      </c>
      <c r="K67" s="39" t="s">
        <v>2986</v>
      </c>
    </row>
    <row r="68" spans="1:11">
      <c r="A68" t="str">
        <f t="shared" si="1"/>
        <v>MerryO'Donnell</v>
      </c>
      <c r="B68" s="39" t="s">
        <v>3131</v>
      </c>
      <c r="C68" s="39" t="s">
        <v>3132</v>
      </c>
      <c r="D68" s="39" t="s">
        <v>3133</v>
      </c>
      <c r="E68" s="40">
        <v>28500</v>
      </c>
      <c r="F68" s="39" t="s">
        <v>3059</v>
      </c>
      <c r="G68" s="39" t="s">
        <v>3134</v>
      </c>
      <c r="H68" s="39" t="s">
        <v>27</v>
      </c>
      <c r="I68" s="39">
        <v>14</v>
      </c>
      <c r="J68" s="39" t="s">
        <v>3016</v>
      </c>
      <c r="K68" s="39" t="s">
        <v>2986</v>
      </c>
    </row>
    <row r="69" spans="1:11">
      <c r="A69" t="str">
        <f t="shared" si="1"/>
        <v>PatriciaHogan</v>
      </c>
      <c r="B69" s="39" t="s">
        <v>3135</v>
      </c>
      <c r="C69" s="39" t="s">
        <v>3136</v>
      </c>
      <c r="D69" s="39" t="s">
        <v>3137</v>
      </c>
      <c r="E69" s="40">
        <v>28500</v>
      </c>
      <c r="F69" s="39" t="s">
        <v>3059</v>
      </c>
      <c r="G69" s="39" t="s">
        <v>484</v>
      </c>
      <c r="H69" s="39" t="s">
        <v>27</v>
      </c>
      <c r="I69" s="39">
        <v>14</v>
      </c>
      <c r="J69" s="39" t="s">
        <v>3016</v>
      </c>
      <c r="K69" s="39" t="s">
        <v>2986</v>
      </c>
    </row>
    <row r="70" spans="1:11">
      <c r="A70" t="str">
        <f t="shared" si="1"/>
        <v>FrederickSchultz</v>
      </c>
      <c r="B70" s="39" t="s">
        <v>3138</v>
      </c>
      <c r="C70" s="39" t="s">
        <v>3139</v>
      </c>
      <c r="D70" s="39" t="s">
        <v>3140</v>
      </c>
      <c r="E70" s="40">
        <v>28500</v>
      </c>
      <c r="F70" s="39" t="s">
        <v>3059</v>
      </c>
      <c r="G70" s="39" t="s">
        <v>484</v>
      </c>
      <c r="H70" s="39" t="s">
        <v>27</v>
      </c>
      <c r="I70" s="39">
        <v>14</v>
      </c>
      <c r="J70" s="39" t="s">
        <v>3016</v>
      </c>
      <c r="K70" s="39" t="s">
        <v>2986</v>
      </c>
    </row>
    <row r="71" spans="1:11">
      <c r="A71" t="str">
        <f t="shared" si="1"/>
        <v>BetsyEpstein</v>
      </c>
      <c r="B71" s="39" t="s">
        <v>3141</v>
      </c>
      <c r="C71" s="39" t="s">
        <v>3142</v>
      </c>
      <c r="D71" s="39" t="s">
        <v>3143</v>
      </c>
      <c r="E71" s="40">
        <v>30800</v>
      </c>
      <c r="F71" s="39" t="s">
        <v>3054</v>
      </c>
      <c r="G71" s="39" t="s">
        <v>1299</v>
      </c>
      <c r="H71" s="39" t="s">
        <v>123</v>
      </c>
      <c r="I71" s="39">
        <v>14</v>
      </c>
      <c r="J71" s="39" t="s">
        <v>3144</v>
      </c>
      <c r="K71" s="39" t="s">
        <v>2986</v>
      </c>
    </row>
    <row r="72" spans="1:11">
      <c r="A72" t="str">
        <f t="shared" si="1"/>
        <v>DavidEpstein</v>
      </c>
      <c r="B72" s="39" t="s">
        <v>3145</v>
      </c>
      <c r="C72" s="39" t="s">
        <v>163</v>
      </c>
      <c r="D72" s="39" t="s">
        <v>3143</v>
      </c>
      <c r="E72" s="40">
        <v>30800</v>
      </c>
      <c r="F72" s="39" t="s">
        <v>3054</v>
      </c>
      <c r="G72" s="39" t="s">
        <v>1299</v>
      </c>
      <c r="H72" s="39" t="s">
        <v>123</v>
      </c>
      <c r="I72" s="39">
        <v>14</v>
      </c>
      <c r="J72" s="39" t="s">
        <v>3144</v>
      </c>
      <c r="K72" s="39" t="s">
        <v>2986</v>
      </c>
    </row>
    <row r="73" spans="1:11">
      <c r="A73" t="str">
        <f t="shared" si="1"/>
        <v>AlvinCarpenter</v>
      </c>
      <c r="B73" s="39" t="s">
        <v>3146</v>
      </c>
      <c r="C73" s="39" t="s">
        <v>3147</v>
      </c>
      <c r="D73" s="39" t="s">
        <v>3148</v>
      </c>
      <c r="E73" s="40">
        <v>28500</v>
      </c>
      <c r="F73" s="39" t="s">
        <v>3054</v>
      </c>
      <c r="G73" s="39" t="s">
        <v>484</v>
      </c>
      <c r="H73" s="39" t="s">
        <v>27</v>
      </c>
      <c r="I73" s="39">
        <v>14</v>
      </c>
      <c r="J73" s="39" t="s">
        <v>3016</v>
      </c>
      <c r="K73" s="39" t="s">
        <v>2986</v>
      </c>
    </row>
    <row r="74" spans="1:11">
      <c r="A74" t="str">
        <f t="shared" si="1"/>
        <v>DianaKessler</v>
      </c>
      <c r="B74" s="39" t="s">
        <v>3149</v>
      </c>
      <c r="C74" s="39" t="s">
        <v>1427</v>
      </c>
      <c r="D74" s="39" t="s">
        <v>2093</v>
      </c>
      <c r="E74" s="40">
        <v>28500</v>
      </c>
      <c r="F74" s="39" t="s">
        <v>3054</v>
      </c>
      <c r="G74" s="39" t="s">
        <v>420</v>
      </c>
      <c r="H74" s="39" t="s">
        <v>4</v>
      </c>
      <c r="I74" s="39">
        <v>14</v>
      </c>
      <c r="J74" s="39" t="s">
        <v>3150</v>
      </c>
      <c r="K74" s="39" t="s">
        <v>2986</v>
      </c>
    </row>
    <row r="75" spans="1:11">
      <c r="A75" t="str">
        <f t="shared" si="1"/>
        <v>JudsonHeavener</v>
      </c>
      <c r="B75" s="39" t="s">
        <v>3151</v>
      </c>
      <c r="C75" s="39" t="s">
        <v>3152</v>
      </c>
      <c r="D75" s="39" t="s">
        <v>3153</v>
      </c>
      <c r="E75" s="40">
        <v>28500</v>
      </c>
      <c r="F75" s="39" t="s">
        <v>3054</v>
      </c>
      <c r="G75" s="39" t="s">
        <v>3154</v>
      </c>
      <c r="H75" s="39" t="s">
        <v>27</v>
      </c>
      <c r="I75" s="39">
        <v>14</v>
      </c>
      <c r="J75" s="39" t="s">
        <v>3016</v>
      </c>
      <c r="K75" s="39" t="s">
        <v>2986</v>
      </c>
    </row>
    <row r="76" spans="1:11">
      <c r="A76" t="str">
        <f t="shared" si="1"/>
        <v>ChristopherHeavener</v>
      </c>
      <c r="B76" s="39" t="s">
        <v>3155</v>
      </c>
      <c r="C76" s="39" t="s">
        <v>3156</v>
      </c>
      <c r="D76" s="39" t="s">
        <v>3153</v>
      </c>
      <c r="E76" s="40">
        <v>28500</v>
      </c>
      <c r="F76" s="39" t="s">
        <v>3054</v>
      </c>
      <c r="G76" s="39" t="s">
        <v>3154</v>
      </c>
      <c r="H76" s="39" t="s">
        <v>27</v>
      </c>
      <c r="I76" s="39">
        <v>14</v>
      </c>
      <c r="J76" s="39" t="s">
        <v>3016</v>
      </c>
      <c r="K76" s="39" t="s">
        <v>2986</v>
      </c>
    </row>
    <row r="77" spans="1:11">
      <c r="A77" t="str">
        <f t="shared" si="1"/>
        <v>JarvisKellogg</v>
      </c>
      <c r="B77" s="39" t="s">
        <v>3157</v>
      </c>
      <c r="C77" s="39" t="s">
        <v>3158</v>
      </c>
      <c r="D77" s="39" t="s">
        <v>3159</v>
      </c>
      <c r="E77" s="40">
        <v>28500</v>
      </c>
      <c r="F77" s="39" t="s">
        <v>3054</v>
      </c>
      <c r="G77" s="39" t="s">
        <v>2397</v>
      </c>
      <c r="H77" s="39" t="s">
        <v>123</v>
      </c>
      <c r="I77" s="39">
        <v>14</v>
      </c>
      <c r="J77" s="39" t="s">
        <v>3144</v>
      </c>
      <c r="K77" s="39" t="s">
        <v>2986</v>
      </c>
    </row>
    <row r="78" spans="1:11">
      <c r="A78" t="str">
        <f t="shared" si="1"/>
        <v>CarolFulp</v>
      </c>
      <c r="B78" s="39" t="s">
        <v>3160</v>
      </c>
      <c r="C78" s="39" t="s">
        <v>1843</v>
      </c>
      <c r="D78" s="39" t="s">
        <v>1844</v>
      </c>
      <c r="E78" s="40">
        <v>28500</v>
      </c>
      <c r="F78" s="39" t="s">
        <v>3054</v>
      </c>
      <c r="G78" s="39" t="s">
        <v>2397</v>
      </c>
      <c r="H78" s="39" t="s">
        <v>123</v>
      </c>
      <c r="I78" s="39">
        <v>14</v>
      </c>
      <c r="J78" s="39" t="s">
        <v>3144</v>
      </c>
      <c r="K78" s="39" t="s">
        <v>2986</v>
      </c>
    </row>
    <row r="79" spans="1:11">
      <c r="A79" t="str">
        <f t="shared" si="1"/>
        <v>DavidRoush</v>
      </c>
      <c r="B79" s="39" t="s">
        <v>3161</v>
      </c>
      <c r="C79" s="39" t="s">
        <v>163</v>
      </c>
      <c r="D79" s="39" t="s">
        <v>3162</v>
      </c>
      <c r="E79" s="40">
        <v>28500</v>
      </c>
      <c r="F79" s="39" t="s">
        <v>3054</v>
      </c>
      <c r="G79" s="39" t="s">
        <v>3100</v>
      </c>
      <c r="H79" s="39" t="s">
        <v>123</v>
      </c>
      <c r="I79" s="39">
        <v>14</v>
      </c>
      <c r="J79" s="39" t="s">
        <v>3144</v>
      </c>
      <c r="K79" s="39" t="s">
        <v>2986</v>
      </c>
    </row>
    <row r="80" spans="1:11">
      <c r="A80" t="str">
        <f t="shared" si="1"/>
        <v>PaulKessler</v>
      </c>
      <c r="B80" s="39" t="s">
        <v>3163</v>
      </c>
      <c r="C80" s="39" t="s">
        <v>2309</v>
      </c>
      <c r="D80" s="39" t="s">
        <v>2093</v>
      </c>
      <c r="E80" s="40">
        <v>28500</v>
      </c>
      <c r="F80" s="39" t="s">
        <v>3054</v>
      </c>
      <c r="G80" s="39" t="s">
        <v>420</v>
      </c>
      <c r="H80" s="39" t="s">
        <v>4</v>
      </c>
      <c r="I80" s="39">
        <v>14</v>
      </c>
      <c r="J80" s="39" t="s">
        <v>3016</v>
      </c>
      <c r="K80" s="39" t="s">
        <v>2986</v>
      </c>
    </row>
    <row r="81" spans="1:11">
      <c r="A81" t="str">
        <f t="shared" si="1"/>
        <v>JoeZednik</v>
      </c>
      <c r="B81" s="39" t="s">
        <v>3164</v>
      </c>
      <c r="C81" s="39" t="s">
        <v>2536</v>
      </c>
      <c r="D81" s="39" t="s">
        <v>3165</v>
      </c>
      <c r="E81" s="40">
        <v>28500</v>
      </c>
      <c r="F81" s="39" t="s">
        <v>3054</v>
      </c>
      <c r="G81" s="39" t="s">
        <v>3166</v>
      </c>
      <c r="H81" s="39" t="s">
        <v>27</v>
      </c>
      <c r="I81" s="39">
        <v>14</v>
      </c>
      <c r="J81" s="39" t="s">
        <v>3016</v>
      </c>
      <c r="K81" s="39" t="s">
        <v>2986</v>
      </c>
    </row>
    <row r="82" spans="1:11">
      <c r="A82" t="str">
        <f t="shared" si="1"/>
        <v>BarbaraLipman</v>
      </c>
      <c r="B82" s="39" t="s">
        <v>3167</v>
      </c>
      <c r="C82" s="39" t="s">
        <v>661</v>
      </c>
      <c r="D82" s="39" t="s">
        <v>3168</v>
      </c>
      <c r="E82" s="40">
        <v>28500</v>
      </c>
      <c r="F82" s="39" t="s">
        <v>3054</v>
      </c>
      <c r="G82" s="39" t="s">
        <v>54</v>
      </c>
      <c r="H82" s="39" t="s">
        <v>27</v>
      </c>
      <c r="I82" s="39">
        <v>14</v>
      </c>
      <c r="J82" s="39" t="s">
        <v>3016</v>
      </c>
      <c r="K82" s="39" t="s">
        <v>2986</v>
      </c>
    </row>
    <row r="83" spans="1:11">
      <c r="A83" t="str">
        <f t="shared" si="1"/>
        <v>DavidLipman</v>
      </c>
      <c r="B83" s="39" t="s">
        <v>3169</v>
      </c>
      <c r="C83" s="39" t="s">
        <v>163</v>
      </c>
      <c r="D83" s="39" t="s">
        <v>3168</v>
      </c>
      <c r="E83" s="40">
        <v>28500</v>
      </c>
      <c r="F83" s="39" t="s">
        <v>3054</v>
      </c>
      <c r="G83" s="39" t="s">
        <v>54</v>
      </c>
      <c r="H83" s="39" t="s">
        <v>27</v>
      </c>
      <c r="I83" s="39">
        <v>14</v>
      </c>
      <c r="J83" s="39" t="s">
        <v>3016</v>
      </c>
      <c r="K83" s="39" t="s">
        <v>2986</v>
      </c>
    </row>
    <row r="84" spans="1:11">
      <c r="A84" t="str">
        <f t="shared" si="1"/>
        <v>AnnFudge</v>
      </c>
      <c r="B84" s="39" t="s">
        <v>3170</v>
      </c>
      <c r="C84" s="39" t="s">
        <v>2444</v>
      </c>
      <c r="D84" s="39" t="s">
        <v>2445</v>
      </c>
      <c r="E84" s="40">
        <v>28500</v>
      </c>
      <c r="F84" s="39" t="s">
        <v>3054</v>
      </c>
      <c r="G84" s="39" t="s">
        <v>3171</v>
      </c>
      <c r="H84" s="39" t="s">
        <v>123</v>
      </c>
      <c r="I84" s="39">
        <v>14</v>
      </c>
      <c r="J84" s="39" t="s">
        <v>3144</v>
      </c>
      <c r="K84" s="39" t="s">
        <v>2986</v>
      </c>
    </row>
    <row r="85" spans="1:11">
      <c r="A85" t="str">
        <f t="shared" si="1"/>
        <v>RichardFudge</v>
      </c>
      <c r="B85" s="39" t="s">
        <v>3172</v>
      </c>
      <c r="C85" s="39" t="s">
        <v>216</v>
      </c>
      <c r="D85" s="39" t="s">
        <v>2445</v>
      </c>
      <c r="E85" s="40">
        <v>28500</v>
      </c>
      <c r="F85" s="39" t="s">
        <v>3054</v>
      </c>
      <c r="G85" s="39" t="s">
        <v>3173</v>
      </c>
      <c r="H85" s="39" t="s">
        <v>123</v>
      </c>
      <c r="I85" s="39">
        <v>14</v>
      </c>
      <c r="J85" s="39" t="s">
        <v>3144</v>
      </c>
      <c r="K85" s="39" t="s">
        <v>2986</v>
      </c>
    </row>
    <row r="86" spans="1:11">
      <c r="A86" t="str">
        <f t="shared" si="1"/>
        <v>StuartNathan</v>
      </c>
      <c r="B86" s="39" t="s">
        <v>3174</v>
      </c>
      <c r="C86" s="39" t="s">
        <v>3175</v>
      </c>
      <c r="D86" s="39" t="s">
        <v>2884</v>
      </c>
      <c r="E86" s="40">
        <v>33100</v>
      </c>
      <c r="F86" s="39" t="s">
        <v>3054</v>
      </c>
      <c r="G86" s="39" t="s">
        <v>74</v>
      </c>
      <c r="H86" s="39" t="s">
        <v>75</v>
      </c>
      <c r="I86" s="39">
        <v>14</v>
      </c>
      <c r="J86" s="39" t="s">
        <v>3176</v>
      </c>
      <c r="K86" s="39" t="s">
        <v>2986</v>
      </c>
    </row>
    <row r="87" spans="1:11">
      <c r="A87" t="str">
        <f t="shared" si="1"/>
        <v>JoannNathan</v>
      </c>
      <c r="B87" s="39" t="s">
        <v>3177</v>
      </c>
      <c r="C87" s="39" t="s">
        <v>3178</v>
      </c>
      <c r="D87" s="39" t="s">
        <v>2884</v>
      </c>
      <c r="E87" s="40">
        <v>33100</v>
      </c>
      <c r="F87" s="39" t="s">
        <v>3054</v>
      </c>
      <c r="G87" s="39" t="s">
        <v>74</v>
      </c>
      <c r="H87" s="39" t="s">
        <v>75</v>
      </c>
      <c r="I87" s="39">
        <v>14</v>
      </c>
      <c r="J87" s="39" t="s">
        <v>3176</v>
      </c>
      <c r="K87" s="39" t="s">
        <v>2986</v>
      </c>
    </row>
    <row r="88" spans="1:11">
      <c r="A88" t="str">
        <f t="shared" si="1"/>
        <v>RobertEpstein</v>
      </c>
      <c r="B88" s="39" t="s">
        <v>3179</v>
      </c>
      <c r="C88" s="39" t="s">
        <v>8</v>
      </c>
      <c r="D88" s="39" t="s">
        <v>3143</v>
      </c>
      <c r="E88" s="40">
        <v>30800</v>
      </c>
      <c r="F88" s="39" t="s">
        <v>3054</v>
      </c>
      <c r="G88" s="39" t="s">
        <v>2397</v>
      </c>
      <c r="H88" s="39" t="s">
        <v>123</v>
      </c>
      <c r="I88" s="39">
        <v>14</v>
      </c>
      <c r="J88" s="39" t="s">
        <v>3144</v>
      </c>
      <c r="K88" s="39" t="s">
        <v>2986</v>
      </c>
    </row>
    <row r="89" spans="1:11">
      <c r="A89" t="str">
        <f t="shared" si="1"/>
        <v>EstaEpstein</v>
      </c>
      <c r="B89" s="39" t="s">
        <v>3180</v>
      </c>
      <c r="C89" s="39" t="s">
        <v>3181</v>
      </c>
      <c r="D89" s="39" t="s">
        <v>3143</v>
      </c>
      <c r="E89" s="40">
        <v>30800</v>
      </c>
      <c r="F89" s="39" t="s">
        <v>3054</v>
      </c>
      <c r="G89" s="39" t="s">
        <v>2397</v>
      </c>
      <c r="H89" s="39" t="s">
        <v>123</v>
      </c>
      <c r="I89" s="39">
        <v>14</v>
      </c>
      <c r="J89" s="39" t="s">
        <v>3144</v>
      </c>
      <c r="K89" s="39" t="s">
        <v>2986</v>
      </c>
    </row>
    <row r="90" spans="1:11">
      <c r="A90" t="str">
        <f t="shared" si="1"/>
        <v>FredSchaufeld</v>
      </c>
      <c r="B90" s="39" t="s">
        <v>3182</v>
      </c>
      <c r="C90" s="39" t="s">
        <v>1726</v>
      </c>
      <c r="D90" s="39" t="s">
        <v>3183</v>
      </c>
      <c r="E90" s="40">
        <v>28500</v>
      </c>
      <c r="F90" s="39" t="s">
        <v>3184</v>
      </c>
      <c r="G90" s="39" t="s">
        <v>3185</v>
      </c>
      <c r="H90" s="39" t="s">
        <v>93</v>
      </c>
      <c r="I90" s="39">
        <v>14</v>
      </c>
      <c r="J90" s="39" t="s">
        <v>2985</v>
      </c>
      <c r="K90" s="39" t="s">
        <v>2986</v>
      </c>
    </row>
    <row r="91" spans="1:11">
      <c r="A91" t="str">
        <f t="shared" si="1"/>
        <v>PeterKnight</v>
      </c>
      <c r="B91" s="39" t="s">
        <v>3186</v>
      </c>
      <c r="C91" s="39" t="s">
        <v>221</v>
      </c>
      <c r="D91" s="39" t="s">
        <v>3187</v>
      </c>
      <c r="E91" s="40">
        <v>28500</v>
      </c>
      <c r="F91" s="39" t="s">
        <v>3184</v>
      </c>
      <c r="G91" s="39" t="s">
        <v>14</v>
      </c>
      <c r="H91" s="39" t="s">
        <v>15</v>
      </c>
      <c r="I91" s="39">
        <v>14</v>
      </c>
      <c r="J91" s="39" t="s">
        <v>2985</v>
      </c>
      <c r="K91" s="39" t="s">
        <v>2986</v>
      </c>
    </row>
    <row r="92" spans="1:11">
      <c r="A92" t="str">
        <f t="shared" si="1"/>
        <v>PaulStafford</v>
      </c>
      <c r="B92" s="39" t="s">
        <v>3188</v>
      </c>
      <c r="C92" s="39" t="s">
        <v>2309</v>
      </c>
      <c r="D92" s="39" t="s">
        <v>3189</v>
      </c>
      <c r="E92" s="40">
        <v>28500</v>
      </c>
      <c r="F92" s="39" t="s">
        <v>3184</v>
      </c>
      <c r="G92" s="39" t="s">
        <v>14</v>
      </c>
      <c r="H92" s="39" t="s">
        <v>15</v>
      </c>
      <c r="I92" s="39">
        <v>14</v>
      </c>
      <c r="J92" s="39" t="s">
        <v>2985</v>
      </c>
      <c r="K92" s="39" t="s">
        <v>2986</v>
      </c>
    </row>
    <row r="93" spans="1:11">
      <c r="A93" t="str">
        <f t="shared" si="1"/>
        <v>AlysaStafford</v>
      </c>
      <c r="B93" s="39" t="s">
        <v>3190</v>
      </c>
      <c r="C93" s="39" t="s">
        <v>3191</v>
      </c>
      <c r="D93" s="39" t="s">
        <v>3189</v>
      </c>
      <c r="E93" s="40">
        <v>28500</v>
      </c>
      <c r="F93" s="39" t="s">
        <v>3184</v>
      </c>
      <c r="G93" s="39" t="s">
        <v>1434</v>
      </c>
      <c r="H93" s="39" t="s">
        <v>628</v>
      </c>
      <c r="I93" s="39">
        <v>14</v>
      </c>
      <c r="J93" s="39" t="s">
        <v>2985</v>
      </c>
      <c r="K93" s="39" t="s">
        <v>2986</v>
      </c>
    </row>
    <row r="94" spans="1:11">
      <c r="A94" t="str">
        <f t="shared" si="1"/>
        <v>ElinorConstable</v>
      </c>
      <c r="B94" s="39" t="s">
        <v>3192</v>
      </c>
      <c r="C94" s="39" t="s">
        <v>3193</v>
      </c>
      <c r="D94" s="39" t="s">
        <v>3194</v>
      </c>
      <c r="E94" s="40">
        <v>28500</v>
      </c>
      <c r="F94" s="39" t="s">
        <v>3184</v>
      </c>
      <c r="G94" s="39" t="s">
        <v>2961</v>
      </c>
      <c r="H94" s="39" t="s">
        <v>2962</v>
      </c>
      <c r="I94" s="39">
        <v>14</v>
      </c>
      <c r="J94" s="39" t="s">
        <v>2985</v>
      </c>
      <c r="K94" s="39" t="s">
        <v>2986</v>
      </c>
    </row>
    <row r="95" spans="1:11">
      <c r="A95" t="str">
        <f t="shared" si="1"/>
        <v>SusanLiss</v>
      </c>
      <c r="B95" s="39" t="s">
        <v>3195</v>
      </c>
      <c r="C95" s="39" t="s">
        <v>1854</v>
      </c>
      <c r="D95" s="39" t="s">
        <v>3196</v>
      </c>
      <c r="E95" s="40">
        <v>33100</v>
      </c>
      <c r="F95" s="39" t="s">
        <v>3184</v>
      </c>
      <c r="G95" s="39" t="s">
        <v>596</v>
      </c>
      <c r="H95" s="39" t="s">
        <v>244</v>
      </c>
      <c r="I95" s="39">
        <v>14</v>
      </c>
      <c r="J95" s="39" t="s">
        <v>2985</v>
      </c>
      <c r="K95" s="39" t="s">
        <v>2986</v>
      </c>
    </row>
    <row r="96" spans="1:11">
      <c r="A96" t="str">
        <f t="shared" si="1"/>
        <v>AprilDelaney</v>
      </c>
      <c r="B96" s="39" t="s">
        <v>3197</v>
      </c>
      <c r="C96" s="39" t="s">
        <v>3198</v>
      </c>
      <c r="D96" s="39" t="s">
        <v>3199</v>
      </c>
      <c r="E96" s="40">
        <v>28500</v>
      </c>
      <c r="F96" s="39" t="s">
        <v>3184</v>
      </c>
      <c r="G96" s="39" t="s">
        <v>3110</v>
      </c>
      <c r="H96" s="39" t="s">
        <v>244</v>
      </c>
      <c r="I96" s="39">
        <v>14</v>
      </c>
      <c r="J96" s="39" t="s">
        <v>2985</v>
      </c>
      <c r="K96" s="39" t="s">
        <v>2986</v>
      </c>
    </row>
    <row r="97" spans="1:11">
      <c r="A97" t="str">
        <f t="shared" si="1"/>
        <v>DianePowell</v>
      </c>
      <c r="B97" s="39" t="s">
        <v>3200</v>
      </c>
      <c r="C97" s="39" t="s">
        <v>3201</v>
      </c>
      <c r="D97" s="39" t="s">
        <v>3202</v>
      </c>
      <c r="E97" s="40">
        <v>28500</v>
      </c>
      <c r="F97" s="39" t="s">
        <v>3184</v>
      </c>
      <c r="G97" s="39" t="s">
        <v>2961</v>
      </c>
      <c r="H97" s="39" t="s">
        <v>2962</v>
      </c>
      <c r="I97" s="39">
        <v>14</v>
      </c>
      <c r="J97" s="39" t="s">
        <v>2985</v>
      </c>
      <c r="K97" s="39" t="s">
        <v>2986</v>
      </c>
    </row>
    <row r="98" spans="1:11">
      <c r="A98" t="str">
        <f t="shared" si="1"/>
        <v>JeanBailey</v>
      </c>
      <c r="B98" s="39" t="s">
        <v>3203</v>
      </c>
      <c r="C98" s="39" t="s">
        <v>3204</v>
      </c>
      <c r="D98" s="39" t="s">
        <v>3205</v>
      </c>
      <c r="E98" s="40">
        <v>28500</v>
      </c>
      <c r="F98" s="39" t="s">
        <v>3184</v>
      </c>
      <c r="G98" s="39" t="s">
        <v>325</v>
      </c>
      <c r="H98" s="39" t="s">
        <v>244</v>
      </c>
      <c r="I98" s="39">
        <v>14</v>
      </c>
      <c r="J98" s="39" t="s">
        <v>2985</v>
      </c>
      <c r="K98" s="39" t="s">
        <v>2986</v>
      </c>
    </row>
    <row r="99" spans="1:11">
      <c r="A99" t="str">
        <f t="shared" si="1"/>
        <v>ChiSiu</v>
      </c>
      <c r="B99" s="39" t="s">
        <v>3206</v>
      </c>
      <c r="C99" s="39" t="s">
        <v>3207</v>
      </c>
      <c r="D99" s="39" t="s">
        <v>3208</v>
      </c>
      <c r="E99" s="40">
        <v>28500</v>
      </c>
      <c r="F99" s="39" t="s">
        <v>3184</v>
      </c>
      <c r="G99" s="39" t="s">
        <v>3209</v>
      </c>
      <c r="H99" s="39" t="s">
        <v>244</v>
      </c>
      <c r="I99" s="39">
        <v>14</v>
      </c>
      <c r="J99" s="39" t="s">
        <v>2985</v>
      </c>
      <c r="K99" s="39" t="s">
        <v>2986</v>
      </c>
    </row>
    <row r="100" spans="1:11">
      <c r="A100" t="str">
        <f t="shared" si="1"/>
        <v>WChan</v>
      </c>
      <c r="B100" s="39" t="s">
        <v>3210</v>
      </c>
      <c r="C100" s="39" t="s">
        <v>3211</v>
      </c>
      <c r="D100" s="39" t="s">
        <v>3212</v>
      </c>
      <c r="E100" s="40">
        <v>28500</v>
      </c>
      <c r="F100" s="39" t="s">
        <v>3184</v>
      </c>
      <c r="G100" s="39" t="s">
        <v>3213</v>
      </c>
      <c r="H100" s="39" t="s">
        <v>27</v>
      </c>
      <c r="I100" s="39">
        <v>14</v>
      </c>
      <c r="J100" s="39" t="s">
        <v>2985</v>
      </c>
      <c r="K100" s="39" t="s">
        <v>2986</v>
      </c>
    </row>
    <row r="101" spans="1:11">
      <c r="A101" t="str">
        <f t="shared" si="1"/>
        <v>DaneNichols</v>
      </c>
      <c r="B101" s="39" t="s">
        <v>3214</v>
      </c>
      <c r="C101" s="39" t="s">
        <v>3215</v>
      </c>
      <c r="D101" s="39" t="s">
        <v>3216</v>
      </c>
      <c r="E101" s="40">
        <v>30500</v>
      </c>
      <c r="F101" s="39" t="s">
        <v>3184</v>
      </c>
      <c r="G101" s="39" t="s">
        <v>3217</v>
      </c>
      <c r="H101" s="39" t="s">
        <v>3042</v>
      </c>
      <c r="I101" s="39">
        <v>14</v>
      </c>
      <c r="J101" s="39" t="s">
        <v>2985</v>
      </c>
      <c r="K101" s="39" t="s">
        <v>2986</v>
      </c>
    </row>
    <row r="102" spans="1:11">
      <c r="A102" t="str">
        <f t="shared" si="1"/>
        <v>DanielSimpkins</v>
      </c>
      <c r="B102" s="39" t="s">
        <v>3218</v>
      </c>
      <c r="C102" s="39" t="s">
        <v>400</v>
      </c>
      <c r="D102" s="39" t="s">
        <v>3219</v>
      </c>
      <c r="E102" s="40">
        <v>28500</v>
      </c>
      <c r="F102" s="39" t="s">
        <v>3184</v>
      </c>
      <c r="G102" s="39" t="s">
        <v>243</v>
      </c>
      <c r="H102" s="39" t="s">
        <v>244</v>
      </c>
      <c r="I102" s="39">
        <v>14</v>
      </c>
      <c r="J102" s="39" t="s">
        <v>2985</v>
      </c>
      <c r="K102" s="39" t="s">
        <v>2986</v>
      </c>
    </row>
    <row r="103" spans="1:11">
      <c r="A103" t="str">
        <f t="shared" si="1"/>
        <v>BlairLevin</v>
      </c>
      <c r="B103" s="39" t="s">
        <v>3220</v>
      </c>
      <c r="C103" s="39" t="s">
        <v>1581</v>
      </c>
      <c r="D103" s="39" t="s">
        <v>3221</v>
      </c>
      <c r="E103" s="40">
        <v>28500</v>
      </c>
      <c r="F103" s="39" t="s">
        <v>3184</v>
      </c>
      <c r="G103" s="39" t="s">
        <v>596</v>
      </c>
      <c r="H103" s="39" t="s">
        <v>244</v>
      </c>
      <c r="I103" s="39">
        <v>14</v>
      </c>
      <c r="J103" s="39" t="s">
        <v>2985</v>
      </c>
      <c r="K103" s="39" t="s">
        <v>2986</v>
      </c>
    </row>
    <row r="104" spans="1:11">
      <c r="A104" t="str">
        <f t="shared" si="1"/>
        <v>NaomiPitcairn</v>
      </c>
      <c r="B104" s="39" t="s">
        <v>3222</v>
      </c>
      <c r="C104" s="39" t="s">
        <v>850</v>
      </c>
      <c r="D104" s="39" t="s">
        <v>3223</v>
      </c>
      <c r="E104" s="40">
        <v>28500</v>
      </c>
      <c r="F104" s="39" t="s">
        <v>3184</v>
      </c>
      <c r="G104" s="39" t="s">
        <v>2104</v>
      </c>
      <c r="H104" s="39" t="s">
        <v>4</v>
      </c>
      <c r="I104" s="39">
        <v>14</v>
      </c>
      <c r="J104" s="39" t="s">
        <v>2985</v>
      </c>
      <c r="K104" s="39" t="s">
        <v>2986</v>
      </c>
    </row>
    <row r="105" spans="1:11">
      <c r="A105" t="str">
        <f t="shared" si="1"/>
        <v>ToriThomas</v>
      </c>
      <c r="B105" s="39" t="s">
        <v>3224</v>
      </c>
      <c r="C105" s="39" t="s">
        <v>3225</v>
      </c>
      <c r="D105" s="39" t="s">
        <v>2992</v>
      </c>
      <c r="E105" s="40">
        <v>28500</v>
      </c>
      <c r="F105" s="39" t="s">
        <v>3184</v>
      </c>
      <c r="G105" s="39" t="s">
        <v>451</v>
      </c>
      <c r="H105" s="39" t="s">
        <v>93</v>
      </c>
      <c r="I105" s="39">
        <v>14</v>
      </c>
      <c r="J105" s="39" t="s">
        <v>2985</v>
      </c>
      <c r="K105" s="39" t="s">
        <v>2986</v>
      </c>
    </row>
    <row r="106" spans="1:11">
      <c r="A106" t="str">
        <f t="shared" si="1"/>
        <v>JohnLangford</v>
      </c>
      <c r="B106" s="39" t="s">
        <v>3226</v>
      </c>
      <c r="C106" s="39" t="s">
        <v>69</v>
      </c>
      <c r="D106" s="39" t="s">
        <v>3227</v>
      </c>
      <c r="E106" s="40">
        <v>28500</v>
      </c>
      <c r="F106" s="39" t="s">
        <v>3184</v>
      </c>
      <c r="G106" s="39" t="s">
        <v>3228</v>
      </c>
      <c r="H106" s="39" t="s">
        <v>93</v>
      </c>
      <c r="I106" s="39">
        <v>14</v>
      </c>
      <c r="J106" s="39" t="s">
        <v>2985</v>
      </c>
      <c r="K106" s="39" t="s">
        <v>2986</v>
      </c>
    </row>
    <row r="107" spans="1:11">
      <c r="A107" t="str">
        <f t="shared" si="1"/>
        <v>JonahGoodhart</v>
      </c>
      <c r="B107" s="39" t="s">
        <v>3229</v>
      </c>
      <c r="C107" s="39" t="s">
        <v>3230</v>
      </c>
      <c r="D107" s="39" t="s">
        <v>3231</v>
      </c>
      <c r="E107" s="40">
        <v>28500</v>
      </c>
      <c r="F107" s="39" t="s">
        <v>3184</v>
      </c>
      <c r="G107" s="39" t="s">
        <v>14</v>
      </c>
      <c r="H107" s="39" t="s">
        <v>15</v>
      </c>
      <c r="I107" s="39">
        <v>14</v>
      </c>
      <c r="J107" s="39" t="s">
        <v>2985</v>
      </c>
      <c r="K107" s="39" t="s">
        <v>2986</v>
      </c>
    </row>
    <row r="108" spans="1:11">
      <c r="A108" t="str">
        <f t="shared" si="1"/>
        <v>TimothyBroas</v>
      </c>
      <c r="B108" s="39" t="s">
        <v>3232</v>
      </c>
      <c r="C108" s="39" t="s">
        <v>1979</v>
      </c>
      <c r="D108" s="39" t="s">
        <v>799</v>
      </c>
      <c r="E108" s="40">
        <v>28500</v>
      </c>
      <c r="F108" s="39" t="s">
        <v>3184</v>
      </c>
      <c r="G108" s="39" t="s">
        <v>596</v>
      </c>
      <c r="H108" s="39" t="s">
        <v>244</v>
      </c>
      <c r="I108" s="39">
        <v>14</v>
      </c>
      <c r="J108" s="39" t="s">
        <v>2985</v>
      </c>
      <c r="K108" s="39" t="s">
        <v>2986</v>
      </c>
    </row>
    <row r="109" spans="1:11">
      <c r="A109" t="str">
        <f t="shared" si="1"/>
        <v>LouiseHanaguni</v>
      </c>
      <c r="B109" s="39" t="s">
        <v>3233</v>
      </c>
      <c r="C109" s="39" t="s">
        <v>2988</v>
      </c>
      <c r="D109" s="39" t="s">
        <v>3234</v>
      </c>
      <c r="E109" s="40">
        <v>28500</v>
      </c>
      <c r="F109" s="39" t="s">
        <v>3184</v>
      </c>
      <c r="G109" s="39" t="s">
        <v>420</v>
      </c>
      <c r="H109" s="39" t="s">
        <v>4</v>
      </c>
      <c r="I109" s="39">
        <v>14</v>
      </c>
      <c r="J109" s="39" t="s">
        <v>2985</v>
      </c>
      <c r="K109" s="39" t="s">
        <v>2986</v>
      </c>
    </row>
    <row r="110" spans="1:11">
      <c r="A110" t="str">
        <f t="shared" si="1"/>
        <v>WilliamBrady</v>
      </c>
      <c r="B110" s="39" t="s">
        <v>3235</v>
      </c>
      <c r="C110" s="39" t="s">
        <v>3057</v>
      </c>
      <c r="D110" s="39" t="s">
        <v>3236</v>
      </c>
      <c r="E110" s="40">
        <v>28500</v>
      </c>
      <c r="F110" s="39" t="s">
        <v>3184</v>
      </c>
      <c r="G110" s="39" t="s">
        <v>2107</v>
      </c>
      <c r="H110" s="39" t="s">
        <v>4</v>
      </c>
      <c r="I110" s="39">
        <v>14</v>
      </c>
      <c r="J110" s="39" t="s">
        <v>2985</v>
      </c>
      <c r="K110" s="39" t="s">
        <v>2986</v>
      </c>
    </row>
    <row r="111" spans="1:11">
      <c r="A111" t="str">
        <f t="shared" si="1"/>
        <v>ElizabethSedgwick</v>
      </c>
      <c r="B111" s="39" t="s">
        <v>3237</v>
      </c>
      <c r="C111" s="39" t="s">
        <v>3238</v>
      </c>
      <c r="D111" s="39" t="s">
        <v>964</v>
      </c>
      <c r="E111" s="40">
        <v>28500</v>
      </c>
      <c r="F111" s="39" t="s">
        <v>3184</v>
      </c>
      <c r="G111" s="39" t="s">
        <v>1378</v>
      </c>
      <c r="H111" s="39" t="s">
        <v>123</v>
      </c>
      <c r="I111" s="39">
        <v>14</v>
      </c>
      <c r="J111" s="39" t="s">
        <v>2985</v>
      </c>
      <c r="K111" s="39" t="s">
        <v>2986</v>
      </c>
    </row>
    <row r="112" spans="1:11">
      <c r="A112" t="str">
        <f t="shared" si="1"/>
        <v>RoryRiggs</v>
      </c>
      <c r="B112" s="39" t="s">
        <v>3239</v>
      </c>
      <c r="C112" s="39" t="s">
        <v>3240</v>
      </c>
      <c r="D112" s="39" t="s">
        <v>3241</v>
      </c>
      <c r="E112" s="40">
        <v>28500</v>
      </c>
      <c r="F112" s="39" t="s">
        <v>3184</v>
      </c>
      <c r="G112" s="39" t="s">
        <v>14</v>
      </c>
      <c r="H112" s="39" t="s">
        <v>15</v>
      </c>
      <c r="I112" s="39">
        <v>14</v>
      </c>
      <c r="J112" s="39" t="s">
        <v>2985</v>
      </c>
      <c r="K112" s="39" t="s">
        <v>2986</v>
      </c>
    </row>
    <row r="113" spans="1:11">
      <c r="A113" t="str">
        <f t="shared" si="1"/>
        <v>MarkFoster</v>
      </c>
      <c r="B113" s="39" t="s">
        <v>3242</v>
      </c>
      <c r="C113" s="39" t="s">
        <v>151</v>
      </c>
      <c r="D113" s="39" t="s">
        <v>3243</v>
      </c>
      <c r="E113" s="40">
        <v>28500</v>
      </c>
      <c r="F113" s="39" t="s">
        <v>3184</v>
      </c>
      <c r="G113" s="39" t="s">
        <v>2961</v>
      </c>
      <c r="H113" s="39" t="s">
        <v>2962</v>
      </c>
      <c r="I113" s="39">
        <v>14</v>
      </c>
      <c r="J113" s="39" t="s">
        <v>2985</v>
      </c>
      <c r="K113" s="39" t="s">
        <v>2986</v>
      </c>
    </row>
    <row r="114" spans="1:11">
      <c r="A114" t="str">
        <f t="shared" si="1"/>
        <v>JamesDe Francia</v>
      </c>
      <c r="B114" s="39" t="s">
        <v>3244</v>
      </c>
      <c r="C114" s="39" t="s">
        <v>274</v>
      </c>
      <c r="D114" s="39" t="s">
        <v>3245</v>
      </c>
      <c r="E114" s="40">
        <v>28500</v>
      </c>
      <c r="F114" s="39" t="s">
        <v>3184</v>
      </c>
      <c r="G114" s="39" t="s">
        <v>1742</v>
      </c>
      <c r="H114" s="39" t="s">
        <v>105</v>
      </c>
      <c r="I114" s="39">
        <v>14</v>
      </c>
      <c r="J114" s="39" t="s">
        <v>2985</v>
      </c>
      <c r="K114" s="39" t="s">
        <v>2986</v>
      </c>
    </row>
    <row r="115" spans="1:11">
      <c r="A115" t="str">
        <f t="shared" si="1"/>
        <v>CynthiaDe Francia</v>
      </c>
      <c r="B115" s="39" t="s">
        <v>3246</v>
      </c>
      <c r="C115" s="39" t="s">
        <v>313</v>
      </c>
      <c r="D115" s="39" t="s">
        <v>3245</v>
      </c>
      <c r="E115" s="40">
        <v>28500</v>
      </c>
      <c r="F115" s="39" t="s">
        <v>3184</v>
      </c>
      <c r="G115" s="39" t="s">
        <v>1742</v>
      </c>
      <c r="H115" s="39" t="s">
        <v>105</v>
      </c>
      <c r="I115" s="39">
        <v>14</v>
      </c>
      <c r="J115" s="39" t="s">
        <v>2985</v>
      </c>
      <c r="K115" s="39" t="s">
        <v>2986</v>
      </c>
    </row>
    <row r="116" spans="1:11">
      <c r="A116" t="str">
        <f t="shared" si="1"/>
        <v>ThomasCastro</v>
      </c>
      <c r="B116" s="39" t="s">
        <v>3247</v>
      </c>
      <c r="C116" s="39" t="s">
        <v>2992</v>
      </c>
      <c r="D116" s="39" t="s">
        <v>3248</v>
      </c>
      <c r="E116" s="40">
        <v>28500</v>
      </c>
      <c r="F116" s="39" t="s">
        <v>3184</v>
      </c>
      <c r="G116" s="39" t="s">
        <v>928</v>
      </c>
      <c r="H116" s="39" t="s">
        <v>444</v>
      </c>
      <c r="I116" s="39">
        <v>14</v>
      </c>
      <c r="J116" s="39" t="s">
        <v>2985</v>
      </c>
      <c r="K116" s="39" t="s">
        <v>2986</v>
      </c>
    </row>
    <row r="117" spans="1:11">
      <c r="A117" t="str">
        <f t="shared" si="1"/>
        <v>LynneHorning</v>
      </c>
      <c r="B117" s="39" t="s">
        <v>3249</v>
      </c>
      <c r="C117" s="39" t="s">
        <v>3250</v>
      </c>
      <c r="D117" s="39" t="s">
        <v>3251</v>
      </c>
      <c r="E117" s="40">
        <v>28500</v>
      </c>
      <c r="F117" s="39" t="s">
        <v>3184</v>
      </c>
      <c r="G117" s="39" t="s">
        <v>2961</v>
      </c>
      <c r="H117" s="39" t="s">
        <v>2962</v>
      </c>
      <c r="I117" s="39">
        <v>14</v>
      </c>
      <c r="J117" s="39" t="s">
        <v>2985</v>
      </c>
      <c r="K117" s="39" t="s">
        <v>2986</v>
      </c>
    </row>
    <row r="118" spans="1:11">
      <c r="A118" t="str">
        <f t="shared" si="1"/>
        <v>WilliamWolfe</v>
      </c>
      <c r="B118" s="39" t="s">
        <v>3252</v>
      </c>
      <c r="C118" s="39" t="s">
        <v>3057</v>
      </c>
      <c r="D118" s="39" t="s">
        <v>3253</v>
      </c>
      <c r="E118" s="40">
        <v>28500</v>
      </c>
      <c r="F118" s="39" t="s">
        <v>3184</v>
      </c>
      <c r="G118" s="39" t="s">
        <v>2961</v>
      </c>
      <c r="H118" s="39" t="s">
        <v>2962</v>
      </c>
      <c r="I118" s="39">
        <v>14</v>
      </c>
      <c r="J118" s="39" t="s">
        <v>2985</v>
      </c>
      <c r="K118" s="39" t="s">
        <v>2986</v>
      </c>
    </row>
    <row r="119" spans="1:11">
      <c r="A119" t="str">
        <f t="shared" si="1"/>
        <v>FrankLoy</v>
      </c>
      <c r="B119" s="39" t="s">
        <v>3254</v>
      </c>
      <c r="C119" s="39" t="s">
        <v>20</v>
      </c>
      <c r="D119" s="39" t="s">
        <v>763</v>
      </c>
      <c r="E119" s="40">
        <v>28500</v>
      </c>
      <c r="F119" s="39" t="s">
        <v>3184</v>
      </c>
      <c r="G119" s="39" t="s">
        <v>2961</v>
      </c>
      <c r="H119" s="39" t="s">
        <v>2962</v>
      </c>
      <c r="I119" s="39">
        <v>14</v>
      </c>
      <c r="J119" s="39" t="s">
        <v>2985</v>
      </c>
      <c r="K119" s="39" t="s">
        <v>2986</v>
      </c>
    </row>
    <row r="120" spans="1:11">
      <c r="A120" t="str">
        <f t="shared" si="1"/>
        <v>WilliamKennard</v>
      </c>
      <c r="B120" s="39" t="s">
        <v>3255</v>
      </c>
      <c r="C120" s="39" t="s">
        <v>3057</v>
      </c>
      <c r="D120" s="39" t="s">
        <v>297</v>
      </c>
      <c r="E120" s="40">
        <v>28500</v>
      </c>
      <c r="F120" s="39" t="s">
        <v>3184</v>
      </c>
      <c r="G120" s="39" t="s">
        <v>2961</v>
      </c>
      <c r="H120" s="39" t="s">
        <v>2962</v>
      </c>
      <c r="I120" s="39">
        <v>14</v>
      </c>
      <c r="J120" s="39" t="s">
        <v>2985</v>
      </c>
      <c r="K120" s="39" t="s">
        <v>2986</v>
      </c>
    </row>
    <row r="121" spans="1:11">
      <c r="A121" t="str">
        <f t="shared" si="1"/>
        <v>ZevFurst</v>
      </c>
      <c r="B121" s="39" t="s">
        <v>3256</v>
      </c>
      <c r="C121" s="39" t="s">
        <v>3257</v>
      </c>
      <c r="D121" s="39" t="s">
        <v>3258</v>
      </c>
      <c r="E121" s="40">
        <v>28500</v>
      </c>
      <c r="F121" s="39" t="s">
        <v>3184</v>
      </c>
      <c r="G121" s="39" t="s">
        <v>277</v>
      </c>
      <c r="H121" s="39" t="s">
        <v>1392</v>
      </c>
      <c r="I121" s="39">
        <v>14</v>
      </c>
      <c r="J121" s="39" t="s">
        <v>2985</v>
      </c>
      <c r="K121" s="39" t="s">
        <v>2986</v>
      </c>
    </row>
    <row r="122" spans="1:11">
      <c r="A122" t="str">
        <f t="shared" si="1"/>
        <v>CoraWiltshire</v>
      </c>
      <c r="B122" s="39" t="s">
        <v>3259</v>
      </c>
      <c r="C122" s="39" t="s">
        <v>3260</v>
      </c>
      <c r="D122" s="39" t="s">
        <v>3261</v>
      </c>
      <c r="E122" s="40">
        <v>28500</v>
      </c>
      <c r="F122" s="39" t="s">
        <v>3184</v>
      </c>
      <c r="G122" s="39" t="s">
        <v>3262</v>
      </c>
      <c r="H122" s="39" t="s">
        <v>93</v>
      </c>
      <c r="I122" s="39">
        <v>14</v>
      </c>
      <c r="J122" s="39" t="s">
        <v>2985</v>
      </c>
      <c r="K122" s="39" t="s">
        <v>2986</v>
      </c>
    </row>
    <row r="123" spans="1:11">
      <c r="A123" t="str">
        <f t="shared" si="1"/>
        <v>KimberlyElliott</v>
      </c>
      <c r="B123" s="39" t="s">
        <v>3263</v>
      </c>
      <c r="C123" s="39" t="s">
        <v>3264</v>
      </c>
      <c r="D123" s="39" t="s">
        <v>3265</v>
      </c>
      <c r="E123" s="40">
        <v>28500</v>
      </c>
      <c r="F123" s="39" t="s">
        <v>3184</v>
      </c>
      <c r="G123" s="39" t="s">
        <v>243</v>
      </c>
      <c r="H123" s="39" t="s">
        <v>244</v>
      </c>
      <c r="I123" s="39">
        <v>14</v>
      </c>
      <c r="J123" s="39" t="s">
        <v>2985</v>
      </c>
      <c r="K123" s="39" t="s">
        <v>2986</v>
      </c>
    </row>
    <row r="124" spans="1:11">
      <c r="A124" t="str">
        <f t="shared" si="1"/>
        <v>WilliamTaylor</v>
      </c>
      <c r="B124" s="39" t="s">
        <v>3266</v>
      </c>
      <c r="C124" s="39" t="s">
        <v>3057</v>
      </c>
      <c r="D124" s="39" t="s">
        <v>3267</v>
      </c>
      <c r="E124" s="40">
        <v>28500</v>
      </c>
      <c r="F124" s="39" t="s">
        <v>3184</v>
      </c>
      <c r="G124" s="39" t="s">
        <v>2961</v>
      </c>
      <c r="H124" s="39" t="s">
        <v>2962</v>
      </c>
      <c r="I124" s="39">
        <v>14</v>
      </c>
      <c r="J124" s="39" t="s">
        <v>2985</v>
      </c>
      <c r="K124" s="39" t="s">
        <v>2986</v>
      </c>
    </row>
    <row r="125" spans="1:11">
      <c r="A125" t="str">
        <f t="shared" si="1"/>
        <v>KathrynCyganowski</v>
      </c>
      <c r="B125" s="39" t="s">
        <v>3268</v>
      </c>
      <c r="C125" s="39" t="s">
        <v>3269</v>
      </c>
      <c r="D125" s="39" t="s">
        <v>3270</v>
      </c>
      <c r="E125" s="40">
        <v>28500</v>
      </c>
      <c r="F125" s="39" t="s">
        <v>3184</v>
      </c>
      <c r="G125" s="39" t="s">
        <v>200</v>
      </c>
      <c r="H125" s="39" t="s">
        <v>15</v>
      </c>
      <c r="I125" s="39">
        <v>14</v>
      </c>
      <c r="J125" s="39" t="s">
        <v>2985</v>
      </c>
      <c r="K125" s="39" t="s">
        <v>2986</v>
      </c>
    </row>
    <row r="126" spans="1:11">
      <c r="A126" t="str">
        <f t="shared" si="1"/>
        <v>EthanTitelman</v>
      </c>
      <c r="B126" s="39" t="s">
        <v>3271</v>
      </c>
      <c r="C126" s="39" t="s">
        <v>3272</v>
      </c>
      <c r="D126" s="39" t="s">
        <v>1597</v>
      </c>
      <c r="E126" s="40">
        <v>28500</v>
      </c>
      <c r="F126" s="39" t="s">
        <v>3184</v>
      </c>
      <c r="G126" s="39" t="s">
        <v>45</v>
      </c>
      <c r="H126" s="39" t="s">
        <v>4</v>
      </c>
      <c r="I126" s="39">
        <v>14</v>
      </c>
      <c r="J126" s="39" t="s">
        <v>2985</v>
      </c>
      <c r="K126" s="39" t="s">
        <v>2986</v>
      </c>
    </row>
    <row r="127" spans="1:11">
      <c r="A127" t="str">
        <f t="shared" si="1"/>
        <v>AnnetteHughes</v>
      </c>
      <c r="B127" s="39" t="s">
        <v>3273</v>
      </c>
      <c r="C127" s="39" t="s">
        <v>3274</v>
      </c>
      <c r="D127" s="39" t="s">
        <v>1680</v>
      </c>
      <c r="E127" s="40">
        <v>28500</v>
      </c>
      <c r="F127" s="39" t="s">
        <v>3184</v>
      </c>
      <c r="G127" s="39" t="s">
        <v>3275</v>
      </c>
      <c r="H127" s="39" t="s">
        <v>493</v>
      </c>
      <c r="I127" s="39">
        <v>14</v>
      </c>
      <c r="J127" s="39" t="s">
        <v>3276</v>
      </c>
      <c r="K127" s="39" t="s">
        <v>2986</v>
      </c>
    </row>
    <row r="128" spans="1:11">
      <c r="A128" t="str">
        <f t="shared" si="1"/>
        <v>BrettHughes</v>
      </c>
      <c r="B128" s="39" t="s">
        <v>3277</v>
      </c>
      <c r="C128" s="39" t="s">
        <v>3278</v>
      </c>
      <c r="D128" s="39" t="s">
        <v>1680</v>
      </c>
      <c r="E128" s="40">
        <v>28500</v>
      </c>
      <c r="F128" s="39" t="s">
        <v>3184</v>
      </c>
      <c r="G128" s="39" t="s">
        <v>3275</v>
      </c>
      <c r="H128" s="39" t="s">
        <v>493</v>
      </c>
      <c r="I128" s="39">
        <v>14</v>
      </c>
      <c r="J128" s="39" t="s">
        <v>3276</v>
      </c>
      <c r="K128" s="39" t="s">
        <v>2986</v>
      </c>
    </row>
    <row r="129" spans="1:11">
      <c r="A129" t="str">
        <f t="shared" si="1"/>
        <v>DevinHughes</v>
      </c>
      <c r="B129" s="39" t="s">
        <v>3279</v>
      </c>
      <c r="C129" s="39" t="s">
        <v>3280</v>
      </c>
      <c r="D129" s="39" t="s">
        <v>1680</v>
      </c>
      <c r="E129" s="40">
        <v>28500</v>
      </c>
      <c r="F129" s="39" t="s">
        <v>3184</v>
      </c>
      <c r="G129" s="39" t="s">
        <v>3275</v>
      </c>
      <c r="H129" s="39" t="s">
        <v>493</v>
      </c>
      <c r="I129" s="39">
        <v>14</v>
      </c>
      <c r="J129" s="39" t="s">
        <v>3276</v>
      </c>
      <c r="K129" s="39" t="s">
        <v>2986</v>
      </c>
    </row>
    <row r="130" spans="1:11">
      <c r="A130" t="str">
        <f t="shared" si="1"/>
        <v>WilliamOrrick</v>
      </c>
      <c r="B130" s="39" t="s">
        <v>3281</v>
      </c>
      <c r="C130" s="39" t="s">
        <v>3057</v>
      </c>
      <c r="D130" s="39" t="s">
        <v>793</v>
      </c>
      <c r="E130" s="40">
        <v>28500</v>
      </c>
      <c r="F130" s="39" t="s">
        <v>3184</v>
      </c>
      <c r="G130" s="39" t="s">
        <v>2961</v>
      </c>
      <c r="H130" s="39" t="s">
        <v>2962</v>
      </c>
      <c r="I130" s="39">
        <v>14</v>
      </c>
      <c r="J130" s="39" t="s">
        <v>3024</v>
      </c>
      <c r="K130" s="39" t="s">
        <v>2986</v>
      </c>
    </row>
    <row r="131" spans="1:11">
      <c r="A131" t="str">
        <f t="shared" ref="A131:A194" si="2">CONCATENATE(C131,D131)</f>
        <v>MatthewGoldman</v>
      </c>
      <c r="B131" s="39" t="s">
        <v>3282</v>
      </c>
      <c r="C131" s="39" t="s">
        <v>58</v>
      </c>
      <c r="D131" s="39" t="s">
        <v>2439</v>
      </c>
      <c r="E131" s="40">
        <v>28500</v>
      </c>
      <c r="F131" s="39" t="s">
        <v>3184</v>
      </c>
      <c r="G131" s="39" t="s">
        <v>156</v>
      </c>
      <c r="H131" s="39" t="s">
        <v>4</v>
      </c>
      <c r="I131" s="39">
        <v>14</v>
      </c>
      <c r="J131" s="39" t="s">
        <v>3044</v>
      </c>
      <c r="K131" s="39" t="s">
        <v>2986</v>
      </c>
    </row>
    <row r="132" spans="1:11">
      <c r="A132" t="str">
        <f t="shared" si="2"/>
        <v>JasonGoldman</v>
      </c>
      <c r="B132" s="39" t="s">
        <v>3283</v>
      </c>
      <c r="C132" s="39" t="s">
        <v>738</v>
      </c>
      <c r="D132" s="39" t="s">
        <v>2439</v>
      </c>
      <c r="E132" s="40">
        <v>28500</v>
      </c>
      <c r="F132" s="39" t="s">
        <v>3184</v>
      </c>
      <c r="G132" s="39" t="s">
        <v>156</v>
      </c>
      <c r="H132" s="39" t="s">
        <v>4</v>
      </c>
      <c r="I132" s="39">
        <v>14</v>
      </c>
      <c r="J132" s="39" t="s">
        <v>3044</v>
      </c>
      <c r="K132" s="39" t="s">
        <v>2986</v>
      </c>
    </row>
    <row r="133" spans="1:11">
      <c r="A133" t="str">
        <f t="shared" si="2"/>
        <v>RaulFernandez</v>
      </c>
      <c r="B133" s="39" t="s">
        <v>3284</v>
      </c>
      <c r="C133" s="39" t="s">
        <v>3285</v>
      </c>
      <c r="D133" s="39" t="s">
        <v>3286</v>
      </c>
      <c r="E133" s="40">
        <v>30800</v>
      </c>
      <c r="F133" s="39" t="s">
        <v>3184</v>
      </c>
      <c r="G133" s="39" t="s">
        <v>2961</v>
      </c>
      <c r="H133" s="39" t="s">
        <v>2962</v>
      </c>
      <c r="I133" s="39">
        <v>14</v>
      </c>
      <c r="J133" s="39" t="s">
        <v>2985</v>
      </c>
      <c r="K133" s="39" t="s">
        <v>2986</v>
      </c>
    </row>
    <row r="134" spans="1:11">
      <c r="A134" t="str">
        <f t="shared" si="2"/>
        <v>ThomasWheeler</v>
      </c>
      <c r="B134" s="39" t="s">
        <v>3287</v>
      </c>
      <c r="C134" s="39" t="s">
        <v>2992</v>
      </c>
      <c r="D134" s="39" t="s">
        <v>471</v>
      </c>
      <c r="E134" s="40">
        <v>28500</v>
      </c>
      <c r="F134" s="39" t="s">
        <v>3184</v>
      </c>
      <c r="G134" s="39" t="s">
        <v>2961</v>
      </c>
      <c r="H134" s="39" t="s">
        <v>2962</v>
      </c>
      <c r="I134" s="39">
        <v>14</v>
      </c>
      <c r="J134" s="39" t="s">
        <v>2985</v>
      </c>
      <c r="K134" s="39" t="s">
        <v>2986</v>
      </c>
    </row>
    <row r="135" spans="1:11">
      <c r="A135" t="str">
        <f t="shared" si="2"/>
        <v>RichardHanlon</v>
      </c>
      <c r="B135" s="39" t="s">
        <v>3288</v>
      </c>
      <c r="C135" s="39" t="s">
        <v>216</v>
      </c>
      <c r="D135" s="39" t="s">
        <v>3289</v>
      </c>
      <c r="E135" s="40">
        <v>28500</v>
      </c>
      <c r="F135" s="39" t="s">
        <v>3184</v>
      </c>
      <c r="G135" s="39" t="s">
        <v>3262</v>
      </c>
      <c r="H135" s="39" t="s">
        <v>93</v>
      </c>
      <c r="I135" s="39">
        <v>14</v>
      </c>
      <c r="J135" s="39" t="s">
        <v>2985</v>
      </c>
      <c r="K135" s="39" t="s">
        <v>2986</v>
      </c>
    </row>
    <row r="136" spans="1:11">
      <c r="A136" t="str">
        <f t="shared" si="2"/>
        <v>WilliamLouis-Dreyfus</v>
      </c>
      <c r="B136" s="39" t="s">
        <v>3290</v>
      </c>
      <c r="C136" s="39" t="s">
        <v>3057</v>
      </c>
      <c r="D136" s="39" t="s">
        <v>3291</v>
      </c>
      <c r="E136" s="40">
        <v>28500</v>
      </c>
      <c r="F136" s="39" t="s">
        <v>3184</v>
      </c>
      <c r="G136" s="39" t="s">
        <v>14</v>
      </c>
      <c r="H136" s="39" t="s">
        <v>15</v>
      </c>
      <c r="I136" s="39">
        <v>14</v>
      </c>
      <c r="J136" s="39" t="s">
        <v>2985</v>
      </c>
      <c r="K136" s="39" t="s">
        <v>2986</v>
      </c>
    </row>
    <row r="137" spans="1:11">
      <c r="A137" t="str">
        <f t="shared" si="2"/>
        <v>ThomsonHirst</v>
      </c>
      <c r="B137" s="39" t="s">
        <v>3292</v>
      </c>
      <c r="C137" s="39" t="s">
        <v>3293</v>
      </c>
      <c r="D137" s="39" t="s">
        <v>3294</v>
      </c>
      <c r="E137" s="40">
        <v>28500</v>
      </c>
      <c r="F137" s="39" t="s">
        <v>3184</v>
      </c>
      <c r="G137" s="39" t="s">
        <v>92</v>
      </c>
      <c r="H137" s="39" t="s">
        <v>93</v>
      </c>
      <c r="I137" s="39">
        <v>14</v>
      </c>
      <c r="J137" s="39" t="s">
        <v>2985</v>
      </c>
      <c r="K137" s="39" t="s">
        <v>2986</v>
      </c>
    </row>
    <row r="138" spans="1:11">
      <c r="A138" t="str">
        <f t="shared" si="2"/>
        <v>KatherineBradley</v>
      </c>
      <c r="B138" s="39" t="s">
        <v>3295</v>
      </c>
      <c r="C138" s="39" t="s">
        <v>616</v>
      </c>
      <c r="D138" s="39" t="s">
        <v>3296</v>
      </c>
      <c r="E138" s="40">
        <v>28500</v>
      </c>
      <c r="F138" s="39" t="s">
        <v>3184</v>
      </c>
      <c r="G138" s="39" t="s">
        <v>2961</v>
      </c>
      <c r="H138" s="39" t="s">
        <v>2962</v>
      </c>
      <c r="I138" s="39">
        <v>14</v>
      </c>
      <c r="J138" s="39" t="s">
        <v>2985</v>
      </c>
      <c r="K138" s="39" t="s">
        <v>2986</v>
      </c>
    </row>
    <row r="139" spans="1:11">
      <c r="A139" t="str">
        <f t="shared" si="2"/>
        <v>FrankWeil</v>
      </c>
      <c r="B139" s="39" t="s">
        <v>3297</v>
      </c>
      <c r="C139" s="39" t="s">
        <v>20</v>
      </c>
      <c r="D139" s="39" t="s">
        <v>3298</v>
      </c>
      <c r="E139" s="40">
        <v>28500</v>
      </c>
      <c r="F139" s="39" t="s">
        <v>3184</v>
      </c>
      <c r="G139" s="39" t="s">
        <v>14</v>
      </c>
      <c r="H139" s="39" t="s">
        <v>15</v>
      </c>
      <c r="I139" s="39">
        <v>14</v>
      </c>
      <c r="J139" s="39" t="s">
        <v>2985</v>
      </c>
      <c r="K139" s="39" t="s">
        <v>2986</v>
      </c>
    </row>
    <row r="140" spans="1:11">
      <c r="A140" t="str">
        <f t="shared" si="2"/>
        <v>StephenCumbie</v>
      </c>
      <c r="B140" s="39" t="s">
        <v>3299</v>
      </c>
      <c r="C140" s="39" t="s">
        <v>1000</v>
      </c>
      <c r="D140" s="39" t="s">
        <v>3300</v>
      </c>
      <c r="E140" s="40">
        <v>28500</v>
      </c>
      <c r="F140" s="39" t="s">
        <v>3184</v>
      </c>
      <c r="G140" s="39" t="s">
        <v>3301</v>
      </c>
      <c r="H140" s="39" t="s">
        <v>93</v>
      </c>
      <c r="I140" s="39">
        <v>14</v>
      </c>
      <c r="J140" s="39" t="s">
        <v>2985</v>
      </c>
      <c r="K140" s="39" t="s">
        <v>2986</v>
      </c>
    </row>
    <row r="141" spans="1:11">
      <c r="A141" t="str">
        <f t="shared" si="2"/>
        <v>StevenRales</v>
      </c>
      <c r="B141" s="39" t="s">
        <v>3302</v>
      </c>
      <c r="C141" s="39" t="s">
        <v>128</v>
      </c>
      <c r="D141" s="39" t="s">
        <v>3303</v>
      </c>
      <c r="E141" s="40">
        <v>28500</v>
      </c>
      <c r="F141" s="39" t="s">
        <v>3184</v>
      </c>
      <c r="G141" s="39" t="s">
        <v>2961</v>
      </c>
      <c r="H141" s="39" t="s">
        <v>2962</v>
      </c>
      <c r="I141" s="39">
        <v>14</v>
      </c>
      <c r="J141" s="39" t="s">
        <v>2985</v>
      </c>
      <c r="K141" s="39" t="s">
        <v>2986</v>
      </c>
    </row>
    <row r="142" spans="1:11">
      <c r="A142" t="str">
        <f t="shared" si="2"/>
        <v>GregoryGelderman</v>
      </c>
      <c r="B142" s="39" t="s">
        <v>3304</v>
      </c>
      <c r="C142" s="39" t="s">
        <v>3305</v>
      </c>
      <c r="D142" s="39" t="s">
        <v>3306</v>
      </c>
      <c r="E142" s="40">
        <v>28500</v>
      </c>
      <c r="F142" s="39" t="s">
        <v>3184</v>
      </c>
      <c r="G142" s="39" t="s">
        <v>3307</v>
      </c>
      <c r="H142" s="39" t="s">
        <v>3308</v>
      </c>
      <c r="I142" s="39">
        <v>14</v>
      </c>
      <c r="J142" s="39" t="s">
        <v>2985</v>
      </c>
      <c r="K142" s="39" t="s">
        <v>2986</v>
      </c>
    </row>
    <row r="143" spans="1:11">
      <c r="A143" t="str">
        <f t="shared" si="2"/>
        <v>ElizabethStevens</v>
      </c>
      <c r="B143" s="39" t="s">
        <v>3309</v>
      </c>
      <c r="C143" s="39" t="s">
        <v>3238</v>
      </c>
      <c r="D143" s="39" t="s">
        <v>780</v>
      </c>
      <c r="E143" s="40">
        <v>28500</v>
      </c>
      <c r="F143" s="39" t="s">
        <v>3184</v>
      </c>
      <c r="G143" s="39" t="s">
        <v>2961</v>
      </c>
      <c r="H143" s="39" t="s">
        <v>2962</v>
      </c>
      <c r="I143" s="39">
        <v>14</v>
      </c>
      <c r="J143" s="39" t="s">
        <v>2985</v>
      </c>
      <c r="K143" s="39" t="s">
        <v>2986</v>
      </c>
    </row>
    <row r="144" spans="1:11">
      <c r="A144" t="str">
        <f t="shared" si="2"/>
        <v>NormanEisen</v>
      </c>
      <c r="B144" s="39" t="s">
        <v>3310</v>
      </c>
      <c r="C144" s="39" t="s">
        <v>3311</v>
      </c>
      <c r="D144" s="39" t="s">
        <v>1109</v>
      </c>
      <c r="E144" s="40">
        <v>28500</v>
      </c>
      <c r="F144" s="39" t="s">
        <v>3184</v>
      </c>
      <c r="G144" s="39" t="s">
        <v>2961</v>
      </c>
      <c r="H144" s="39" t="s">
        <v>2962</v>
      </c>
      <c r="I144" s="39">
        <v>14</v>
      </c>
      <c r="J144" s="39" t="s">
        <v>2985</v>
      </c>
      <c r="K144" s="39" t="s">
        <v>2986</v>
      </c>
    </row>
    <row r="145" spans="1:11">
      <c r="A145" t="str">
        <f t="shared" si="2"/>
        <v>JoeErwin</v>
      </c>
      <c r="B145" s="39" t="s">
        <v>3312</v>
      </c>
      <c r="C145" s="39" t="s">
        <v>2536</v>
      </c>
      <c r="D145" s="39" t="s">
        <v>3313</v>
      </c>
      <c r="E145" s="40">
        <v>28500</v>
      </c>
      <c r="F145" s="39" t="s">
        <v>3184</v>
      </c>
      <c r="G145" s="39" t="s">
        <v>3267</v>
      </c>
      <c r="H145" s="39" t="s">
        <v>2816</v>
      </c>
      <c r="I145" s="39">
        <v>14</v>
      </c>
      <c r="J145" s="39" t="s">
        <v>2985</v>
      </c>
      <c r="K145" s="39" t="s">
        <v>2986</v>
      </c>
    </row>
    <row r="146" spans="1:11">
      <c r="A146" t="str">
        <f t="shared" si="2"/>
        <v>MaxBerger</v>
      </c>
      <c r="B146" s="39" t="s">
        <v>3314</v>
      </c>
      <c r="C146" s="39" t="s">
        <v>600</v>
      </c>
      <c r="D146" s="39" t="s">
        <v>673</v>
      </c>
      <c r="E146" s="40">
        <v>28500</v>
      </c>
      <c r="F146" s="39" t="s">
        <v>3184</v>
      </c>
      <c r="G146" s="39" t="s">
        <v>14</v>
      </c>
      <c r="H146" s="39" t="s">
        <v>15</v>
      </c>
      <c r="I146" s="39">
        <v>14</v>
      </c>
      <c r="J146" s="39" t="s">
        <v>2985</v>
      </c>
      <c r="K146" s="39" t="s">
        <v>2986</v>
      </c>
    </row>
    <row r="147" spans="1:11">
      <c r="A147" t="str">
        <f t="shared" si="2"/>
        <v>DaleBerger</v>
      </c>
      <c r="B147" s="39" t="s">
        <v>3315</v>
      </c>
      <c r="C147" s="39" t="s">
        <v>3316</v>
      </c>
      <c r="D147" s="39" t="s">
        <v>673</v>
      </c>
      <c r="E147" s="40">
        <v>28500</v>
      </c>
      <c r="F147" s="39" t="s">
        <v>3184</v>
      </c>
      <c r="G147" s="39" t="s">
        <v>14</v>
      </c>
      <c r="H147" s="39" t="s">
        <v>15</v>
      </c>
      <c r="I147" s="39">
        <v>14</v>
      </c>
      <c r="J147" s="39" t="s">
        <v>2985</v>
      </c>
      <c r="K147" s="39" t="s">
        <v>2986</v>
      </c>
    </row>
    <row r="148" spans="1:11">
      <c r="A148" t="str">
        <f t="shared" si="2"/>
        <v>AnneCoffey</v>
      </c>
      <c r="B148" s="39" t="s">
        <v>3317</v>
      </c>
      <c r="C148" s="39" t="s">
        <v>940</v>
      </c>
      <c r="D148" s="39" t="s">
        <v>3318</v>
      </c>
      <c r="E148" s="40">
        <v>28500</v>
      </c>
      <c r="F148" s="39" t="s">
        <v>3184</v>
      </c>
      <c r="G148" s="39" t="s">
        <v>200</v>
      </c>
      <c r="H148" s="39" t="s">
        <v>15</v>
      </c>
      <c r="I148" s="39">
        <v>14</v>
      </c>
      <c r="J148" s="39" t="s">
        <v>2985</v>
      </c>
      <c r="K148" s="39" t="s">
        <v>2986</v>
      </c>
    </row>
    <row r="149" spans="1:11">
      <c r="A149" t="str">
        <f t="shared" si="2"/>
        <v>RitaIsaacs</v>
      </c>
      <c r="B149" s="39" t="s">
        <v>3319</v>
      </c>
      <c r="C149" s="39" t="s">
        <v>3320</v>
      </c>
      <c r="D149" s="39" t="s">
        <v>2712</v>
      </c>
      <c r="E149" s="40">
        <v>28500</v>
      </c>
      <c r="F149" s="39" t="s">
        <v>3184</v>
      </c>
      <c r="G149" s="39" t="s">
        <v>340</v>
      </c>
      <c r="H149" s="39" t="s">
        <v>4</v>
      </c>
      <c r="I149" s="39">
        <v>14</v>
      </c>
      <c r="J149" s="39" t="s">
        <v>3024</v>
      </c>
      <c r="K149" s="39" t="s">
        <v>2986</v>
      </c>
    </row>
    <row r="150" spans="1:11">
      <c r="A150" t="str">
        <f t="shared" si="2"/>
        <v>IanIsaacs</v>
      </c>
      <c r="B150" s="39" t="s">
        <v>3321</v>
      </c>
      <c r="C150" s="39" t="s">
        <v>2711</v>
      </c>
      <c r="D150" s="39" t="s">
        <v>2712</v>
      </c>
      <c r="E150" s="40">
        <v>28500</v>
      </c>
      <c r="F150" s="39" t="s">
        <v>3184</v>
      </c>
      <c r="G150" s="39" t="s">
        <v>340</v>
      </c>
      <c r="H150" s="39" t="s">
        <v>4</v>
      </c>
      <c r="I150" s="39">
        <v>14</v>
      </c>
      <c r="J150" s="39" t="s">
        <v>3024</v>
      </c>
      <c r="K150" s="39" t="s">
        <v>2986</v>
      </c>
    </row>
    <row r="151" spans="1:11">
      <c r="A151" t="str">
        <f t="shared" si="2"/>
        <v>MargaretCannella</v>
      </c>
      <c r="B151" s="39" t="s">
        <v>3322</v>
      </c>
      <c r="C151" s="39" t="s">
        <v>3323</v>
      </c>
      <c r="D151" s="39" t="s">
        <v>3324</v>
      </c>
      <c r="E151" s="40">
        <v>28500</v>
      </c>
      <c r="F151" s="39" t="s">
        <v>3184</v>
      </c>
      <c r="G151" s="39" t="s">
        <v>3325</v>
      </c>
      <c r="H151" s="39" t="s">
        <v>1392</v>
      </c>
      <c r="I151" s="39">
        <v>14</v>
      </c>
      <c r="J151" s="39" t="s">
        <v>3326</v>
      </c>
      <c r="K151" s="39" t="s">
        <v>2986</v>
      </c>
    </row>
    <row r="152" spans="1:11">
      <c r="A152" t="str">
        <f t="shared" si="2"/>
        <v>DiannaLyons</v>
      </c>
      <c r="B152" s="39" t="s">
        <v>3327</v>
      </c>
      <c r="C152" s="39" t="s">
        <v>3328</v>
      </c>
      <c r="D152" s="39" t="s">
        <v>3329</v>
      </c>
      <c r="E152" s="40">
        <v>32500</v>
      </c>
      <c r="F152" s="39" t="s">
        <v>3184</v>
      </c>
      <c r="G152" s="39" t="s">
        <v>3330</v>
      </c>
      <c r="H152" s="39" t="s">
        <v>4</v>
      </c>
      <c r="I152" s="39">
        <v>14</v>
      </c>
      <c r="J152" s="39" t="s">
        <v>3044</v>
      </c>
      <c r="K152" s="39" t="s">
        <v>2986</v>
      </c>
    </row>
    <row r="153" spans="1:11">
      <c r="A153" t="str">
        <f t="shared" si="2"/>
        <v>MichaelDenoma</v>
      </c>
      <c r="B153" s="39" t="s">
        <v>3331</v>
      </c>
      <c r="C153" s="39" t="s">
        <v>680</v>
      </c>
      <c r="D153" s="39" t="s">
        <v>3332</v>
      </c>
      <c r="E153" s="40">
        <v>33100</v>
      </c>
      <c r="F153" s="39" t="s">
        <v>3184</v>
      </c>
      <c r="G153" s="39" t="s">
        <v>92</v>
      </c>
      <c r="H153" s="39" t="s">
        <v>65</v>
      </c>
      <c r="I153" s="39">
        <v>14</v>
      </c>
      <c r="J153" s="39" t="s">
        <v>3009</v>
      </c>
      <c r="K153" s="39" t="s">
        <v>2986</v>
      </c>
    </row>
    <row r="154" spans="1:11">
      <c r="A154" t="str">
        <f t="shared" si="2"/>
        <v>DennisWong</v>
      </c>
      <c r="B154" s="39" t="s">
        <v>3111</v>
      </c>
      <c r="C154" s="39" t="s">
        <v>3036</v>
      </c>
      <c r="D154" s="39" t="s">
        <v>3112</v>
      </c>
      <c r="E154" s="40">
        <v>28500</v>
      </c>
      <c r="F154" s="39" t="s">
        <v>3184</v>
      </c>
      <c r="G154" s="39" t="s">
        <v>83</v>
      </c>
      <c r="H154" s="39" t="s">
        <v>4</v>
      </c>
      <c r="I154" s="39">
        <v>14</v>
      </c>
      <c r="J154" s="39" t="s">
        <v>3074</v>
      </c>
      <c r="K154" s="39" t="s">
        <v>2986</v>
      </c>
    </row>
    <row r="155" spans="1:11">
      <c r="A155" t="str">
        <f t="shared" si="2"/>
        <v>MarjorieFriedman</v>
      </c>
      <c r="B155" s="39" t="s">
        <v>3045</v>
      </c>
      <c r="C155" s="39" t="s">
        <v>1395</v>
      </c>
      <c r="D155" s="39" t="s">
        <v>164</v>
      </c>
      <c r="E155" s="40">
        <v>28500</v>
      </c>
      <c r="F155" s="39" t="s">
        <v>3333</v>
      </c>
      <c r="G155" s="39" t="s">
        <v>980</v>
      </c>
      <c r="H155" s="39" t="s">
        <v>4</v>
      </c>
      <c r="I155" s="39">
        <v>14</v>
      </c>
      <c r="J155" s="39" t="s">
        <v>3044</v>
      </c>
      <c r="K155" s="39" t="s">
        <v>2986</v>
      </c>
    </row>
    <row r="156" spans="1:11">
      <c r="A156" t="str">
        <f t="shared" si="2"/>
        <v>MarkFriedman</v>
      </c>
      <c r="B156" s="39" t="s">
        <v>3043</v>
      </c>
      <c r="C156" s="39" t="s">
        <v>151</v>
      </c>
      <c r="D156" s="39" t="s">
        <v>164</v>
      </c>
      <c r="E156" s="40">
        <v>28500</v>
      </c>
      <c r="F156" s="39" t="s">
        <v>3333</v>
      </c>
      <c r="G156" s="39" t="s">
        <v>980</v>
      </c>
      <c r="H156" s="39" t="s">
        <v>4</v>
      </c>
      <c r="I156" s="39">
        <v>14</v>
      </c>
      <c r="J156" s="39" t="s">
        <v>3044</v>
      </c>
      <c r="K156" s="39" t="s">
        <v>2986</v>
      </c>
    </row>
    <row r="157" spans="1:11">
      <c r="A157" t="str">
        <f t="shared" si="2"/>
        <v>Chet EdwardCunningham</v>
      </c>
      <c r="B157" s="39" t="s">
        <v>3334</v>
      </c>
      <c r="C157" s="39" t="s">
        <v>3335</v>
      </c>
      <c r="D157" s="39" t="s">
        <v>1952</v>
      </c>
      <c r="E157" s="40">
        <v>28500</v>
      </c>
      <c r="F157" s="39" t="s">
        <v>3184</v>
      </c>
      <c r="G157" s="39" t="s">
        <v>443</v>
      </c>
      <c r="H157" s="39" t="s">
        <v>444</v>
      </c>
      <c r="I157" s="39">
        <v>14</v>
      </c>
      <c r="J157" s="39" t="s">
        <v>2985</v>
      </c>
      <c r="K157" s="39" t="s">
        <v>2986</v>
      </c>
    </row>
    <row r="158" spans="1:11">
      <c r="A158" t="str">
        <f t="shared" si="2"/>
        <v>BradfordSmith</v>
      </c>
      <c r="B158" s="39" t="s">
        <v>3336</v>
      </c>
      <c r="C158" s="39" t="s">
        <v>3337</v>
      </c>
      <c r="D158" s="39" t="s">
        <v>3338</v>
      </c>
      <c r="E158" s="40">
        <v>28500</v>
      </c>
      <c r="F158" s="39" t="s">
        <v>3184</v>
      </c>
      <c r="G158" s="39" t="s">
        <v>293</v>
      </c>
      <c r="H158" s="39" t="s">
        <v>93</v>
      </c>
      <c r="I158" s="39">
        <v>14</v>
      </c>
      <c r="J158" s="39" t="s">
        <v>2985</v>
      </c>
      <c r="K158" s="39" t="s">
        <v>2986</v>
      </c>
    </row>
    <row r="159" spans="1:11">
      <c r="A159" t="str">
        <f t="shared" si="2"/>
        <v>RobertJohnson</v>
      </c>
      <c r="B159" s="39" t="s">
        <v>3339</v>
      </c>
      <c r="C159" s="39" t="s">
        <v>8</v>
      </c>
      <c r="D159" s="39" t="s">
        <v>563</v>
      </c>
      <c r="E159" s="40">
        <v>28500</v>
      </c>
      <c r="F159" s="39" t="s">
        <v>3184</v>
      </c>
      <c r="G159" s="39" t="s">
        <v>243</v>
      </c>
      <c r="H159" s="39" t="s">
        <v>244</v>
      </c>
      <c r="I159" s="39">
        <v>14</v>
      </c>
      <c r="J159" s="39" t="s">
        <v>2985</v>
      </c>
      <c r="K159" s="39" t="s">
        <v>2986</v>
      </c>
    </row>
    <row r="160" spans="1:11">
      <c r="A160" t="str">
        <f t="shared" si="2"/>
        <v>GaryEpstein</v>
      </c>
      <c r="B160" s="39" t="s">
        <v>3340</v>
      </c>
      <c r="C160" s="39" t="s">
        <v>2672</v>
      </c>
      <c r="D160" s="39" t="s">
        <v>3143</v>
      </c>
      <c r="E160" s="40">
        <v>28500</v>
      </c>
      <c r="F160" s="39" t="s">
        <v>3184</v>
      </c>
      <c r="G160" s="39" t="s">
        <v>2961</v>
      </c>
      <c r="H160" s="39" t="s">
        <v>2962</v>
      </c>
      <c r="I160" s="39">
        <v>14</v>
      </c>
      <c r="J160" s="39" t="s">
        <v>2985</v>
      </c>
      <c r="K160" s="39" t="s">
        <v>2986</v>
      </c>
    </row>
    <row r="161" spans="1:11">
      <c r="A161" t="str">
        <f t="shared" si="2"/>
        <v>BirgitHershey</v>
      </c>
      <c r="B161" s="39" t="s">
        <v>3341</v>
      </c>
      <c r="C161" s="39" t="s">
        <v>3342</v>
      </c>
      <c r="D161" s="39" t="s">
        <v>3343</v>
      </c>
      <c r="E161" s="40">
        <v>28500</v>
      </c>
      <c r="F161" s="39" t="s">
        <v>3184</v>
      </c>
      <c r="G161" s="39" t="s">
        <v>3344</v>
      </c>
      <c r="H161" s="39" t="s">
        <v>93</v>
      </c>
      <c r="I161" s="39">
        <v>14</v>
      </c>
      <c r="J161" s="39" t="s">
        <v>2985</v>
      </c>
      <c r="K161" s="39" t="s">
        <v>2986</v>
      </c>
    </row>
    <row r="162" spans="1:11">
      <c r="A162" t="str">
        <f t="shared" si="2"/>
        <v>AlanHilburg</v>
      </c>
      <c r="B162" s="39" t="s">
        <v>3345</v>
      </c>
      <c r="C162" s="39" t="s">
        <v>117</v>
      </c>
      <c r="D162" s="39" t="s">
        <v>3346</v>
      </c>
      <c r="E162" s="40">
        <v>28500</v>
      </c>
      <c r="F162" s="39" t="s">
        <v>3184</v>
      </c>
      <c r="G162" s="39" t="s">
        <v>92</v>
      </c>
      <c r="H162" s="39" t="s">
        <v>93</v>
      </c>
      <c r="I162" s="39">
        <v>14</v>
      </c>
      <c r="J162" s="39" t="s">
        <v>2985</v>
      </c>
      <c r="K162" s="39" t="s">
        <v>2986</v>
      </c>
    </row>
    <row r="163" spans="1:11">
      <c r="A163" t="str">
        <f t="shared" si="2"/>
        <v>JoshuaRales</v>
      </c>
      <c r="B163" s="39" t="s">
        <v>3347</v>
      </c>
      <c r="C163" s="39" t="s">
        <v>3348</v>
      </c>
      <c r="D163" s="39" t="s">
        <v>3303</v>
      </c>
      <c r="E163" s="40">
        <v>28500</v>
      </c>
      <c r="F163" s="39" t="s">
        <v>3184</v>
      </c>
      <c r="G163" s="39" t="s">
        <v>3110</v>
      </c>
      <c r="H163" s="39" t="s">
        <v>244</v>
      </c>
      <c r="I163" s="39">
        <v>14</v>
      </c>
      <c r="J163" s="39" t="s">
        <v>2985</v>
      </c>
      <c r="K163" s="39" t="s">
        <v>2986</v>
      </c>
    </row>
    <row r="164" spans="1:11">
      <c r="A164" t="str">
        <f t="shared" si="2"/>
        <v>DebraLee</v>
      </c>
      <c r="B164" s="39" t="s">
        <v>3349</v>
      </c>
      <c r="C164" s="39" t="s">
        <v>3350</v>
      </c>
      <c r="D164" s="39" t="s">
        <v>3351</v>
      </c>
      <c r="E164" s="40">
        <v>28500</v>
      </c>
      <c r="F164" s="39" t="s">
        <v>3184</v>
      </c>
      <c r="G164" s="39" t="s">
        <v>2961</v>
      </c>
      <c r="H164" s="39" t="s">
        <v>2962</v>
      </c>
      <c r="I164" s="39">
        <v>14</v>
      </c>
      <c r="J164" s="39" t="s">
        <v>2985</v>
      </c>
      <c r="K164" s="39" t="s">
        <v>2986</v>
      </c>
    </row>
    <row r="165" spans="1:11">
      <c r="A165" t="str">
        <f t="shared" si="2"/>
        <v>ThomasKaram</v>
      </c>
      <c r="B165" s="39" t="s">
        <v>3352</v>
      </c>
      <c r="C165" s="39" t="s">
        <v>2992</v>
      </c>
      <c r="D165" s="39" t="s">
        <v>3353</v>
      </c>
      <c r="E165" s="40">
        <v>28500</v>
      </c>
      <c r="F165" s="39" t="s">
        <v>3184</v>
      </c>
      <c r="G165" s="39" t="s">
        <v>3354</v>
      </c>
      <c r="H165" s="39" t="s">
        <v>226</v>
      </c>
      <c r="I165" s="39">
        <v>14</v>
      </c>
      <c r="J165" s="39" t="s">
        <v>2985</v>
      </c>
      <c r="K165" s="39" t="s">
        <v>2986</v>
      </c>
    </row>
    <row r="166" spans="1:11">
      <c r="A166" t="str">
        <f t="shared" si="2"/>
        <v>BrendaRichie</v>
      </c>
      <c r="B166" s="39" t="s">
        <v>3355</v>
      </c>
      <c r="C166" s="39" t="s">
        <v>3356</v>
      </c>
      <c r="D166" s="39" t="s">
        <v>3357</v>
      </c>
      <c r="E166" s="40">
        <v>28500</v>
      </c>
      <c r="F166" s="39" t="s">
        <v>3333</v>
      </c>
      <c r="G166" s="39" t="s">
        <v>420</v>
      </c>
      <c r="H166" s="39" t="s">
        <v>4</v>
      </c>
      <c r="I166" s="39">
        <v>14</v>
      </c>
      <c r="J166" s="39" t="s">
        <v>2997</v>
      </c>
      <c r="K166" s="39" t="s">
        <v>2986</v>
      </c>
    </row>
    <row r="167" spans="1:11">
      <c r="A167" t="str">
        <f t="shared" si="2"/>
        <v>MarilynWells</v>
      </c>
      <c r="B167" s="39" t="s">
        <v>3358</v>
      </c>
      <c r="C167" s="39" t="s">
        <v>3359</v>
      </c>
      <c r="D167" s="39" t="s">
        <v>3360</v>
      </c>
      <c r="E167" s="40">
        <v>28500</v>
      </c>
      <c r="F167" s="39" t="s">
        <v>3333</v>
      </c>
      <c r="G167" s="39" t="s">
        <v>3361</v>
      </c>
      <c r="H167" s="39" t="s">
        <v>4</v>
      </c>
      <c r="I167" s="39">
        <v>14</v>
      </c>
      <c r="J167" s="39" t="s">
        <v>2997</v>
      </c>
      <c r="K167" s="39" t="s">
        <v>2986</v>
      </c>
    </row>
    <row r="168" spans="1:11">
      <c r="A168" t="str">
        <f t="shared" si="2"/>
        <v>LyndaResnick</v>
      </c>
      <c r="B168" s="39" t="s">
        <v>3362</v>
      </c>
      <c r="C168" s="39" t="s">
        <v>3363</v>
      </c>
      <c r="D168" s="39" t="s">
        <v>3364</v>
      </c>
      <c r="E168" s="40">
        <v>28500</v>
      </c>
      <c r="F168" s="39" t="s">
        <v>3333</v>
      </c>
      <c r="G168" s="39" t="s">
        <v>420</v>
      </c>
      <c r="H168" s="39" t="s">
        <v>4</v>
      </c>
      <c r="I168" s="39">
        <v>14</v>
      </c>
      <c r="J168" s="39" t="s">
        <v>2997</v>
      </c>
      <c r="K168" s="39" t="s">
        <v>2986</v>
      </c>
    </row>
    <row r="169" spans="1:11">
      <c r="A169" t="str">
        <f t="shared" si="2"/>
        <v>AmyPascal</v>
      </c>
      <c r="B169" s="39" t="s">
        <v>3365</v>
      </c>
      <c r="C169" s="39" t="s">
        <v>1790</v>
      </c>
      <c r="D169" s="39" t="s">
        <v>3366</v>
      </c>
      <c r="E169" s="40">
        <v>28500</v>
      </c>
      <c r="F169" s="39" t="s">
        <v>3333</v>
      </c>
      <c r="G169" s="39" t="s">
        <v>420</v>
      </c>
      <c r="H169" s="39" t="s">
        <v>4</v>
      </c>
      <c r="I169" s="39">
        <v>14</v>
      </c>
      <c r="J169" s="39" t="s">
        <v>2997</v>
      </c>
      <c r="K169" s="39" t="s">
        <v>2986</v>
      </c>
    </row>
    <row r="170" spans="1:11">
      <c r="A170" t="str">
        <f t="shared" si="2"/>
        <v>MoiseEmquies</v>
      </c>
      <c r="B170" s="39" t="s">
        <v>3367</v>
      </c>
      <c r="C170" s="39" t="s">
        <v>3368</v>
      </c>
      <c r="D170" s="39" t="s">
        <v>3369</v>
      </c>
      <c r="E170" s="40">
        <v>28500</v>
      </c>
      <c r="F170" s="39" t="s">
        <v>3333</v>
      </c>
      <c r="G170" s="39" t="s">
        <v>45</v>
      </c>
      <c r="H170" s="39" t="s">
        <v>4</v>
      </c>
      <c r="I170" s="39">
        <v>14</v>
      </c>
      <c r="J170" s="39" t="s">
        <v>2997</v>
      </c>
      <c r="K170" s="39" t="s">
        <v>2986</v>
      </c>
    </row>
    <row r="171" spans="1:11">
      <c r="A171" t="str">
        <f t="shared" si="2"/>
        <v>ElaineAttias</v>
      </c>
      <c r="B171" s="39" t="s">
        <v>3370</v>
      </c>
      <c r="C171" s="39" t="s">
        <v>3371</v>
      </c>
      <c r="D171" s="39" t="s">
        <v>3372</v>
      </c>
      <c r="E171" s="40">
        <v>28500</v>
      </c>
      <c r="F171" s="39" t="s">
        <v>3333</v>
      </c>
      <c r="G171" s="39" t="s">
        <v>460</v>
      </c>
      <c r="H171" s="39" t="s">
        <v>4</v>
      </c>
      <c r="I171" s="39">
        <v>14</v>
      </c>
      <c r="J171" s="39" t="s">
        <v>2997</v>
      </c>
      <c r="K171" s="39" t="s">
        <v>2986</v>
      </c>
    </row>
    <row r="172" spans="1:11">
      <c r="A172" t="str">
        <f t="shared" si="2"/>
        <v>JeffreySeymour</v>
      </c>
      <c r="B172" s="39" t="s">
        <v>3373</v>
      </c>
      <c r="C172" s="39" t="s">
        <v>109</v>
      </c>
      <c r="D172" s="39" t="s">
        <v>3374</v>
      </c>
      <c r="E172" s="40">
        <v>28500</v>
      </c>
      <c r="F172" s="39" t="s">
        <v>3333</v>
      </c>
      <c r="G172" s="39" t="s">
        <v>3375</v>
      </c>
      <c r="H172" s="39" t="s">
        <v>4</v>
      </c>
      <c r="I172" s="39">
        <v>14</v>
      </c>
      <c r="J172" s="39" t="s">
        <v>2997</v>
      </c>
      <c r="K172" s="39" t="s">
        <v>2986</v>
      </c>
    </row>
    <row r="173" spans="1:11">
      <c r="A173" t="str">
        <f t="shared" si="2"/>
        <v>JasonBurnett</v>
      </c>
      <c r="B173" s="39" t="s">
        <v>3376</v>
      </c>
      <c r="C173" s="39" t="s">
        <v>738</v>
      </c>
      <c r="D173" s="39" t="s">
        <v>3377</v>
      </c>
      <c r="E173" s="40">
        <v>28500</v>
      </c>
      <c r="F173" s="39" t="s">
        <v>3333</v>
      </c>
      <c r="G173" s="39" t="s">
        <v>3378</v>
      </c>
      <c r="H173" s="39" t="s">
        <v>4</v>
      </c>
      <c r="I173" s="39">
        <v>14</v>
      </c>
      <c r="J173" s="39" t="s">
        <v>3024</v>
      </c>
      <c r="K173" s="39" t="s">
        <v>2986</v>
      </c>
    </row>
    <row r="174" spans="1:11">
      <c r="A174" t="str">
        <f t="shared" si="2"/>
        <v>MelissaBurnett</v>
      </c>
      <c r="B174" s="39" t="s">
        <v>3379</v>
      </c>
      <c r="C174" s="39" t="s">
        <v>3380</v>
      </c>
      <c r="D174" s="39" t="s">
        <v>3377</v>
      </c>
      <c r="E174" s="40">
        <v>28500</v>
      </c>
      <c r="F174" s="39" t="s">
        <v>3333</v>
      </c>
      <c r="G174" s="39" t="s">
        <v>2961</v>
      </c>
      <c r="H174" s="39" t="s">
        <v>2962</v>
      </c>
      <c r="I174" s="39">
        <v>14</v>
      </c>
      <c r="J174" s="39" t="s">
        <v>3024</v>
      </c>
      <c r="K174" s="39" t="s">
        <v>2986</v>
      </c>
    </row>
    <row r="175" spans="1:11">
      <c r="A175" t="str">
        <f t="shared" si="2"/>
        <v>SharonRising</v>
      </c>
      <c r="B175" s="39" t="s">
        <v>3381</v>
      </c>
      <c r="C175" s="39" t="s">
        <v>1617</v>
      </c>
      <c r="D175" s="39" t="s">
        <v>367</v>
      </c>
      <c r="E175" s="40">
        <v>28500</v>
      </c>
      <c r="F175" s="39" t="s">
        <v>3333</v>
      </c>
      <c r="G175" s="39" t="s">
        <v>3382</v>
      </c>
      <c r="H175" s="39" t="s">
        <v>4</v>
      </c>
      <c r="I175" s="39">
        <v>14</v>
      </c>
      <c r="J175" s="39" t="s">
        <v>2997</v>
      </c>
      <c r="K175" s="39" t="s">
        <v>2986</v>
      </c>
    </row>
    <row r="176" spans="1:11">
      <c r="A176" t="str">
        <f t="shared" si="2"/>
        <v>NelsonRising</v>
      </c>
      <c r="B176" s="39" t="s">
        <v>3383</v>
      </c>
      <c r="C176" s="39" t="s">
        <v>366</v>
      </c>
      <c r="D176" s="39" t="s">
        <v>367</v>
      </c>
      <c r="E176" s="40">
        <v>28500</v>
      </c>
      <c r="F176" s="39" t="s">
        <v>3333</v>
      </c>
      <c r="G176" s="39" t="s">
        <v>3382</v>
      </c>
      <c r="H176" s="39" t="s">
        <v>4</v>
      </c>
      <c r="I176" s="39">
        <v>14</v>
      </c>
      <c r="J176" s="39" t="s">
        <v>2997</v>
      </c>
      <c r="K176" s="39" t="s">
        <v>2986</v>
      </c>
    </row>
    <row r="177" spans="1:11">
      <c r="A177" t="str">
        <f t="shared" si="2"/>
        <v>JaneNathanson</v>
      </c>
      <c r="B177" s="39" t="s">
        <v>3384</v>
      </c>
      <c r="C177" s="39" t="s">
        <v>770</v>
      </c>
      <c r="D177" s="39" t="s">
        <v>3385</v>
      </c>
      <c r="E177" s="40">
        <v>28500</v>
      </c>
      <c r="F177" s="39" t="s">
        <v>3333</v>
      </c>
      <c r="G177" s="39" t="s">
        <v>420</v>
      </c>
      <c r="H177" s="39" t="s">
        <v>4</v>
      </c>
      <c r="I177" s="39">
        <v>14</v>
      </c>
      <c r="J177" s="39" t="s">
        <v>2997</v>
      </c>
      <c r="K177" s="39" t="s">
        <v>2986</v>
      </c>
    </row>
    <row r="178" spans="1:11">
      <c r="A178" t="str">
        <f t="shared" si="2"/>
        <v>StevenBochco</v>
      </c>
      <c r="B178" s="39" t="s">
        <v>3386</v>
      </c>
      <c r="C178" s="39" t="s">
        <v>128</v>
      </c>
      <c r="D178" s="39" t="s">
        <v>3387</v>
      </c>
      <c r="E178" s="40">
        <v>28500</v>
      </c>
      <c r="F178" s="39" t="s">
        <v>3333</v>
      </c>
      <c r="G178" s="39" t="s">
        <v>45</v>
      </c>
      <c r="H178" s="39" t="s">
        <v>4</v>
      </c>
      <c r="I178" s="39">
        <v>14</v>
      </c>
      <c r="J178" s="39" t="s">
        <v>2997</v>
      </c>
      <c r="K178" s="39" t="s">
        <v>2986</v>
      </c>
    </row>
    <row r="179" spans="1:11">
      <c r="A179" t="str">
        <f t="shared" si="2"/>
        <v>DaynaBochco</v>
      </c>
      <c r="B179" s="39" t="s">
        <v>3388</v>
      </c>
      <c r="C179" s="39" t="s">
        <v>3389</v>
      </c>
      <c r="D179" s="39" t="s">
        <v>3387</v>
      </c>
      <c r="E179" s="40">
        <v>28500</v>
      </c>
      <c r="F179" s="39" t="s">
        <v>3333</v>
      </c>
      <c r="G179" s="39" t="s">
        <v>45</v>
      </c>
      <c r="H179" s="39" t="s">
        <v>4</v>
      </c>
      <c r="I179" s="39">
        <v>14</v>
      </c>
      <c r="J179" s="39" t="s">
        <v>2997</v>
      </c>
      <c r="K179" s="39" t="s">
        <v>2986</v>
      </c>
    </row>
    <row r="180" spans="1:11">
      <c r="A180" t="str">
        <f t="shared" si="2"/>
        <v>BerryGordy</v>
      </c>
      <c r="B180" s="39" t="s">
        <v>3390</v>
      </c>
      <c r="C180" s="39" t="s">
        <v>3391</v>
      </c>
      <c r="D180" s="39" t="s">
        <v>3392</v>
      </c>
      <c r="E180" s="40">
        <v>28500</v>
      </c>
      <c r="F180" s="39" t="s">
        <v>3333</v>
      </c>
      <c r="G180" s="39" t="s">
        <v>420</v>
      </c>
      <c r="H180" s="39" t="s">
        <v>4</v>
      </c>
      <c r="I180" s="39">
        <v>14</v>
      </c>
      <c r="J180" s="39" t="s">
        <v>2997</v>
      </c>
      <c r="K180" s="39" t="s">
        <v>2986</v>
      </c>
    </row>
    <row r="181" spans="1:11">
      <c r="A181" t="str">
        <f t="shared" si="2"/>
        <v>RichardSandler</v>
      </c>
      <c r="B181" s="39" t="s">
        <v>3393</v>
      </c>
      <c r="C181" s="39" t="s">
        <v>216</v>
      </c>
      <c r="D181" s="39" t="s">
        <v>3394</v>
      </c>
      <c r="E181" s="40">
        <v>28500</v>
      </c>
      <c r="F181" s="39" t="s">
        <v>3333</v>
      </c>
      <c r="G181" s="39" t="s">
        <v>420</v>
      </c>
      <c r="H181" s="39" t="s">
        <v>4</v>
      </c>
      <c r="I181" s="39">
        <v>14</v>
      </c>
      <c r="J181" s="39" t="s">
        <v>2997</v>
      </c>
      <c r="K181" s="39" t="s">
        <v>2986</v>
      </c>
    </row>
    <row r="182" spans="1:11">
      <c r="A182" t="str">
        <f t="shared" si="2"/>
        <v>JamesWiatt</v>
      </c>
      <c r="B182" s="39" t="s">
        <v>3395</v>
      </c>
      <c r="C182" s="39" t="s">
        <v>274</v>
      </c>
      <c r="D182" s="39" t="s">
        <v>3396</v>
      </c>
      <c r="E182" s="40">
        <v>28500</v>
      </c>
      <c r="F182" s="39" t="s">
        <v>3333</v>
      </c>
      <c r="G182" s="39" t="s">
        <v>460</v>
      </c>
      <c r="H182" s="39" t="s">
        <v>4</v>
      </c>
      <c r="I182" s="39">
        <v>14</v>
      </c>
      <c r="J182" s="39" t="s">
        <v>2997</v>
      </c>
      <c r="K182" s="39" t="s">
        <v>2986</v>
      </c>
    </row>
    <row r="183" spans="1:11">
      <c r="A183" t="str">
        <f t="shared" si="2"/>
        <v>BryanLourd</v>
      </c>
      <c r="B183" s="39" t="s">
        <v>3397</v>
      </c>
      <c r="C183" s="39" t="s">
        <v>1699</v>
      </c>
      <c r="D183" s="39" t="s">
        <v>3398</v>
      </c>
      <c r="E183" s="40">
        <v>28500</v>
      </c>
      <c r="F183" s="39" t="s">
        <v>3333</v>
      </c>
      <c r="G183" s="39" t="s">
        <v>420</v>
      </c>
      <c r="H183" s="39" t="s">
        <v>4</v>
      </c>
      <c r="I183" s="39">
        <v>14</v>
      </c>
      <c r="J183" s="39" t="s">
        <v>2997</v>
      </c>
      <c r="K183" s="39" t="s">
        <v>2986</v>
      </c>
    </row>
    <row r="184" spans="1:11">
      <c r="A184" t="str">
        <f t="shared" si="2"/>
        <v>JamesPohlad</v>
      </c>
      <c r="B184" s="39" t="s">
        <v>3399</v>
      </c>
      <c r="C184" s="39" t="s">
        <v>274</v>
      </c>
      <c r="D184" s="39" t="s">
        <v>3400</v>
      </c>
      <c r="E184" s="40">
        <v>28500</v>
      </c>
      <c r="F184" s="39" t="s">
        <v>3333</v>
      </c>
      <c r="G184" s="39" t="s">
        <v>375</v>
      </c>
      <c r="H184" s="39" t="s">
        <v>376</v>
      </c>
      <c r="I184" s="39">
        <v>14</v>
      </c>
      <c r="J184" s="39" t="s">
        <v>3401</v>
      </c>
      <c r="K184" s="39" t="s">
        <v>2986</v>
      </c>
    </row>
    <row r="185" spans="1:11">
      <c r="A185" t="str">
        <f t="shared" si="2"/>
        <v>GabrielRene</v>
      </c>
      <c r="B185" s="39" t="s">
        <v>3402</v>
      </c>
      <c r="C185" s="39" t="s">
        <v>2871</v>
      </c>
      <c r="D185" s="39" t="s">
        <v>3403</v>
      </c>
      <c r="E185" s="40">
        <v>28500</v>
      </c>
      <c r="F185" s="39" t="s">
        <v>3333</v>
      </c>
      <c r="G185" s="39" t="s">
        <v>3404</v>
      </c>
      <c r="H185" s="39" t="s">
        <v>4</v>
      </c>
      <c r="I185" s="39">
        <v>14</v>
      </c>
      <c r="J185" s="39" t="s">
        <v>2997</v>
      </c>
      <c r="K185" s="39" t="s">
        <v>2986</v>
      </c>
    </row>
    <row r="186" spans="1:11">
      <c r="A186" t="str">
        <f t="shared" si="2"/>
        <v>WalterUlloa</v>
      </c>
      <c r="B186" s="39" t="s">
        <v>3405</v>
      </c>
      <c r="C186" s="39" t="s">
        <v>1808</v>
      </c>
      <c r="D186" s="39" t="s">
        <v>3406</v>
      </c>
      <c r="E186" s="40">
        <v>28500</v>
      </c>
      <c r="F186" s="39" t="s">
        <v>3333</v>
      </c>
      <c r="G186" s="39" t="s">
        <v>3407</v>
      </c>
      <c r="H186" s="39" t="s">
        <v>4</v>
      </c>
      <c r="I186" s="39">
        <v>14</v>
      </c>
      <c r="J186" s="39" t="s">
        <v>2997</v>
      </c>
      <c r="K186" s="39" t="s">
        <v>2986</v>
      </c>
    </row>
    <row r="187" spans="1:11">
      <c r="A187" t="str">
        <f t="shared" si="2"/>
        <v>ClarenceAvant</v>
      </c>
      <c r="B187" s="39" t="s">
        <v>3408</v>
      </c>
      <c r="C187" s="39" t="s">
        <v>3409</v>
      </c>
      <c r="D187" s="39" t="s">
        <v>579</v>
      </c>
      <c r="E187" s="40">
        <v>28500</v>
      </c>
      <c r="F187" s="39" t="s">
        <v>3333</v>
      </c>
      <c r="G187" s="39" t="s">
        <v>460</v>
      </c>
      <c r="H187" s="39" t="s">
        <v>4</v>
      </c>
      <c r="I187" s="39">
        <v>14</v>
      </c>
      <c r="J187" s="39" t="s">
        <v>2997</v>
      </c>
      <c r="K187" s="39" t="s">
        <v>2986</v>
      </c>
    </row>
    <row r="188" spans="1:11">
      <c r="A188" t="str">
        <f t="shared" si="2"/>
        <v>MattieMcFadden-Lawson</v>
      </c>
      <c r="B188" s="39" t="s">
        <v>688</v>
      </c>
      <c r="C188" s="39" t="s">
        <v>3410</v>
      </c>
      <c r="D188" s="39" t="s">
        <v>3411</v>
      </c>
      <c r="E188" s="40">
        <v>28500</v>
      </c>
      <c r="F188" s="39" t="s">
        <v>3333</v>
      </c>
      <c r="G188" s="39" t="s">
        <v>420</v>
      </c>
      <c r="H188" s="39" t="s">
        <v>4</v>
      </c>
      <c r="I188" s="39">
        <v>14</v>
      </c>
      <c r="J188" s="39" t="s">
        <v>2997</v>
      </c>
      <c r="K188" s="39" t="s">
        <v>2986</v>
      </c>
    </row>
    <row r="189" spans="1:11">
      <c r="A189" t="str">
        <f t="shared" si="2"/>
        <v>FrederickField</v>
      </c>
      <c r="B189" s="39" t="s">
        <v>3412</v>
      </c>
      <c r="C189" s="39" t="s">
        <v>3139</v>
      </c>
      <c r="D189" s="39" t="s">
        <v>3413</v>
      </c>
      <c r="E189" s="40">
        <v>28500</v>
      </c>
      <c r="F189" s="39" t="s">
        <v>3333</v>
      </c>
      <c r="G189" s="39" t="s">
        <v>420</v>
      </c>
      <c r="H189" s="39" t="s">
        <v>4</v>
      </c>
      <c r="I189" s="39">
        <v>14</v>
      </c>
      <c r="J189" s="39" t="s">
        <v>2997</v>
      </c>
      <c r="K189" s="39" t="s">
        <v>2986</v>
      </c>
    </row>
    <row r="190" spans="1:11">
      <c r="A190" t="str">
        <f t="shared" si="2"/>
        <v>PaulDooley</v>
      </c>
      <c r="B190" s="39" t="s">
        <v>3414</v>
      </c>
      <c r="C190" s="39" t="s">
        <v>2309</v>
      </c>
      <c r="D190" s="39" t="s">
        <v>3415</v>
      </c>
      <c r="E190" s="40">
        <v>28500</v>
      </c>
      <c r="F190" s="39" t="s">
        <v>3333</v>
      </c>
      <c r="G190" s="39" t="s">
        <v>3416</v>
      </c>
      <c r="H190" s="39" t="s">
        <v>4</v>
      </c>
      <c r="I190" s="39">
        <v>14</v>
      </c>
      <c r="J190" s="39" t="s">
        <v>2997</v>
      </c>
      <c r="K190" s="39" t="s">
        <v>2986</v>
      </c>
    </row>
    <row r="191" spans="1:11">
      <c r="A191" t="str">
        <f t="shared" si="2"/>
        <v>SamJackson</v>
      </c>
      <c r="B191" s="39" t="s">
        <v>3417</v>
      </c>
      <c r="C191" s="39" t="s">
        <v>3418</v>
      </c>
      <c r="D191" s="39" t="s">
        <v>2842</v>
      </c>
      <c r="E191" s="40">
        <v>28500</v>
      </c>
      <c r="F191" s="39" t="s">
        <v>3333</v>
      </c>
      <c r="G191" s="39" t="s">
        <v>420</v>
      </c>
      <c r="H191" s="39" t="s">
        <v>4</v>
      </c>
      <c r="I191" s="39">
        <v>14</v>
      </c>
      <c r="J191" s="39" t="s">
        <v>2997</v>
      </c>
      <c r="K191" s="39" t="s">
        <v>2986</v>
      </c>
    </row>
    <row r="192" spans="1:11">
      <c r="A192" t="str">
        <f t="shared" si="2"/>
        <v>DavidKim</v>
      </c>
      <c r="B192" s="39" t="s">
        <v>3419</v>
      </c>
      <c r="C192" s="39" t="s">
        <v>163</v>
      </c>
      <c r="D192" s="39" t="s">
        <v>3420</v>
      </c>
      <c r="E192" s="40">
        <v>28500</v>
      </c>
      <c r="F192" s="39" t="s">
        <v>3333</v>
      </c>
      <c r="G192" s="39" t="s">
        <v>3421</v>
      </c>
      <c r="H192" s="39" t="s">
        <v>4</v>
      </c>
      <c r="I192" s="39">
        <v>14</v>
      </c>
      <c r="J192" s="39" t="s">
        <v>2997</v>
      </c>
      <c r="K192" s="39" t="s">
        <v>2986</v>
      </c>
    </row>
    <row r="193" spans="1:11">
      <c r="A193" t="str">
        <f t="shared" si="2"/>
        <v>TedSarandos</v>
      </c>
      <c r="B193" s="39" t="s">
        <v>3422</v>
      </c>
      <c r="C193" s="39" t="s">
        <v>1263</v>
      </c>
      <c r="D193" s="39" t="s">
        <v>3423</v>
      </c>
      <c r="E193" s="40">
        <v>28500</v>
      </c>
      <c r="F193" s="39" t="s">
        <v>3333</v>
      </c>
      <c r="G193" s="39" t="s">
        <v>460</v>
      </c>
      <c r="H193" s="39" t="s">
        <v>4</v>
      </c>
      <c r="I193" s="39">
        <v>14</v>
      </c>
      <c r="J193" s="39" t="s">
        <v>2997</v>
      </c>
      <c r="K193" s="39" t="s">
        <v>2986</v>
      </c>
    </row>
    <row r="194" spans="1:11">
      <c r="A194" t="str">
        <f t="shared" si="2"/>
        <v>LisaMesdag</v>
      </c>
      <c r="B194" s="39" t="s">
        <v>3424</v>
      </c>
      <c r="C194" s="39" t="s">
        <v>3425</v>
      </c>
      <c r="D194" s="39" t="s">
        <v>3426</v>
      </c>
      <c r="E194" s="40">
        <v>28500</v>
      </c>
      <c r="F194" s="39" t="s">
        <v>3333</v>
      </c>
      <c r="G194" s="39" t="s">
        <v>420</v>
      </c>
      <c r="H194" s="39" t="s">
        <v>4</v>
      </c>
      <c r="I194" s="39">
        <v>14</v>
      </c>
      <c r="J194" s="39" t="s">
        <v>3074</v>
      </c>
      <c r="K194" s="39" t="s">
        <v>2986</v>
      </c>
    </row>
    <row r="195" spans="1:11">
      <c r="A195" t="str">
        <f t="shared" ref="A195:A258" si="3">CONCATENATE(C195,D195)</f>
        <v>SheilaQuint</v>
      </c>
      <c r="B195" s="39" t="s">
        <v>3052</v>
      </c>
      <c r="C195" s="39" t="s">
        <v>2821</v>
      </c>
      <c r="D195" s="39" t="s">
        <v>3053</v>
      </c>
      <c r="E195" s="40">
        <v>28500</v>
      </c>
      <c r="F195" s="39" t="s">
        <v>3333</v>
      </c>
      <c r="G195" s="39" t="s">
        <v>3055</v>
      </c>
      <c r="H195" s="39" t="s">
        <v>27</v>
      </c>
      <c r="I195" s="39">
        <v>14</v>
      </c>
      <c r="J195" s="39" t="s">
        <v>3427</v>
      </c>
      <c r="K195" s="39" t="s">
        <v>2986</v>
      </c>
    </row>
    <row r="196" spans="1:11">
      <c r="A196" t="str">
        <f t="shared" si="3"/>
        <v>DeanPhillips</v>
      </c>
      <c r="B196" s="39" t="s">
        <v>3428</v>
      </c>
      <c r="C196" s="39" t="s">
        <v>1729</v>
      </c>
      <c r="D196" s="39" t="s">
        <v>956</v>
      </c>
      <c r="E196" s="40">
        <v>30800</v>
      </c>
      <c r="F196" s="39" t="s">
        <v>3333</v>
      </c>
      <c r="G196" s="39" t="s">
        <v>375</v>
      </c>
      <c r="H196" s="39" t="s">
        <v>376</v>
      </c>
      <c r="I196" s="39">
        <v>14</v>
      </c>
      <c r="J196" s="39" t="s">
        <v>3429</v>
      </c>
      <c r="K196" s="39" t="s">
        <v>2986</v>
      </c>
    </row>
    <row r="197" spans="1:11">
      <c r="A197" t="str">
        <f t="shared" si="3"/>
        <v>PaulChristen</v>
      </c>
      <c r="B197" s="39" t="s">
        <v>3430</v>
      </c>
      <c r="C197" s="39" t="s">
        <v>2309</v>
      </c>
      <c r="D197" s="39" t="s">
        <v>3431</v>
      </c>
      <c r="E197" s="40">
        <v>28500</v>
      </c>
      <c r="F197" s="39" t="s">
        <v>3333</v>
      </c>
      <c r="G197" s="39" t="s">
        <v>3432</v>
      </c>
      <c r="H197" s="39" t="s">
        <v>3433</v>
      </c>
      <c r="I197" s="39">
        <v>14</v>
      </c>
      <c r="J197" s="39" t="s">
        <v>3434</v>
      </c>
      <c r="K197" s="39" t="s">
        <v>2986</v>
      </c>
    </row>
    <row r="198" spans="1:11">
      <c r="A198" t="str">
        <f t="shared" si="3"/>
        <v>DonnaChristen</v>
      </c>
      <c r="B198" s="39" t="s">
        <v>3435</v>
      </c>
      <c r="C198" s="39" t="s">
        <v>3436</v>
      </c>
      <c r="D198" s="39" t="s">
        <v>3431</v>
      </c>
      <c r="E198" s="40">
        <v>28500</v>
      </c>
      <c r="F198" s="39" t="s">
        <v>3333</v>
      </c>
      <c r="G198" s="39" t="s">
        <v>3432</v>
      </c>
      <c r="H198" s="39" t="s">
        <v>3433</v>
      </c>
      <c r="I198" s="39">
        <v>14</v>
      </c>
      <c r="J198" s="39" t="s">
        <v>3434</v>
      </c>
      <c r="K198" s="39" t="s">
        <v>2986</v>
      </c>
    </row>
    <row r="199" spans="1:11">
      <c r="A199" t="str">
        <f t="shared" si="3"/>
        <v>RebeccaPohlad</v>
      </c>
      <c r="B199" s="39" t="s">
        <v>3437</v>
      </c>
      <c r="C199" s="39" t="s">
        <v>3438</v>
      </c>
      <c r="D199" s="39" t="s">
        <v>3400</v>
      </c>
      <c r="E199" s="40">
        <v>28500</v>
      </c>
      <c r="F199" s="39" t="s">
        <v>3333</v>
      </c>
      <c r="G199" s="39" t="s">
        <v>3439</v>
      </c>
      <c r="H199" s="39" t="s">
        <v>376</v>
      </c>
      <c r="I199" s="39">
        <v>14</v>
      </c>
      <c r="J199" s="39" t="s">
        <v>3401</v>
      </c>
      <c r="K199" s="39" t="s">
        <v>2986</v>
      </c>
    </row>
    <row r="200" spans="1:11">
      <c r="A200" t="str">
        <f t="shared" si="3"/>
        <v>RebeccaPohlad</v>
      </c>
      <c r="B200" s="39" t="s">
        <v>3437</v>
      </c>
      <c r="C200" s="39" t="s">
        <v>3438</v>
      </c>
      <c r="D200" s="39" t="s">
        <v>3400</v>
      </c>
      <c r="E200" s="40">
        <v>28500</v>
      </c>
      <c r="F200" s="39" t="s">
        <v>3333</v>
      </c>
      <c r="G200" s="39" t="s">
        <v>3439</v>
      </c>
      <c r="H200" s="39" t="s">
        <v>376</v>
      </c>
      <c r="I200" s="39">
        <v>14</v>
      </c>
      <c r="J200" s="39" t="s">
        <v>3401</v>
      </c>
      <c r="K200" s="39" t="s">
        <v>2986</v>
      </c>
    </row>
    <row r="201" spans="1:11">
      <c r="A201" t="str">
        <f t="shared" si="3"/>
        <v>JosephPohlad</v>
      </c>
      <c r="B201" s="39" t="s">
        <v>3440</v>
      </c>
      <c r="C201" s="39" t="s">
        <v>3441</v>
      </c>
      <c r="D201" s="39" t="s">
        <v>3400</v>
      </c>
      <c r="E201" s="40">
        <v>28500</v>
      </c>
      <c r="F201" s="39" t="s">
        <v>3333</v>
      </c>
      <c r="G201" s="39" t="s">
        <v>375</v>
      </c>
      <c r="H201" s="39" t="s">
        <v>376</v>
      </c>
      <c r="I201" s="39">
        <v>14</v>
      </c>
      <c r="J201" s="39" t="s">
        <v>3401</v>
      </c>
      <c r="K201" s="39" t="s">
        <v>2986</v>
      </c>
    </row>
    <row r="202" spans="1:11">
      <c r="A202" t="str">
        <f t="shared" si="3"/>
        <v>WilliamTaylor</v>
      </c>
      <c r="B202" s="39" t="s">
        <v>3442</v>
      </c>
      <c r="C202" s="39" t="s">
        <v>3057</v>
      </c>
      <c r="D202" s="39" t="s">
        <v>3267</v>
      </c>
      <c r="E202" s="40">
        <v>28500</v>
      </c>
      <c r="F202" s="39" t="s">
        <v>3333</v>
      </c>
      <c r="G202" s="39" t="s">
        <v>2961</v>
      </c>
      <c r="H202" s="39" t="s">
        <v>2962</v>
      </c>
      <c r="I202" s="39">
        <v>14</v>
      </c>
      <c r="J202" s="39" t="s">
        <v>2985</v>
      </c>
      <c r="K202" s="39" t="s">
        <v>2986</v>
      </c>
    </row>
    <row r="203" spans="1:11">
      <c r="A203" t="str">
        <f t="shared" si="3"/>
        <v>NormaFunger</v>
      </c>
      <c r="B203" s="39" t="s">
        <v>3443</v>
      </c>
      <c r="C203" s="39" t="s">
        <v>3444</v>
      </c>
      <c r="D203" s="39" t="s">
        <v>3445</v>
      </c>
      <c r="E203" s="40">
        <v>33100</v>
      </c>
      <c r="F203" s="39" t="s">
        <v>3333</v>
      </c>
      <c r="G203" s="39" t="s">
        <v>3110</v>
      </c>
      <c r="H203" s="39" t="s">
        <v>244</v>
      </c>
      <c r="I203" s="39">
        <v>14</v>
      </c>
      <c r="J203" s="39" t="s">
        <v>2985</v>
      </c>
      <c r="K203" s="39" t="s">
        <v>2986</v>
      </c>
    </row>
    <row r="204" spans="1:11">
      <c r="A204" t="str">
        <f t="shared" si="3"/>
        <v>DonaldThompson</v>
      </c>
      <c r="B204" s="39" t="s">
        <v>3446</v>
      </c>
      <c r="C204" s="39" t="s">
        <v>1450</v>
      </c>
      <c r="D204" s="39" t="s">
        <v>3126</v>
      </c>
      <c r="E204" s="40">
        <v>28500</v>
      </c>
      <c r="F204" s="39" t="s">
        <v>3333</v>
      </c>
      <c r="G204" s="39" t="s">
        <v>3447</v>
      </c>
      <c r="H204" s="39" t="s">
        <v>75</v>
      </c>
      <c r="I204" s="39">
        <v>14</v>
      </c>
      <c r="J204" s="39" t="s">
        <v>3002</v>
      </c>
      <c r="K204" s="39" t="s">
        <v>2986</v>
      </c>
    </row>
    <row r="205" spans="1:11">
      <c r="A205" t="str">
        <f t="shared" si="3"/>
        <v>StevenWestly</v>
      </c>
      <c r="B205" s="39" t="s">
        <v>3448</v>
      </c>
      <c r="C205" s="39" t="s">
        <v>128</v>
      </c>
      <c r="D205" s="39" t="s">
        <v>642</v>
      </c>
      <c r="E205" s="40">
        <v>28500</v>
      </c>
      <c r="F205" s="39" t="s">
        <v>3333</v>
      </c>
      <c r="G205" s="39" t="s">
        <v>262</v>
      </c>
      <c r="H205" s="39" t="s">
        <v>4</v>
      </c>
      <c r="I205" s="39">
        <v>14</v>
      </c>
      <c r="J205" s="39" t="s">
        <v>3024</v>
      </c>
      <c r="K205" s="39" t="s">
        <v>2986</v>
      </c>
    </row>
    <row r="206" spans="1:11">
      <c r="A206" t="str">
        <f t="shared" si="3"/>
        <v>PamelaJoyner</v>
      </c>
      <c r="B206" s="39" t="s">
        <v>3449</v>
      </c>
      <c r="C206" s="39" t="s">
        <v>2320</v>
      </c>
      <c r="D206" s="39" t="s">
        <v>3450</v>
      </c>
      <c r="E206" s="40">
        <v>28500</v>
      </c>
      <c r="F206" s="39" t="s">
        <v>3333</v>
      </c>
      <c r="G206" s="39" t="s">
        <v>156</v>
      </c>
      <c r="H206" s="39" t="s">
        <v>4</v>
      </c>
      <c r="I206" s="39">
        <v>14</v>
      </c>
      <c r="J206" s="39" t="s">
        <v>3024</v>
      </c>
      <c r="K206" s="39" t="s">
        <v>2986</v>
      </c>
    </row>
    <row r="207" spans="1:11">
      <c r="A207" t="str">
        <f t="shared" si="3"/>
        <v>AlexRigopulos</v>
      </c>
      <c r="B207" s="39" t="s">
        <v>3451</v>
      </c>
      <c r="C207" s="39" t="s">
        <v>1708</v>
      </c>
      <c r="D207" s="39" t="s">
        <v>3452</v>
      </c>
      <c r="E207" s="40">
        <v>28500</v>
      </c>
      <c r="F207" s="39" t="s">
        <v>3333</v>
      </c>
      <c r="G207" s="39" t="s">
        <v>2740</v>
      </c>
      <c r="H207" s="39" t="s">
        <v>123</v>
      </c>
      <c r="I207" s="39">
        <v>14</v>
      </c>
      <c r="J207" s="39" t="s">
        <v>3176</v>
      </c>
      <c r="K207" s="39" t="s">
        <v>2986</v>
      </c>
    </row>
    <row r="208" spans="1:11">
      <c r="A208" t="str">
        <f t="shared" si="3"/>
        <v>DavidGrain</v>
      </c>
      <c r="B208" s="39" t="s">
        <v>3453</v>
      </c>
      <c r="C208" s="39" t="s">
        <v>163</v>
      </c>
      <c r="D208" s="39" t="s">
        <v>545</v>
      </c>
      <c r="E208" s="40">
        <v>28500</v>
      </c>
      <c r="F208" s="39" t="s">
        <v>3333</v>
      </c>
      <c r="G208" s="39" t="s">
        <v>534</v>
      </c>
      <c r="H208" s="39" t="s">
        <v>27</v>
      </c>
      <c r="I208" s="39">
        <v>14</v>
      </c>
      <c r="J208" s="39" t="s">
        <v>3051</v>
      </c>
      <c r="K208" s="39" t="s">
        <v>2986</v>
      </c>
    </row>
    <row r="209" spans="1:11">
      <c r="A209" t="str">
        <f t="shared" si="3"/>
        <v>JeanneHollis</v>
      </c>
      <c r="B209" s="39" t="s">
        <v>3454</v>
      </c>
      <c r="C209" s="39" t="s">
        <v>3455</v>
      </c>
      <c r="D209" s="39" t="s">
        <v>3456</v>
      </c>
      <c r="E209" s="40">
        <v>28500</v>
      </c>
      <c r="F209" s="39" t="s">
        <v>3333</v>
      </c>
      <c r="G209" s="39" t="s">
        <v>308</v>
      </c>
      <c r="H209" s="39" t="s">
        <v>1446</v>
      </c>
      <c r="I209" s="39">
        <v>14</v>
      </c>
      <c r="J209" s="39" t="s">
        <v>3051</v>
      </c>
      <c r="K209" s="39" t="s">
        <v>2986</v>
      </c>
    </row>
    <row r="210" spans="1:11">
      <c r="A210" t="str">
        <f t="shared" si="3"/>
        <v>MichaelPajcic</v>
      </c>
      <c r="B210" s="39" t="s">
        <v>3457</v>
      </c>
      <c r="C210" s="39" t="s">
        <v>680</v>
      </c>
      <c r="D210" s="39" t="s">
        <v>703</v>
      </c>
      <c r="E210" s="40">
        <v>28500</v>
      </c>
      <c r="F210" s="39" t="s">
        <v>3333</v>
      </c>
      <c r="G210" s="39" t="s">
        <v>484</v>
      </c>
      <c r="H210" s="39" t="s">
        <v>27</v>
      </c>
      <c r="I210" s="39">
        <v>14</v>
      </c>
      <c r="J210" s="39" t="s">
        <v>3016</v>
      </c>
      <c r="K210" s="39" t="s">
        <v>2986</v>
      </c>
    </row>
    <row r="211" spans="1:11">
      <c r="A211" t="str">
        <f t="shared" si="3"/>
        <v>HelenRees</v>
      </c>
      <c r="B211" s="39" t="s">
        <v>3458</v>
      </c>
      <c r="C211" s="39" t="s">
        <v>856</v>
      </c>
      <c r="D211" s="39" t="s">
        <v>3459</v>
      </c>
      <c r="E211" s="40">
        <v>28500</v>
      </c>
      <c r="F211" s="39" t="s">
        <v>3333</v>
      </c>
      <c r="G211" s="39" t="s">
        <v>2397</v>
      </c>
      <c r="H211" s="39" t="s">
        <v>123</v>
      </c>
      <c r="I211" s="39">
        <v>14</v>
      </c>
      <c r="J211" s="39" t="s">
        <v>3144</v>
      </c>
      <c r="K211" s="39" t="s">
        <v>2986</v>
      </c>
    </row>
    <row r="212" spans="1:11">
      <c r="A212" t="str">
        <f t="shared" si="3"/>
        <v>SterlingCrockett</v>
      </c>
      <c r="B212" s="39" t="s">
        <v>3460</v>
      </c>
      <c r="C212" s="39" t="s">
        <v>3461</v>
      </c>
      <c r="D212" s="39" t="s">
        <v>3462</v>
      </c>
      <c r="E212" s="40">
        <v>28500</v>
      </c>
      <c r="F212" s="39" t="s">
        <v>3333</v>
      </c>
      <c r="G212" s="39" t="s">
        <v>3463</v>
      </c>
      <c r="H212" s="39" t="s">
        <v>244</v>
      </c>
      <c r="I212" s="39">
        <v>14</v>
      </c>
      <c r="J212" s="39" t="s">
        <v>3051</v>
      </c>
      <c r="K212" s="39" t="s">
        <v>2986</v>
      </c>
    </row>
    <row r="213" spans="1:11">
      <c r="A213" t="str">
        <f t="shared" si="3"/>
        <v>ArthurCollins</v>
      </c>
      <c r="B213" s="39" t="s">
        <v>3464</v>
      </c>
      <c r="C213" s="39" t="s">
        <v>744</v>
      </c>
      <c r="D213" s="39" t="s">
        <v>3465</v>
      </c>
      <c r="E213" s="40">
        <v>28500</v>
      </c>
      <c r="F213" s="39" t="s">
        <v>3333</v>
      </c>
      <c r="G213" s="39" t="s">
        <v>293</v>
      </c>
      <c r="H213" s="39" t="s">
        <v>93</v>
      </c>
      <c r="I213" s="39">
        <v>14</v>
      </c>
      <c r="J213" s="39" t="s">
        <v>3051</v>
      </c>
      <c r="K213" s="39" t="s">
        <v>2986</v>
      </c>
    </row>
    <row r="214" spans="1:11">
      <c r="A214" t="str">
        <f t="shared" si="3"/>
        <v>RodneyHunt</v>
      </c>
      <c r="B214" s="39" t="s">
        <v>3466</v>
      </c>
      <c r="C214" s="39" t="s">
        <v>3467</v>
      </c>
      <c r="D214" s="39" t="s">
        <v>3468</v>
      </c>
      <c r="E214" s="40">
        <v>28500</v>
      </c>
      <c r="F214" s="39" t="s">
        <v>3333</v>
      </c>
      <c r="G214" s="39" t="s">
        <v>3469</v>
      </c>
      <c r="H214" s="39" t="s">
        <v>93</v>
      </c>
      <c r="I214" s="39">
        <v>14</v>
      </c>
      <c r="J214" s="39" t="s">
        <v>3051</v>
      </c>
      <c r="K214" s="39" t="s">
        <v>2986</v>
      </c>
    </row>
    <row r="215" spans="1:11">
      <c r="A215" t="str">
        <f t="shared" si="3"/>
        <v>FrankWhite</v>
      </c>
      <c r="B215" s="39" t="s">
        <v>3470</v>
      </c>
      <c r="C215" s="39" t="s">
        <v>20</v>
      </c>
      <c r="D215" s="39" t="s">
        <v>322</v>
      </c>
      <c r="E215" s="40">
        <v>28500</v>
      </c>
      <c r="F215" s="39" t="s">
        <v>3333</v>
      </c>
      <c r="G215" s="39" t="s">
        <v>2961</v>
      </c>
      <c r="H215" s="39" t="s">
        <v>2962</v>
      </c>
      <c r="I215" s="39">
        <v>14</v>
      </c>
      <c r="J215" s="39" t="s">
        <v>3051</v>
      </c>
      <c r="K215" s="39" t="s">
        <v>2986</v>
      </c>
    </row>
    <row r="216" spans="1:11">
      <c r="A216" t="str">
        <f t="shared" si="3"/>
        <v>AlbertFuller</v>
      </c>
      <c r="B216" s="39" t="s">
        <v>3471</v>
      </c>
      <c r="C216" s="39" t="s">
        <v>3472</v>
      </c>
      <c r="D216" s="39" t="s">
        <v>3473</v>
      </c>
      <c r="E216" s="40">
        <v>28500</v>
      </c>
      <c r="F216" s="39" t="s">
        <v>3333</v>
      </c>
      <c r="G216" s="39" t="s">
        <v>3474</v>
      </c>
      <c r="H216" s="39" t="s">
        <v>1392</v>
      </c>
      <c r="I216" s="39">
        <v>14</v>
      </c>
      <c r="J216" s="39" t="s">
        <v>3051</v>
      </c>
      <c r="K216" s="39" t="s">
        <v>2986</v>
      </c>
    </row>
    <row r="217" spans="1:11">
      <c r="A217" t="str">
        <f t="shared" si="3"/>
        <v>LacyJohnson</v>
      </c>
      <c r="B217" s="39" t="s">
        <v>3475</v>
      </c>
      <c r="C217" s="39" t="s">
        <v>3476</v>
      </c>
      <c r="D217" s="39" t="s">
        <v>563</v>
      </c>
      <c r="E217" s="40">
        <v>28500</v>
      </c>
      <c r="F217" s="39" t="s">
        <v>3333</v>
      </c>
      <c r="G217" s="39" t="s">
        <v>1994</v>
      </c>
      <c r="H217" s="39" t="s">
        <v>1995</v>
      </c>
      <c r="I217" s="39">
        <v>14</v>
      </c>
      <c r="J217" s="39" t="s">
        <v>3051</v>
      </c>
      <c r="K217" s="39" t="s">
        <v>2986</v>
      </c>
    </row>
    <row r="218" spans="1:11">
      <c r="A218" t="str">
        <f t="shared" si="3"/>
        <v>MarkPickett</v>
      </c>
      <c r="B218" s="39" t="s">
        <v>3477</v>
      </c>
      <c r="C218" s="39" t="s">
        <v>151</v>
      </c>
      <c r="D218" s="39" t="s">
        <v>3478</v>
      </c>
      <c r="E218" s="40">
        <v>28500</v>
      </c>
      <c r="F218" s="39" t="s">
        <v>3333</v>
      </c>
      <c r="G218" s="39" t="s">
        <v>3479</v>
      </c>
      <c r="H218" s="39" t="s">
        <v>75</v>
      </c>
      <c r="I218" s="39">
        <v>14</v>
      </c>
      <c r="J218" s="39" t="s">
        <v>3051</v>
      </c>
      <c r="K218" s="39" t="s">
        <v>2986</v>
      </c>
    </row>
    <row r="219" spans="1:11">
      <c r="A219" t="str">
        <f t="shared" si="3"/>
        <v>WilliamBrowning</v>
      </c>
      <c r="B219" s="39" t="s">
        <v>3480</v>
      </c>
      <c r="C219" s="39" t="s">
        <v>3057</v>
      </c>
      <c r="D219" s="39" t="s">
        <v>3481</v>
      </c>
      <c r="E219" s="40">
        <v>28500</v>
      </c>
      <c r="F219" s="39" t="s">
        <v>3333</v>
      </c>
      <c r="G219" s="39" t="s">
        <v>460</v>
      </c>
      <c r="H219" s="39" t="s">
        <v>4</v>
      </c>
      <c r="I219" s="39">
        <v>14</v>
      </c>
      <c r="J219" s="39" t="s">
        <v>3051</v>
      </c>
      <c r="K219" s="39" t="s">
        <v>2986</v>
      </c>
    </row>
    <row r="220" spans="1:11">
      <c r="A220" t="str">
        <f t="shared" si="3"/>
        <v>EarlScott</v>
      </c>
      <c r="B220" s="39" t="s">
        <v>3482</v>
      </c>
      <c r="C220" s="39" t="s">
        <v>2830</v>
      </c>
      <c r="D220" s="39" t="s">
        <v>344</v>
      </c>
      <c r="E220" s="40">
        <v>28500</v>
      </c>
      <c r="F220" s="39" t="s">
        <v>3333</v>
      </c>
      <c r="G220" s="39" t="s">
        <v>3483</v>
      </c>
      <c r="H220" s="39" t="s">
        <v>244</v>
      </c>
      <c r="I220" s="39">
        <v>14</v>
      </c>
      <c r="J220" s="39" t="s">
        <v>3484</v>
      </c>
      <c r="K220" s="39" t="s">
        <v>2986</v>
      </c>
    </row>
    <row r="221" spans="1:11">
      <c r="A221" t="str">
        <f t="shared" si="3"/>
        <v>ClairePerry</v>
      </c>
      <c r="B221" s="39" t="s">
        <v>3485</v>
      </c>
      <c r="C221" s="39" t="s">
        <v>1101</v>
      </c>
      <c r="D221" s="39" t="s">
        <v>3486</v>
      </c>
      <c r="E221" s="40">
        <v>28500</v>
      </c>
      <c r="F221" s="39" t="s">
        <v>3333</v>
      </c>
      <c r="G221" s="39" t="s">
        <v>262</v>
      </c>
      <c r="H221" s="39" t="s">
        <v>4</v>
      </c>
      <c r="I221" s="39">
        <v>14</v>
      </c>
      <c r="J221" s="39" t="s">
        <v>3024</v>
      </c>
      <c r="K221" s="39" t="s">
        <v>2986</v>
      </c>
    </row>
    <row r="222" spans="1:11">
      <c r="A222" t="str">
        <f t="shared" si="3"/>
        <v>BarbaraBlumenthal</v>
      </c>
      <c r="B222" s="39" t="s">
        <v>3487</v>
      </c>
      <c r="C222" s="39" t="s">
        <v>661</v>
      </c>
      <c r="D222" s="39" t="s">
        <v>3488</v>
      </c>
      <c r="E222" s="40">
        <v>30800</v>
      </c>
      <c r="F222" s="39" t="s">
        <v>3333</v>
      </c>
      <c r="G222" s="39" t="s">
        <v>1684</v>
      </c>
      <c r="H222" s="39" t="s">
        <v>1392</v>
      </c>
      <c r="I222" s="39">
        <v>14</v>
      </c>
      <c r="J222" s="39" t="s">
        <v>3489</v>
      </c>
      <c r="K222" s="39" t="s">
        <v>2986</v>
      </c>
    </row>
    <row r="223" spans="1:11">
      <c r="A223" t="str">
        <f t="shared" si="3"/>
        <v>WBlumenthal</v>
      </c>
      <c r="B223" s="39" t="s">
        <v>3490</v>
      </c>
      <c r="C223" s="39" t="s">
        <v>3211</v>
      </c>
      <c r="D223" s="39" t="s">
        <v>3488</v>
      </c>
      <c r="E223" s="40">
        <v>30800</v>
      </c>
      <c r="F223" s="39" t="s">
        <v>3333</v>
      </c>
      <c r="G223" s="39" t="s">
        <v>1684</v>
      </c>
      <c r="H223" s="39" t="s">
        <v>1392</v>
      </c>
      <c r="I223" s="39">
        <v>14</v>
      </c>
      <c r="J223" s="39" t="s">
        <v>3489</v>
      </c>
      <c r="K223" s="39" t="s">
        <v>2986</v>
      </c>
    </row>
    <row r="224" spans="1:11">
      <c r="A224" t="str">
        <f t="shared" si="3"/>
        <v>JoanBelkin</v>
      </c>
      <c r="B224" s="39" t="s">
        <v>3491</v>
      </c>
      <c r="C224" s="39" t="s">
        <v>1203</v>
      </c>
      <c r="D224" s="39" t="s">
        <v>3492</v>
      </c>
      <c r="E224" s="40">
        <v>28500</v>
      </c>
      <c r="F224" s="39" t="s">
        <v>3333</v>
      </c>
      <c r="G224" s="39" t="s">
        <v>122</v>
      </c>
      <c r="H224" s="39" t="s">
        <v>123</v>
      </c>
      <c r="I224" s="39">
        <v>14</v>
      </c>
      <c r="J224" s="39" t="s">
        <v>3144</v>
      </c>
      <c r="K224" s="39" t="s">
        <v>2986</v>
      </c>
    </row>
    <row r="225" spans="1:11">
      <c r="A225" t="str">
        <f t="shared" si="3"/>
        <v>JasonWynn</v>
      </c>
      <c r="B225" s="39" t="s">
        <v>3493</v>
      </c>
      <c r="C225" s="39" t="s">
        <v>738</v>
      </c>
      <c r="D225" s="39" t="s">
        <v>3494</v>
      </c>
      <c r="E225" s="40">
        <v>28500</v>
      </c>
      <c r="F225" s="39" t="s">
        <v>3333</v>
      </c>
      <c r="G225" s="39" t="s">
        <v>3495</v>
      </c>
      <c r="H225" s="39" t="s">
        <v>27</v>
      </c>
      <c r="I225" s="39">
        <v>14</v>
      </c>
      <c r="J225" s="39" t="s">
        <v>3427</v>
      </c>
      <c r="K225" s="39" t="s">
        <v>2986</v>
      </c>
    </row>
    <row r="226" spans="1:11">
      <c r="A226" t="str">
        <f t="shared" si="3"/>
        <v>KneelandYoungblood</v>
      </c>
      <c r="B226" s="39" t="s">
        <v>3496</v>
      </c>
      <c r="C226" s="39" t="s">
        <v>1405</v>
      </c>
      <c r="D226" s="39" t="s">
        <v>1406</v>
      </c>
      <c r="E226" s="40">
        <v>28500</v>
      </c>
      <c r="F226" s="39" t="s">
        <v>3333</v>
      </c>
      <c r="G226" s="39" t="s">
        <v>846</v>
      </c>
      <c r="H226" s="39" t="s">
        <v>444</v>
      </c>
      <c r="I226" s="39">
        <v>14</v>
      </c>
      <c r="J226" s="39" t="s">
        <v>3276</v>
      </c>
      <c r="K226" s="39" t="s">
        <v>2986</v>
      </c>
    </row>
    <row r="227" spans="1:11">
      <c r="A227" t="str">
        <f t="shared" si="3"/>
        <v>JohnCoghill</v>
      </c>
      <c r="B227" s="39" t="s">
        <v>3497</v>
      </c>
      <c r="C227" s="39" t="s">
        <v>69</v>
      </c>
      <c r="D227" s="39" t="s">
        <v>3498</v>
      </c>
      <c r="E227" s="40">
        <v>28500</v>
      </c>
      <c r="F227" s="39" t="s">
        <v>3333</v>
      </c>
      <c r="G227" s="39" t="s">
        <v>3499</v>
      </c>
      <c r="H227" s="39" t="s">
        <v>75</v>
      </c>
      <c r="I227" s="39">
        <v>14</v>
      </c>
      <c r="J227" s="39" t="s">
        <v>3002</v>
      </c>
      <c r="K227" s="39" t="s">
        <v>2986</v>
      </c>
    </row>
    <row r="228" spans="1:11">
      <c r="A228" t="str">
        <f t="shared" si="3"/>
        <v>JamesHeavener</v>
      </c>
      <c r="B228" s="39" t="s">
        <v>3500</v>
      </c>
      <c r="C228" s="39" t="s">
        <v>274</v>
      </c>
      <c r="D228" s="39" t="s">
        <v>3153</v>
      </c>
      <c r="E228" s="40">
        <v>28500</v>
      </c>
      <c r="F228" s="39" t="s">
        <v>3333</v>
      </c>
      <c r="G228" s="39" t="s">
        <v>3154</v>
      </c>
      <c r="H228" s="39" t="s">
        <v>27</v>
      </c>
      <c r="I228" s="39">
        <v>14</v>
      </c>
      <c r="J228" s="39" t="s">
        <v>3072</v>
      </c>
      <c r="K228" s="39" t="s">
        <v>2986</v>
      </c>
    </row>
    <row r="229" spans="1:11">
      <c r="A229" t="str">
        <f t="shared" si="3"/>
        <v>JonathanPlatt</v>
      </c>
      <c r="B229" s="39" t="s">
        <v>3501</v>
      </c>
      <c r="C229" s="39" t="s">
        <v>913</v>
      </c>
      <c r="D229" s="39" t="s">
        <v>3502</v>
      </c>
      <c r="E229" s="40">
        <v>28500</v>
      </c>
      <c r="F229" s="39" t="s">
        <v>3333</v>
      </c>
      <c r="G229" s="39" t="s">
        <v>45</v>
      </c>
      <c r="H229" s="39" t="s">
        <v>4</v>
      </c>
      <c r="I229" s="39">
        <v>14</v>
      </c>
      <c r="J229" s="39" t="s">
        <v>2997</v>
      </c>
      <c r="K229" s="39" t="s">
        <v>2986</v>
      </c>
    </row>
    <row r="230" spans="1:11">
      <c r="A230" t="str">
        <f t="shared" si="3"/>
        <v>SherryLansing</v>
      </c>
      <c r="B230" s="39" t="s">
        <v>3503</v>
      </c>
      <c r="C230" s="39" t="s">
        <v>3504</v>
      </c>
      <c r="D230" s="39" t="s">
        <v>3505</v>
      </c>
      <c r="E230" s="40">
        <v>28500</v>
      </c>
      <c r="F230" s="39" t="s">
        <v>3333</v>
      </c>
      <c r="G230" s="39" t="s">
        <v>420</v>
      </c>
      <c r="H230" s="39" t="s">
        <v>4</v>
      </c>
      <c r="I230" s="39">
        <v>14</v>
      </c>
      <c r="J230" s="39" t="s">
        <v>2997</v>
      </c>
      <c r="K230" s="39" t="s">
        <v>2986</v>
      </c>
    </row>
    <row r="231" spans="1:11">
      <c r="A231" t="str">
        <f t="shared" si="3"/>
        <v>ArielEmanuel</v>
      </c>
      <c r="B231" s="39" t="s">
        <v>3506</v>
      </c>
      <c r="C231" s="39" t="s">
        <v>3507</v>
      </c>
      <c r="D231" s="39" t="s">
        <v>456</v>
      </c>
      <c r="E231" s="40">
        <v>28500</v>
      </c>
      <c r="F231" s="39" t="s">
        <v>3333</v>
      </c>
      <c r="G231" s="39" t="s">
        <v>460</v>
      </c>
      <c r="H231" s="39" t="s">
        <v>4</v>
      </c>
      <c r="I231" s="39">
        <v>14</v>
      </c>
      <c r="J231" s="39" t="s">
        <v>2997</v>
      </c>
      <c r="K231" s="39" t="s">
        <v>2986</v>
      </c>
    </row>
    <row r="232" spans="1:11">
      <c r="A232" t="str">
        <f t="shared" si="3"/>
        <v>GarethWigan</v>
      </c>
      <c r="B232" s="39" t="s">
        <v>3508</v>
      </c>
      <c r="C232" s="39" t="s">
        <v>3509</v>
      </c>
      <c r="D232" s="39" t="s">
        <v>3510</v>
      </c>
      <c r="E232" s="40">
        <v>28500</v>
      </c>
      <c r="F232" s="39" t="s">
        <v>3333</v>
      </c>
      <c r="G232" s="39" t="s">
        <v>420</v>
      </c>
      <c r="H232" s="39" t="s">
        <v>4</v>
      </c>
      <c r="I232" s="39">
        <v>14</v>
      </c>
      <c r="J232" s="39" t="s">
        <v>2997</v>
      </c>
      <c r="K232" s="39" t="s">
        <v>2986</v>
      </c>
    </row>
    <row r="233" spans="1:11">
      <c r="A233" t="str">
        <f t="shared" si="3"/>
        <v>BarbaraPorter</v>
      </c>
      <c r="B233" s="39" t="s">
        <v>3511</v>
      </c>
      <c r="C233" s="39" t="s">
        <v>661</v>
      </c>
      <c r="D233" s="39" t="s">
        <v>3512</v>
      </c>
      <c r="E233" s="40">
        <v>28500</v>
      </c>
      <c r="F233" s="39" t="s">
        <v>3333</v>
      </c>
      <c r="G233" s="39" t="s">
        <v>460</v>
      </c>
      <c r="H233" s="39" t="s">
        <v>4</v>
      </c>
      <c r="I233" s="39">
        <v>14</v>
      </c>
      <c r="J233" s="39" t="s">
        <v>2997</v>
      </c>
      <c r="K233" s="39" t="s">
        <v>2986</v>
      </c>
    </row>
    <row r="234" spans="1:11">
      <c r="A234" t="str">
        <f t="shared" si="3"/>
        <v>JonathanOrszag</v>
      </c>
      <c r="B234" s="39" t="s">
        <v>3513</v>
      </c>
      <c r="C234" s="39" t="s">
        <v>913</v>
      </c>
      <c r="D234" s="39" t="s">
        <v>3514</v>
      </c>
      <c r="E234" s="40">
        <v>28500</v>
      </c>
      <c r="F234" s="39" t="s">
        <v>3333</v>
      </c>
      <c r="G234" s="39" t="s">
        <v>420</v>
      </c>
      <c r="H234" s="39" t="s">
        <v>4</v>
      </c>
      <c r="I234" s="39">
        <v>14</v>
      </c>
      <c r="J234" s="39" t="s">
        <v>2997</v>
      </c>
      <c r="K234" s="39" t="s">
        <v>2986</v>
      </c>
    </row>
    <row r="235" spans="1:11">
      <c r="A235" t="str">
        <f t="shared" si="3"/>
        <v>PattyApplegate</v>
      </c>
      <c r="B235" s="39" t="s">
        <v>3515</v>
      </c>
      <c r="C235" s="39" t="s">
        <v>3516</v>
      </c>
      <c r="D235" s="39" t="s">
        <v>3517</v>
      </c>
      <c r="E235" s="40">
        <v>28500</v>
      </c>
      <c r="F235" s="39" t="s">
        <v>3333</v>
      </c>
      <c r="G235" s="39" t="s">
        <v>420</v>
      </c>
      <c r="H235" s="39" t="s">
        <v>4</v>
      </c>
      <c r="I235" s="39">
        <v>14</v>
      </c>
      <c r="J235" s="39" t="s">
        <v>2997</v>
      </c>
      <c r="K235" s="39" t="s">
        <v>2986</v>
      </c>
    </row>
    <row r="236" spans="1:11">
      <c r="A236" t="str">
        <f t="shared" si="3"/>
        <v>StanleyToy</v>
      </c>
      <c r="B236" s="39" t="s">
        <v>3518</v>
      </c>
      <c r="C236" s="39" t="s">
        <v>1226</v>
      </c>
      <c r="D236" s="39" t="s">
        <v>2424</v>
      </c>
      <c r="E236" s="40">
        <v>28500</v>
      </c>
      <c r="F236" s="39" t="s">
        <v>3333</v>
      </c>
      <c r="G236" s="39" t="s">
        <v>1318</v>
      </c>
      <c r="H236" s="39" t="s">
        <v>4</v>
      </c>
      <c r="I236" s="39">
        <v>14</v>
      </c>
      <c r="J236" s="39" t="s">
        <v>2997</v>
      </c>
      <c r="K236" s="39" t="s">
        <v>2986</v>
      </c>
    </row>
    <row r="237" spans="1:11">
      <c r="A237" t="str">
        <f t="shared" si="3"/>
        <v>HenryWallace</v>
      </c>
      <c r="B237" s="39" t="s">
        <v>3519</v>
      </c>
      <c r="C237" s="39" t="s">
        <v>3520</v>
      </c>
      <c r="D237" s="39" t="s">
        <v>3521</v>
      </c>
      <c r="E237" s="40">
        <v>30800</v>
      </c>
      <c r="F237" s="39" t="s">
        <v>3333</v>
      </c>
      <c r="G237" s="39" t="s">
        <v>3522</v>
      </c>
      <c r="H237" s="39" t="s">
        <v>244</v>
      </c>
      <c r="I237" s="39">
        <v>14</v>
      </c>
      <c r="J237" s="39" t="s">
        <v>3523</v>
      </c>
      <c r="K237" s="39" t="s">
        <v>2986</v>
      </c>
    </row>
    <row r="238" spans="1:11">
      <c r="A238" t="str">
        <f t="shared" si="3"/>
        <v>ChristyWallace</v>
      </c>
      <c r="B238" s="39" t="s">
        <v>3524</v>
      </c>
      <c r="C238" s="39" t="s">
        <v>3525</v>
      </c>
      <c r="D238" s="39" t="s">
        <v>3521</v>
      </c>
      <c r="E238" s="40">
        <v>28500</v>
      </c>
      <c r="F238" s="39" t="s">
        <v>3333</v>
      </c>
      <c r="G238" s="39" t="s">
        <v>243</v>
      </c>
      <c r="H238" s="39" t="s">
        <v>244</v>
      </c>
      <c r="I238" s="39">
        <v>14</v>
      </c>
      <c r="J238" s="39" t="s">
        <v>3523</v>
      </c>
      <c r="K238" s="39" t="s">
        <v>2986</v>
      </c>
    </row>
    <row r="239" spans="1:11">
      <c r="A239" t="str">
        <f t="shared" si="3"/>
        <v>JamesLowry</v>
      </c>
      <c r="B239" s="39" t="s">
        <v>3526</v>
      </c>
      <c r="C239" s="39" t="s">
        <v>274</v>
      </c>
      <c r="D239" s="39" t="s">
        <v>3527</v>
      </c>
      <c r="E239" s="40">
        <v>57000</v>
      </c>
      <c r="F239" s="39" t="s">
        <v>3333</v>
      </c>
      <c r="G239" s="39" t="s">
        <v>74</v>
      </c>
      <c r="H239" s="39" t="s">
        <v>75</v>
      </c>
      <c r="I239" s="39">
        <v>14</v>
      </c>
      <c r="J239" s="39" t="s">
        <v>3002</v>
      </c>
      <c r="K239" s="39" t="s">
        <v>2986</v>
      </c>
    </row>
    <row r="240" spans="1:11">
      <c r="A240" t="str">
        <f t="shared" si="3"/>
        <v>JKaspick</v>
      </c>
      <c r="B240" s="39" t="s">
        <v>3528</v>
      </c>
      <c r="C240" s="39" t="s">
        <v>3529</v>
      </c>
      <c r="D240" s="39" t="s">
        <v>3530</v>
      </c>
      <c r="E240" s="40">
        <v>30800</v>
      </c>
      <c r="F240" s="39" t="s">
        <v>3333</v>
      </c>
      <c r="G240" s="39" t="s">
        <v>262</v>
      </c>
      <c r="H240" s="39" t="s">
        <v>4</v>
      </c>
      <c r="I240" s="39">
        <v>14</v>
      </c>
      <c r="J240" s="39" t="s">
        <v>3024</v>
      </c>
      <c r="K240" s="39" t="s">
        <v>2986</v>
      </c>
    </row>
    <row r="241" spans="1:11">
      <c r="A241" t="str">
        <f t="shared" si="3"/>
        <v>RafaelOrtiz</v>
      </c>
      <c r="B241" s="39" t="s">
        <v>3023</v>
      </c>
      <c r="C241" s="39" t="s">
        <v>2061</v>
      </c>
      <c r="D241" s="39" t="s">
        <v>2062</v>
      </c>
      <c r="E241" s="40">
        <v>58000</v>
      </c>
      <c r="F241" s="39" t="s">
        <v>3333</v>
      </c>
      <c r="G241" s="39" t="s">
        <v>156</v>
      </c>
      <c r="H241" s="39" t="s">
        <v>4</v>
      </c>
      <c r="I241" s="39">
        <v>14</v>
      </c>
      <c r="J241" s="39" t="s">
        <v>3024</v>
      </c>
      <c r="K241" s="39" t="s">
        <v>2986</v>
      </c>
    </row>
    <row r="242" spans="1:11">
      <c r="A242" t="str">
        <f t="shared" si="3"/>
        <v>Jose RicardoArriola</v>
      </c>
      <c r="B242" s="39" t="s">
        <v>3531</v>
      </c>
      <c r="C242" s="39" t="s">
        <v>3532</v>
      </c>
      <c r="D242" s="39" t="s">
        <v>817</v>
      </c>
      <c r="E242" s="40">
        <v>28500</v>
      </c>
      <c r="F242" s="39" t="s">
        <v>3333</v>
      </c>
      <c r="G242" s="39" t="s">
        <v>54</v>
      </c>
      <c r="H242" s="39" t="s">
        <v>27</v>
      </c>
      <c r="I242" s="39">
        <v>14</v>
      </c>
      <c r="J242" s="39" t="s">
        <v>3016</v>
      </c>
      <c r="K242" s="39" t="s">
        <v>2986</v>
      </c>
    </row>
    <row r="243" spans="1:11">
      <c r="A243" t="str">
        <f t="shared" si="3"/>
        <v>DwightMakoff</v>
      </c>
      <c r="B243" s="39" t="s">
        <v>3533</v>
      </c>
      <c r="C243" s="39" t="s">
        <v>3534</v>
      </c>
      <c r="D243" s="39" t="s">
        <v>3535</v>
      </c>
      <c r="E243" s="40">
        <v>28500</v>
      </c>
      <c r="F243" s="39" t="s">
        <v>3333</v>
      </c>
      <c r="G243" s="39" t="s">
        <v>45</v>
      </c>
      <c r="H243" s="39" t="s">
        <v>4</v>
      </c>
      <c r="I243" s="39">
        <v>14</v>
      </c>
      <c r="J243" s="39" t="s">
        <v>2997</v>
      </c>
      <c r="K243" s="39" t="s">
        <v>2986</v>
      </c>
    </row>
    <row r="244" spans="1:11">
      <c r="A244" t="str">
        <f t="shared" si="3"/>
        <v>RogerMilliken</v>
      </c>
      <c r="B244" s="39" t="s">
        <v>3536</v>
      </c>
      <c r="C244" s="39" t="s">
        <v>3537</v>
      </c>
      <c r="D244" s="39" t="s">
        <v>3538</v>
      </c>
      <c r="E244" s="40">
        <v>28500</v>
      </c>
      <c r="F244" s="39" t="s">
        <v>3333</v>
      </c>
      <c r="G244" s="39" t="s">
        <v>3539</v>
      </c>
      <c r="H244" s="39" t="s">
        <v>1558</v>
      </c>
      <c r="I244" s="39">
        <v>14</v>
      </c>
      <c r="J244" s="39" t="s">
        <v>2997</v>
      </c>
      <c r="K244" s="39" t="s">
        <v>2986</v>
      </c>
    </row>
    <row r="245" spans="1:11">
      <c r="A245" t="str">
        <f t="shared" si="3"/>
        <v>RogerLowenstein</v>
      </c>
      <c r="B245" s="39" t="s">
        <v>3540</v>
      </c>
      <c r="C245" s="39" t="s">
        <v>3537</v>
      </c>
      <c r="D245" s="39" t="s">
        <v>3541</v>
      </c>
      <c r="E245" s="40">
        <v>28500</v>
      </c>
      <c r="F245" s="39" t="s">
        <v>3333</v>
      </c>
      <c r="G245" s="39" t="s">
        <v>420</v>
      </c>
      <c r="H245" s="39" t="s">
        <v>4</v>
      </c>
      <c r="I245" s="39">
        <v>14</v>
      </c>
      <c r="J245" s="39" t="s">
        <v>2997</v>
      </c>
      <c r="K245" s="39" t="s">
        <v>2986</v>
      </c>
    </row>
    <row r="246" spans="1:11">
      <c r="A246" t="str">
        <f t="shared" si="3"/>
        <v>JohnEmerson</v>
      </c>
      <c r="B246" s="39" t="s">
        <v>3542</v>
      </c>
      <c r="C246" s="39" t="s">
        <v>69</v>
      </c>
      <c r="D246" s="39" t="s">
        <v>2888</v>
      </c>
      <c r="E246" s="40">
        <v>28500</v>
      </c>
      <c r="F246" s="39" t="s">
        <v>3333</v>
      </c>
      <c r="G246" s="39" t="s">
        <v>460</v>
      </c>
      <c r="H246" s="39" t="s">
        <v>4</v>
      </c>
      <c r="I246" s="39">
        <v>14</v>
      </c>
      <c r="J246" s="39" t="s">
        <v>2997</v>
      </c>
      <c r="K246" s="39" t="s">
        <v>2986</v>
      </c>
    </row>
    <row r="247" spans="1:11">
      <c r="A247" t="str">
        <f t="shared" si="3"/>
        <v>WilliamAdams</v>
      </c>
      <c r="B247" s="39" t="s">
        <v>3543</v>
      </c>
      <c r="C247" s="39" t="s">
        <v>3057</v>
      </c>
      <c r="D247" s="39" t="s">
        <v>2682</v>
      </c>
      <c r="E247" s="40">
        <v>28500</v>
      </c>
      <c r="F247" s="39" t="s">
        <v>3333</v>
      </c>
      <c r="G247" s="39" t="s">
        <v>3544</v>
      </c>
      <c r="H247" s="39" t="s">
        <v>4</v>
      </c>
      <c r="I247" s="39">
        <v>14</v>
      </c>
      <c r="J247" s="39" t="s">
        <v>2997</v>
      </c>
      <c r="K247" s="39" t="s">
        <v>2986</v>
      </c>
    </row>
    <row r="248" spans="1:11">
      <c r="A248" t="str">
        <f t="shared" si="3"/>
        <v>SteveMadison</v>
      </c>
      <c r="B248" s="39" t="s">
        <v>3545</v>
      </c>
      <c r="C248" s="39" t="s">
        <v>257</v>
      </c>
      <c r="D248" s="39" t="s">
        <v>2408</v>
      </c>
      <c r="E248" s="40">
        <v>28500</v>
      </c>
      <c r="F248" s="39" t="s">
        <v>3333</v>
      </c>
      <c r="G248" s="39" t="s">
        <v>1318</v>
      </c>
      <c r="H248" s="39" t="s">
        <v>4</v>
      </c>
      <c r="I248" s="39">
        <v>14</v>
      </c>
      <c r="J248" s="39" t="s">
        <v>2997</v>
      </c>
      <c r="K248" s="39" t="s">
        <v>2986</v>
      </c>
    </row>
    <row r="249" spans="1:11">
      <c r="A249" t="str">
        <f t="shared" si="3"/>
        <v>JoeSmith</v>
      </c>
      <c r="B249" s="39" t="s">
        <v>3546</v>
      </c>
      <c r="C249" s="39" t="s">
        <v>2536</v>
      </c>
      <c r="D249" s="39" t="s">
        <v>3338</v>
      </c>
      <c r="E249" s="40">
        <v>28500</v>
      </c>
      <c r="F249" s="39" t="s">
        <v>3333</v>
      </c>
      <c r="G249" s="39" t="s">
        <v>420</v>
      </c>
      <c r="H249" s="39" t="s">
        <v>4</v>
      </c>
      <c r="I249" s="39">
        <v>14</v>
      </c>
      <c r="J249" s="39" t="s">
        <v>2997</v>
      </c>
      <c r="K249" s="39" t="s">
        <v>2986</v>
      </c>
    </row>
    <row r="250" spans="1:11">
      <c r="A250" t="str">
        <f t="shared" si="3"/>
        <v>RobertChartoff</v>
      </c>
      <c r="B250" s="39" t="s">
        <v>3547</v>
      </c>
      <c r="C250" s="39" t="s">
        <v>8</v>
      </c>
      <c r="D250" s="39" t="s">
        <v>3548</v>
      </c>
      <c r="E250" s="40">
        <v>28500</v>
      </c>
      <c r="F250" s="39" t="s">
        <v>3333</v>
      </c>
      <c r="G250" s="39" t="s">
        <v>45</v>
      </c>
      <c r="H250" s="39" t="s">
        <v>4</v>
      </c>
      <c r="I250" s="39">
        <v>14</v>
      </c>
      <c r="J250" s="39" t="s">
        <v>2997</v>
      </c>
      <c r="K250" s="39" t="s">
        <v>2986</v>
      </c>
    </row>
    <row r="251" spans="1:11">
      <c r="A251" t="str">
        <f t="shared" si="3"/>
        <v>MieLee</v>
      </c>
      <c r="B251" s="39" t="s">
        <v>3549</v>
      </c>
      <c r="C251" s="39" t="s">
        <v>3550</v>
      </c>
      <c r="D251" s="39" t="s">
        <v>3351</v>
      </c>
      <c r="E251" s="40">
        <v>28500</v>
      </c>
      <c r="F251" s="39" t="s">
        <v>3333</v>
      </c>
      <c r="G251" s="39" t="s">
        <v>3421</v>
      </c>
      <c r="H251" s="39" t="s">
        <v>4</v>
      </c>
      <c r="I251" s="39">
        <v>14</v>
      </c>
      <c r="J251" s="39" t="s">
        <v>2997</v>
      </c>
      <c r="K251" s="39" t="s">
        <v>2986</v>
      </c>
    </row>
    <row r="252" spans="1:11">
      <c r="A252" t="str">
        <f t="shared" si="3"/>
        <v>JimKim</v>
      </c>
      <c r="B252" s="39" t="s">
        <v>3551</v>
      </c>
      <c r="C252" s="39" t="s">
        <v>140</v>
      </c>
      <c r="D252" s="39" t="s">
        <v>3420</v>
      </c>
      <c r="E252" s="40">
        <v>28500</v>
      </c>
      <c r="F252" s="39" t="s">
        <v>3333</v>
      </c>
      <c r="G252" s="39" t="s">
        <v>420</v>
      </c>
      <c r="H252" s="39" t="s">
        <v>4</v>
      </c>
      <c r="I252" s="39">
        <v>14</v>
      </c>
      <c r="J252" s="39" t="s">
        <v>3074</v>
      </c>
      <c r="K252" s="39" t="s">
        <v>2986</v>
      </c>
    </row>
    <row r="253" spans="1:11">
      <c r="A253" t="str">
        <f t="shared" si="3"/>
        <v>TedKim</v>
      </c>
      <c r="B253" s="39" t="s">
        <v>3552</v>
      </c>
      <c r="C253" s="39" t="s">
        <v>1263</v>
      </c>
      <c r="D253" s="39" t="s">
        <v>3420</v>
      </c>
      <c r="E253" s="40">
        <v>28500</v>
      </c>
      <c r="F253" s="39" t="s">
        <v>3333</v>
      </c>
      <c r="G253" s="39" t="s">
        <v>420</v>
      </c>
      <c r="H253" s="39" t="s">
        <v>4</v>
      </c>
      <c r="I253" s="39">
        <v>14</v>
      </c>
      <c r="J253" s="39" t="s">
        <v>2997</v>
      </c>
      <c r="K253" s="39" t="s">
        <v>2986</v>
      </c>
    </row>
    <row r="254" spans="1:11">
      <c r="A254" t="str">
        <f t="shared" si="3"/>
        <v>StevenPark</v>
      </c>
      <c r="B254" s="39" t="s">
        <v>3553</v>
      </c>
      <c r="C254" s="39" t="s">
        <v>128</v>
      </c>
      <c r="D254" s="39" t="s">
        <v>1046</v>
      </c>
      <c r="E254" s="40">
        <v>28500</v>
      </c>
      <c r="F254" s="39" t="s">
        <v>3333</v>
      </c>
      <c r="G254" s="39" t="s">
        <v>3554</v>
      </c>
      <c r="H254" s="39" t="s">
        <v>4</v>
      </c>
      <c r="I254" s="39">
        <v>14</v>
      </c>
      <c r="J254" s="39" t="s">
        <v>2997</v>
      </c>
      <c r="K254" s="39" t="s">
        <v>2986</v>
      </c>
    </row>
    <row r="255" spans="1:11">
      <c r="A255" t="str">
        <f t="shared" si="3"/>
        <v>RobertBeyer</v>
      </c>
      <c r="B255" s="39" t="s">
        <v>3555</v>
      </c>
      <c r="C255" s="39" t="s">
        <v>8</v>
      </c>
      <c r="D255" s="39" t="s">
        <v>88</v>
      </c>
      <c r="E255" s="40">
        <v>28500</v>
      </c>
      <c r="F255" s="39" t="s">
        <v>3333</v>
      </c>
      <c r="G255" s="39" t="s">
        <v>420</v>
      </c>
      <c r="H255" s="39" t="s">
        <v>4</v>
      </c>
      <c r="I255" s="39">
        <v>14</v>
      </c>
      <c r="J255" s="39" t="s">
        <v>2997</v>
      </c>
      <c r="K255" s="39" t="s">
        <v>2986</v>
      </c>
    </row>
    <row r="256" spans="1:11">
      <c r="A256" t="str">
        <f t="shared" si="3"/>
        <v>TracyKatayama</v>
      </c>
      <c r="B256" s="39" t="s">
        <v>3556</v>
      </c>
      <c r="C256" s="39" t="s">
        <v>3557</v>
      </c>
      <c r="D256" s="39" t="s">
        <v>3558</v>
      </c>
      <c r="E256" s="40">
        <v>28500</v>
      </c>
      <c r="F256" s="39" t="s">
        <v>3333</v>
      </c>
      <c r="G256" s="39" t="s">
        <v>460</v>
      </c>
      <c r="H256" s="39" t="s">
        <v>4</v>
      </c>
      <c r="I256" s="39">
        <v>14</v>
      </c>
      <c r="J256" s="39" t="s">
        <v>2997</v>
      </c>
      <c r="K256" s="39" t="s">
        <v>2986</v>
      </c>
    </row>
    <row r="257" spans="1:11">
      <c r="A257" t="str">
        <f t="shared" si="3"/>
        <v>ElizabethAlter [Lynton]</v>
      </c>
      <c r="B257" s="39" t="s">
        <v>3559</v>
      </c>
      <c r="C257" s="39" t="s">
        <v>3238</v>
      </c>
      <c r="D257" s="39" t="s">
        <v>3560</v>
      </c>
      <c r="E257" s="40">
        <v>28500</v>
      </c>
      <c r="F257" s="39" t="s">
        <v>3333</v>
      </c>
      <c r="G257" s="39" t="s">
        <v>420</v>
      </c>
      <c r="H257" s="39" t="s">
        <v>4</v>
      </c>
      <c r="I257" s="39">
        <v>14</v>
      </c>
      <c r="J257" s="39" t="s">
        <v>2997</v>
      </c>
      <c r="K257" s="39" t="s">
        <v>2986</v>
      </c>
    </row>
    <row r="258" spans="1:11">
      <c r="A258" t="str">
        <f t="shared" si="3"/>
        <v>HankSteinberg</v>
      </c>
      <c r="B258" s="39" t="s">
        <v>3561</v>
      </c>
      <c r="C258" s="39" t="s">
        <v>3562</v>
      </c>
      <c r="D258" s="39" t="s">
        <v>3563</v>
      </c>
      <c r="E258" s="40">
        <v>28500</v>
      </c>
      <c r="F258" s="39" t="s">
        <v>3333</v>
      </c>
      <c r="G258" s="39" t="s">
        <v>45</v>
      </c>
      <c r="H258" s="39" t="s">
        <v>4</v>
      </c>
      <c r="I258" s="39">
        <v>14</v>
      </c>
      <c r="J258" s="39" t="s">
        <v>2997</v>
      </c>
      <c r="K258" s="39" t="s">
        <v>2986</v>
      </c>
    </row>
    <row r="259" spans="1:11">
      <c r="A259" t="str">
        <f t="shared" ref="A259:A322" si="4">CONCATENATE(C259,D259)</f>
        <v>JamesMcDermott</v>
      </c>
      <c r="B259" s="39" t="s">
        <v>3564</v>
      </c>
      <c r="C259" s="39" t="s">
        <v>274</v>
      </c>
      <c r="D259" s="39" t="s">
        <v>3565</v>
      </c>
      <c r="E259" s="40">
        <v>28500</v>
      </c>
      <c r="F259" s="39" t="s">
        <v>3333</v>
      </c>
      <c r="G259" s="39" t="s">
        <v>420</v>
      </c>
      <c r="H259" s="39" t="s">
        <v>4</v>
      </c>
      <c r="I259" s="39">
        <v>14</v>
      </c>
      <c r="J259" s="39" t="s">
        <v>2997</v>
      </c>
      <c r="K259" s="39" t="s">
        <v>2986</v>
      </c>
    </row>
    <row r="260" spans="1:11">
      <c r="A260" t="str">
        <f t="shared" si="4"/>
        <v>BruceKhouri</v>
      </c>
      <c r="B260" s="39" t="s">
        <v>3566</v>
      </c>
      <c r="C260" s="39" t="s">
        <v>426</v>
      </c>
      <c r="D260" s="39" t="s">
        <v>3567</v>
      </c>
      <c r="E260" s="40">
        <v>28500</v>
      </c>
      <c r="F260" s="39" t="s">
        <v>3333</v>
      </c>
      <c r="G260" s="39" t="s">
        <v>3568</v>
      </c>
      <c r="H260" s="39" t="s">
        <v>4</v>
      </c>
      <c r="I260" s="39">
        <v>14</v>
      </c>
      <c r="J260" s="39" t="s">
        <v>2997</v>
      </c>
      <c r="K260" s="39" t="s">
        <v>2986</v>
      </c>
    </row>
    <row r="261" spans="1:11">
      <c r="A261" t="str">
        <f t="shared" si="4"/>
        <v>PamelaLevy</v>
      </c>
      <c r="B261" s="39" t="s">
        <v>3569</v>
      </c>
      <c r="C261" s="39" t="s">
        <v>2320</v>
      </c>
      <c r="D261" s="39" t="s">
        <v>3570</v>
      </c>
      <c r="E261" s="40">
        <v>28500</v>
      </c>
      <c r="F261" s="39" t="s">
        <v>3333</v>
      </c>
      <c r="G261" s="39" t="s">
        <v>460</v>
      </c>
      <c r="H261" s="39" t="s">
        <v>4</v>
      </c>
      <c r="I261" s="39">
        <v>14</v>
      </c>
      <c r="J261" s="39" t="s">
        <v>2997</v>
      </c>
      <c r="K261" s="39" t="s">
        <v>2986</v>
      </c>
    </row>
    <row r="262" spans="1:11">
      <c r="A262" t="str">
        <f t="shared" si="4"/>
        <v>MichaelHarahan</v>
      </c>
      <c r="B262" s="39" t="s">
        <v>3571</v>
      </c>
      <c r="C262" s="39" t="s">
        <v>680</v>
      </c>
      <c r="D262" s="39" t="s">
        <v>3572</v>
      </c>
      <c r="E262" s="40">
        <v>30800</v>
      </c>
      <c r="F262" s="39" t="s">
        <v>3333</v>
      </c>
      <c r="G262" s="39" t="s">
        <v>3573</v>
      </c>
      <c r="H262" s="39" t="s">
        <v>4</v>
      </c>
      <c r="I262" s="39">
        <v>14</v>
      </c>
      <c r="J262" s="39" t="s">
        <v>2997</v>
      </c>
      <c r="K262" s="39" t="s">
        <v>2986</v>
      </c>
    </row>
    <row r="263" spans="1:11">
      <c r="A263" t="str">
        <f t="shared" si="4"/>
        <v>ChristopherSilbermann</v>
      </c>
      <c r="B263" s="39" t="s">
        <v>3574</v>
      </c>
      <c r="C263" s="39" t="s">
        <v>3156</v>
      </c>
      <c r="D263" s="39" t="s">
        <v>3575</v>
      </c>
      <c r="E263" s="40">
        <v>28500</v>
      </c>
      <c r="F263" s="39" t="s">
        <v>3333</v>
      </c>
      <c r="G263" s="39" t="s">
        <v>420</v>
      </c>
      <c r="H263" s="39" t="s">
        <v>4</v>
      </c>
      <c r="I263" s="39">
        <v>14</v>
      </c>
      <c r="J263" s="39" t="s">
        <v>2997</v>
      </c>
      <c r="K263" s="39" t="s">
        <v>2986</v>
      </c>
    </row>
    <row r="264" spans="1:11">
      <c r="A264" t="str">
        <f t="shared" si="4"/>
        <v>MarkPollack</v>
      </c>
      <c r="B264" s="39" t="s">
        <v>3576</v>
      </c>
      <c r="C264" s="39" t="s">
        <v>151</v>
      </c>
      <c r="D264" s="39" t="s">
        <v>3577</v>
      </c>
      <c r="E264" s="40">
        <v>28500</v>
      </c>
      <c r="F264" s="39" t="s">
        <v>3333</v>
      </c>
      <c r="G264" s="39" t="s">
        <v>45</v>
      </c>
      <c r="H264" s="39" t="s">
        <v>4</v>
      </c>
      <c r="I264" s="39">
        <v>14</v>
      </c>
      <c r="J264" s="39" t="s">
        <v>2997</v>
      </c>
      <c r="K264" s="39" t="s">
        <v>2986</v>
      </c>
    </row>
    <row r="265" spans="1:11">
      <c r="A265" t="str">
        <f t="shared" si="4"/>
        <v>SusanNimoy</v>
      </c>
      <c r="B265" s="39" t="s">
        <v>3578</v>
      </c>
      <c r="C265" s="39" t="s">
        <v>1854</v>
      </c>
      <c r="D265" s="39" t="s">
        <v>3579</v>
      </c>
      <c r="E265" s="40">
        <v>28500</v>
      </c>
      <c r="F265" s="39" t="s">
        <v>3333</v>
      </c>
      <c r="G265" s="39" t="s">
        <v>460</v>
      </c>
      <c r="H265" s="39" t="s">
        <v>4</v>
      </c>
      <c r="I265" s="39">
        <v>14</v>
      </c>
      <c r="J265" s="39" t="s">
        <v>2997</v>
      </c>
      <c r="K265" s="39" t="s">
        <v>2986</v>
      </c>
    </row>
    <row r="266" spans="1:11">
      <c r="A266" t="str">
        <f t="shared" si="4"/>
        <v>JeffreyAbrams</v>
      </c>
      <c r="B266" s="39" t="s">
        <v>3580</v>
      </c>
      <c r="C266" s="39" t="s">
        <v>109</v>
      </c>
      <c r="D266" s="39" t="s">
        <v>3581</v>
      </c>
      <c r="E266" s="40">
        <v>33100</v>
      </c>
      <c r="F266" s="39" t="s">
        <v>3333</v>
      </c>
      <c r="G266" s="39" t="s">
        <v>460</v>
      </c>
      <c r="H266" s="39" t="s">
        <v>4</v>
      </c>
      <c r="I266" s="39">
        <v>14</v>
      </c>
      <c r="J266" s="39" t="s">
        <v>2997</v>
      </c>
      <c r="K266" s="39" t="s">
        <v>2986</v>
      </c>
    </row>
    <row r="267" spans="1:11">
      <c r="A267" t="str">
        <f t="shared" si="4"/>
        <v>RodLurie</v>
      </c>
      <c r="B267" s="39" t="s">
        <v>3582</v>
      </c>
      <c r="C267" s="39" t="s">
        <v>3583</v>
      </c>
      <c r="D267" s="39" t="s">
        <v>3584</v>
      </c>
      <c r="E267" s="40">
        <v>57000</v>
      </c>
      <c r="F267" s="39" t="s">
        <v>3333</v>
      </c>
      <c r="G267" s="39" t="s">
        <v>1318</v>
      </c>
      <c r="H267" s="39" t="s">
        <v>4</v>
      </c>
      <c r="I267" s="39">
        <v>14</v>
      </c>
      <c r="J267" s="39" t="s">
        <v>2997</v>
      </c>
      <c r="K267" s="39" t="s">
        <v>2986</v>
      </c>
    </row>
    <row r="268" spans="1:11">
      <c r="A268" t="str">
        <f t="shared" si="4"/>
        <v>PhillipIvey</v>
      </c>
      <c r="B268" s="39" t="s">
        <v>3585</v>
      </c>
      <c r="C268" s="39" t="s">
        <v>3586</v>
      </c>
      <c r="D268" s="39" t="s">
        <v>3587</v>
      </c>
      <c r="E268" s="40">
        <v>33100</v>
      </c>
      <c r="F268" s="39" t="s">
        <v>3333</v>
      </c>
      <c r="G268" s="39" t="s">
        <v>45</v>
      </c>
      <c r="H268" s="39" t="s">
        <v>4</v>
      </c>
      <c r="I268" s="39">
        <v>14</v>
      </c>
      <c r="J268" s="39" t="s">
        <v>2997</v>
      </c>
      <c r="K268" s="39" t="s">
        <v>2986</v>
      </c>
    </row>
    <row r="269" spans="1:11">
      <c r="A269" t="str">
        <f t="shared" si="4"/>
        <v>LuciaettaIvey</v>
      </c>
      <c r="B269" s="39" t="s">
        <v>3588</v>
      </c>
      <c r="C269" s="39" t="s">
        <v>3589</v>
      </c>
      <c r="D269" s="39" t="s">
        <v>3587</v>
      </c>
      <c r="E269" s="40">
        <v>33100</v>
      </c>
      <c r="F269" s="39" t="s">
        <v>3333</v>
      </c>
      <c r="G269" s="39" t="s">
        <v>1658</v>
      </c>
      <c r="H269" s="39" t="s">
        <v>1659</v>
      </c>
      <c r="I269" s="39">
        <v>14</v>
      </c>
      <c r="J269" s="39" t="s">
        <v>2997</v>
      </c>
      <c r="K269" s="39" t="s">
        <v>2986</v>
      </c>
    </row>
    <row r="270" spans="1:11">
      <c r="A270" t="str">
        <f t="shared" si="4"/>
        <v>MikeSabeti</v>
      </c>
      <c r="B270" s="39" t="s">
        <v>3590</v>
      </c>
      <c r="C270" s="39" t="s">
        <v>2604</v>
      </c>
      <c r="D270" s="39" t="s">
        <v>3591</v>
      </c>
      <c r="E270" s="40">
        <v>28500</v>
      </c>
      <c r="F270" s="39" t="s">
        <v>3333</v>
      </c>
      <c r="G270" s="39" t="s">
        <v>928</v>
      </c>
      <c r="H270" s="39" t="s">
        <v>444</v>
      </c>
      <c r="I270" s="39">
        <v>14</v>
      </c>
      <c r="J270" s="39" t="s">
        <v>3276</v>
      </c>
      <c r="K270" s="39" t="s">
        <v>2986</v>
      </c>
    </row>
    <row r="271" spans="1:11">
      <c r="A271" t="str">
        <f t="shared" si="4"/>
        <v>NelsonCunningham</v>
      </c>
      <c r="B271" s="39" t="s">
        <v>3592</v>
      </c>
      <c r="C271" s="39" t="s">
        <v>366</v>
      </c>
      <c r="D271" s="39" t="s">
        <v>1952</v>
      </c>
      <c r="E271" s="40">
        <v>28500</v>
      </c>
      <c r="F271" s="39" t="s">
        <v>3333</v>
      </c>
      <c r="G271" s="39" t="s">
        <v>2961</v>
      </c>
      <c r="H271" s="39" t="s">
        <v>2962</v>
      </c>
      <c r="I271" s="39">
        <v>14</v>
      </c>
      <c r="J271" s="39" t="s">
        <v>3523</v>
      </c>
      <c r="K271" s="39" t="s">
        <v>2986</v>
      </c>
    </row>
    <row r="272" spans="1:11">
      <c r="A272" t="str">
        <f t="shared" si="4"/>
        <v>AmitaiEtzioni</v>
      </c>
      <c r="B272" s="39" t="s">
        <v>3593</v>
      </c>
      <c r="C272" s="39" t="s">
        <v>3594</v>
      </c>
      <c r="D272" s="39" t="s">
        <v>3595</v>
      </c>
      <c r="E272" s="40">
        <v>28500</v>
      </c>
      <c r="F272" s="39" t="s">
        <v>3333</v>
      </c>
      <c r="G272" s="39" t="s">
        <v>2961</v>
      </c>
      <c r="H272" s="39" t="s">
        <v>2962</v>
      </c>
      <c r="I272" s="39">
        <v>14</v>
      </c>
      <c r="J272" s="39" t="s">
        <v>3523</v>
      </c>
      <c r="K272" s="39" t="s">
        <v>2986</v>
      </c>
    </row>
    <row r="273" spans="1:11">
      <c r="A273" t="str">
        <f t="shared" si="4"/>
        <v>MaryCross</v>
      </c>
      <c r="B273" s="39" t="s">
        <v>3596</v>
      </c>
      <c r="C273" s="39" t="s">
        <v>3597</v>
      </c>
      <c r="D273" s="39" t="s">
        <v>3598</v>
      </c>
      <c r="E273" s="40">
        <v>30800</v>
      </c>
      <c r="F273" s="39" t="s">
        <v>3333</v>
      </c>
      <c r="G273" s="39" t="s">
        <v>1684</v>
      </c>
      <c r="H273" s="39" t="s">
        <v>1392</v>
      </c>
      <c r="I273" s="39">
        <v>14</v>
      </c>
      <c r="J273" s="39" t="s">
        <v>3074</v>
      </c>
      <c r="K273" s="39" t="s">
        <v>2986</v>
      </c>
    </row>
    <row r="274" spans="1:11">
      <c r="A274" t="str">
        <f t="shared" si="4"/>
        <v>SusanManilow</v>
      </c>
      <c r="B274" s="39" t="s">
        <v>3599</v>
      </c>
      <c r="C274" s="39" t="s">
        <v>1854</v>
      </c>
      <c r="D274" s="39" t="s">
        <v>3600</v>
      </c>
      <c r="E274" s="40">
        <v>28500</v>
      </c>
      <c r="F274" s="39" t="s">
        <v>3333</v>
      </c>
      <c r="G274" s="39" t="s">
        <v>74</v>
      </c>
      <c r="H274" s="39" t="s">
        <v>75</v>
      </c>
      <c r="I274" s="39">
        <v>14</v>
      </c>
      <c r="J274" s="39" t="s">
        <v>3072</v>
      </c>
      <c r="K274" s="39" t="s">
        <v>2986</v>
      </c>
    </row>
    <row r="275" spans="1:11">
      <c r="A275" t="str">
        <f t="shared" si="4"/>
        <v>RobertLevy</v>
      </c>
      <c r="B275" s="39" t="s">
        <v>3601</v>
      </c>
      <c r="C275" s="39" t="s">
        <v>8</v>
      </c>
      <c r="D275" s="39" t="s">
        <v>3570</v>
      </c>
      <c r="E275" s="40">
        <v>28500</v>
      </c>
      <c r="F275" s="39" t="s">
        <v>3333</v>
      </c>
      <c r="G275" s="39" t="s">
        <v>74</v>
      </c>
      <c r="H275" s="39" t="s">
        <v>75</v>
      </c>
      <c r="I275" s="39">
        <v>14</v>
      </c>
      <c r="J275" s="39" t="s">
        <v>3602</v>
      </c>
      <c r="K275" s="39" t="s">
        <v>2986</v>
      </c>
    </row>
    <row r="276" spans="1:11">
      <c r="A276" t="str">
        <f t="shared" si="4"/>
        <v>MarySchuler</v>
      </c>
      <c r="B276" s="39" t="s">
        <v>3603</v>
      </c>
      <c r="C276" s="39" t="s">
        <v>3597</v>
      </c>
      <c r="D276" s="39" t="s">
        <v>3604</v>
      </c>
      <c r="E276" s="40">
        <v>28500</v>
      </c>
      <c r="F276" s="39" t="s">
        <v>3333</v>
      </c>
      <c r="G276" s="39" t="s">
        <v>3605</v>
      </c>
      <c r="H276" s="39" t="s">
        <v>75</v>
      </c>
      <c r="I276" s="39">
        <v>14</v>
      </c>
      <c r="J276" s="39" t="s">
        <v>3072</v>
      </c>
      <c r="K276" s="39" t="s">
        <v>2986</v>
      </c>
    </row>
    <row r="277" spans="1:11">
      <c r="A277" t="str">
        <f t="shared" si="4"/>
        <v>StevenSchuler</v>
      </c>
      <c r="B277" s="39" t="s">
        <v>3606</v>
      </c>
      <c r="C277" s="39" t="s">
        <v>128</v>
      </c>
      <c r="D277" s="39" t="s">
        <v>3604</v>
      </c>
      <c r="E277" s="40">
        <v>28500</v>
      </c>
      <c r="F277" s="39" t="s">
        <v>3333</v>
      </c>
      <c r="G277" s="39" t="s">
        <v>3605</v>
      </c>
      <c r="H277" s="39" t="s">
        <v>75</v>
      </c>
      <c r="I277" s="39">
        <v>14</v>
      </c>
      <c r="J277" s="39" t="s">
        <v>3072</v>
      </c>
      <c r="K277" s="39" t="s">
        <v>2986</v>
      </c>
    </row>
    <row r="278" spans="1:11">
      <c r="A278" t="str">
        <f t="shared" si="4"/>
        <v>DonaldCornelius</v>
      </c>
      <c r="B278" s="39" t="s">
        <v>3607</v>
      </c>
      <c r="C278" s="39" t="s">
        <v>1450</v>
      </c>
      <c r="D278" s="39" t="s">
        <v>3608</v>
      </c>
      <c r="E278" s="40">
        <v>28500</v>
      </c>
      <c r="F278" s="39" t="s">
        <v>3333</v>
      </c>
      <c r="G278" s="39" t="s">
        <v>460</v>
      </c>
      <c r="H278" s="39" t="s">
        <v>4</v>
      </c>
      <c r="I278" s="39">
        <v>14</v>
      </c>
      <c r="J278" s="39" t="s">
        <v>2997</v>
      </c>
      <c r="K278" s="39" t="s">
        <v>2986</v>
      </c>
    </row>
    <row r="279" spans="1:11">
      <c r="A279" t="str">
        <f t="shared" si="4"/>
        <v>HopeWarschaw</v>
      </c>
      <c r="B279" s="39" t="s">
        <v>3609</v>
      </c>
      <c r="C279" s="39" t="s">
        <v>3610</v>
      </c>
      <c r="D279" s="39" t="s">
        <v>3611</v>
      </c>
      <c r="E279" s="40">
        <v>28500</v>
      </c>
      <c r="F279" s="39" t="s">
        <v>3333</v>
      </c>
      <c r="G279" s="39" t="s">
        <v>3612</v>
      </c>
      <c r="H279" s="39" t="s">
        <v>4</v>
      </c>
      <c r="I279" s="39">
        <v>14</v>
      </c>
      <c r="J279" s="39" t="s">
        <v>2997</v>
      </c>
      <c r="K279" s="39" t="s">
        <v>2986</v>
      </c>
    </row>
    <row r="280" spans="1:11">
      <c r="A280" t="str">
        <f t="shared" si="4"/>
        <v>CharlesLorre</v>
      </c>
      <c r="B280" s="39" t="s">
        <v>3613</v>
      </c>
      <c r="C280" s="39" t="s">
        <v>2681</v>
      </c>
      <c r="D280" s="39" t="s">
        <v>3614</v>
      </c>
      <c r="E280" s="40">
        <v>28500</v>
      </c>
      <c r="F280" s="39" t="s">
        <v>3333</v>
      </c>
      <c r="G280" s="39" t="s">
        <v>3416</v>
      </c>
      <c r="H280" s="39" t="s">
        <v>4</v>
      </c>
      <c r="I280" s="39">
        <v>14</v>
      </c>
      <c r="J280" s="39" t="s">
        <v>2997</v>
      </c>
      <c r="K280" s="39" t="s">
        <v>2986</v>
      </c>
    </row>
    <row r="281" spans="1:11">
      <c r="A281" t="str">
        <f t="shared" si="4"/>
        <v>FPerry</v>
      </c>
      <c r="B281" s="39" t="s">
        <v>3615</v>
      </c>
      <c r="C281" s="39" t="s">
        <v>3616</v>
      </c>
      <c r="D281" s="39" t="s">
        <v>3486</v>
      </c>
      <c r="E281" s="40">
        <v>28500</v>
      </c>
      <c r="F281" s="39" t="s">
        <v>3333</v>
      </c>
      <c r="G281" s="39" t="s">
        <v>262</v>
      </c>
      <c r="H281" s="39" t="s">
        <v>4</v>
      </c>
      <c r="I281" s="39">
        <v>14</v>
      </c>
      <c r="J281" s="39" t="s">
        <v>3024</v>
      </c>
      <c r="K281" s="39" t="s">
        <v>2986</v>
      </c>
    </row>
    <row r="282" spans="1:11">
      <c r="A282" t="str">
        <f t="shared" si="4"/>
        <v>JudyAdler</v>
      </c>
      <c r="B282" s="39" t="s">
        <v>3617</v>
      </c>
      <c r="C282" s="39" t="s">
        <v>3618</v>
      </c>
      <c r="D282" s="39" t="s">
        <v>1803</v>
      </c>
      <c r="E282" s="40">
        <v>28500</v>
      </c>
      <c r="F282" s="39" t="s">
        <v>3333</v>
      </c>
      <c r="G282" s="39" t="s">
        <v>3619</v>
      </c>
      <c r="H282" s="39" t="s">
        <v>27</v>
      </c>
      <c r="I282" s="39">
        <v>14</v>
      </c>
      <c r="J282" s="39" t="s">
        <v>3016</v>
      </c>
      <c r="K282" s="39" t="s">
        <v>2986</v>
      </c>
    </row>
    <row r="283" spans="1:11">
      <c r="A283" t="str">
        <f t="shared" si="4"/>
        <v>MartinStein</v>
      </c>
      <c r="B283" s="39" t="s">
        <v>3620</v>
      </c>
      <c r="C283" s="39" t="s">
        <v>3621</v>
      </c>
      <c r="D283" s="39" t="s">
        <v>586</v>
      </c>
      <c r="E283" s="40">
        <v>28500</v>
      </c>
      <c r="F283" s="39" t="s">
        <v>3333</v>
      </c>
      <c r="G283" s="39" t="s">
        <v>484</v>
      </c>
      <c r="H283" s="39" t="s">
        <v>27</v>
      </c>
      <c r="I283" s="39">
        <v>14</v>
      </c>
      <c r="J283" s="39" t="s">
        <v>3016</v>
      </c>
      <c r="K283" s="39" t="s">
        <v>2986</v>
      </c>
    </row>
    <row r="284" spans="1:11">
      <c r="A284" t="str">
        <f t="shared" si="4"/>
        <v>AndrewFeldstein</v>
      </c>
      <c r="B284" s="39" t="s">
        <v>3622</v>
      </c>
      <c r="C284" s="39" t="s">
        <v>433</v>
      </c>
      <c r="D284" s="39" t="s">
        <v>3623</v>
      </c>
      <c r="E284" s="40">
        <v>28500</v>
      </c>
      <c r="F284" s="39" t="s">
        <v>3333</v>
      </c>
      <c r="G284" s="39" t="s">
        <v>14</v>
      </c>
      <c r="H284" s="39" t="s">
        <v>15</v>
      </c>
      <c r="I284" s="39">
        <v>14</v>
      </c>
      <c r="J284" s="39" t="s">
        <v>3489</v>
      </c>
      <c r="K284" s="39" t="s">
        <v>2986</v>
      </c>
    </row>
    <row r="285" spans="1:11">
      <c r="A285" t="str">
        <f t="shared" si="4"/>
        <v>ChristopherSmart</v>
      </c>
      <c r="B285" s="39" t="s">
        <v>990</v>
      </c>
      <c r="C285" s="39" t="s">
        <v>3156</v>
      </c>
      <c r="D285" s="39" t="s">
        <v>3624</v>
      </c>
      <c r="E285" s="40">
        <v>30800</v>
      </c>
      <c r="F285" s="39" t="s">
        <v>3333</v>
      </c>
      <c r="G285" s="39" t="s">
        <v>2961</v>
      </c>
      <c r="H285" s="39" t="s">
        <v>2962</v>
      </c>
      <c r="I285" s="39">
        <v>14</v>
      </c>
      <c r="J285" s="39" t="s">
        <v>3144</v>
      </c>
      <c r="K285" s="39" t="s">
        <v>2986</v>
      </c>
    </row>
    <row r="286" spans="1:11">
      <c r="A286" t="str">
        <f t="shared" si="4"/>
        <v>ShariLoessberg</v>
      </c>
      <c r="B286" s="39" t="s">
        <v>3625</v>
      </c>
      <c r="C286" s="39" t="s">
        <v>988</v>
      </c>
      <c r="D286" s="39" t="s">
        <v>989</v>
      </c>
      <c r="E286" s="40">
        <v>30800</v>
      </c>
      <c r="F286" s="39" t="s">
        <v>3333</v>
      </c>
      <c r="G286" s="39" t="s">
        <v>2961</v>
      </c>
      <c r="H286" s="39" t="s">
        <v>2962</v>
      </c>
      <c r="I286" s="39">
        <v>14</v>
      </c>
      <c r="J286" s="39" t="s">
        <v>3144</v>
      </c>
      <c r="K286" s="39" t="s">
        <v>2986</v>
      </c>
    </row>
    <row r="287" spans="1:11">
      <c r="A287" t="str">
        <f t="shared" si="4"/>
        <v>JocelynBelluck</v>
      </c>
      <c r="B287" s="39" t="s">
        <v>3626</v>
      </c>
      <c r="C287" s="39" t="s">
        <v>3627</v>
      </c>
      <c r="D287" s="39" t="s">
        <v>2903</v>
      </c>
      <c r="E287" s="40">
        <v>30800</v>
      </c>
      <c r="F287" s="39" t="s">
        <v>3333</v>
      </c>
      <c r="G287" s="39" t="s">
        <v>2397</v>
      </c>
      <c r="H287" s="39" t="s">
        <v>123</v>
      </c>
      <c r="I287" s="39">
        <v>14</v>
      </c>
      <c r="J287" s="39" t="s">
        <v>3144</v>
      </c>
      <c r="K287" s="39" t="s">
        <v>2986</v>
      </c>
    </row>
    <row r="288" spans="1:11">
      <c r="A288" t="str">
        <f t="shared" si="4"/>
        <v>DavidBelluck</v>
      </c>
      <c r="B288" s="39" t="s">
        <v>3628</v>
      </c>
      <c r="C288" s="39" t="s">
        <v>163</v>
      </c>
      <c r="D288" s="39" t="s">
        <v>2903</v>
      </c>
      <c r="E288" s="40">
        <v>30800</v>
      </c>
      <c r="F288" s="39" t="s">
        <v>3333</v>
      </c>
      <c r="G288" s="39" t="s">
        <v>2397</v>
      </c>
      <c r="H288" s="39" t="s">
        <v>123</v>
      </c>
      <c r="I288" s="39">
        <v>14</v>
      </c>
      <c r="J288" s="39" t="s">
        <v>3144</v>
      </c>
      <c r="K288" s="39" t="s">
        <v>2986</v>
      </c>
    </row>
    <row r="289" spans="1:11">
      <c r="A289" t="str">
        <f t="shared" si="4"/>
        <v>NancyBurnett</v>
      </c>
      <c r="B289" s="39" t="s">
        <v>3629</v>
      </c>
      <c r="C289" s="39" t="s">
        <v>511</v>
      </c>
      <c r="D289" s="39" t="s">
        <v>3377</v>
      </c>
      <c r="E289" s="40">
        <v>28500</v>
      </c>
      <c r="F289" s="39" t="s">
        <v>3333</v>
      </c>
      <c r="G289" s="39" t="s">
        <v>3630</v>
      </c>
      <c r="H289" s="39" t="s">
        <v>318</v>
      </c>
      <c r="I289" s="39">
        <v>14</v>
      </c>
      <c r="J289" s="39" t="s">
        <v>3024</v>
      </c>
      <c r="K289" s="39" t="s">
        <v>2986</v>
      </c>
    </row>
    <row r="290" spans="1:11">
      <c r="A290" t="str">
        <f t="shared" si="4"/>
        <v>CraigKaplan</v>
      </c>
      <c r="B290" s="39" t="s">
        <v>3631</v>
      </c>
      <c r="C290" s="39" t="s">
        <v>862</v>
      </c>
      <c r="D290" s="39" t="s">
        <v>504</v>
      </c>
      <c r="E290" s="40">
        <v>30800</v>
      </c>
      <c r="F290" s="39" t="s">
        <v>3632</v>
      </c>
      <c r="G290" s="39" t="s">
        <v>14</v>
      </c>
      <c r="H290" s="39" t="s">
        <v>15</v>
      </c>
      <c r="I290" s="39">
        <v>14</v>
      </c>
      <c r="J290" s="39" t="s">
        <v>3489</v>
      </c>
      <c r="K290" s="39" t="s">
        <v>2986</v>
      </c>
    </row>
    <row r="291" spans="1:11">
      <c r="A291" t="str">
        <f t="shared" si="4"/>
        <v>AliceMahoney</v>
      </c>
      <c r="B291" s="39" t="s">
        <v>3633</v>
      </c>
      <c r="C291" s="39" t="s">
        <v>3634</v>
      </c>
      <c r="D291" s="39" t="s">
        <v>3635</v>
      </c>
      <c r="E291" s="40">
        <v>30800</v>
      </c>
      <c r="F291" s="39" t="s">
        <v>3632</v>
      </c>
      <c r="G291" s="39" t="s">
        <v>3636</v>
      </c>
      <c r="H291" s="39" t="s">
        <v>628</v>
      </c>
      <c r="I291" s="39">
        <v>14</v>
      </c>
      <c r="J291" s="39" t="s">
        <v>3489</v>
      </c>
      <c r="K291" s="39" t="s">
        <v>2986</v>
      </c>
    </row>
    <row r="292" spans="1:11">
      <c r="A292" t="str">
        <f t="shared" si="4"/>
        <v>WilliamMahoney</v>
      </c>
      <c r="B292" s="39" t="s">
        <v>3637</v>
      </c>
      <c r="C292" s="39" t="s">
        <v>3057</v>
      </c>
      <c r="D292" s="39" t="s">
        <v>3635</v>
      </c>
      <c r="E292" s="40">
        <v>30800</v>
      </c>
      <c r="F292" s="39" t="s">
        <v>3632</v>
      </c>
      <c r="G292" s="39" t="s">
        <v>3636</v>
      </c>
      <c r="H292" s="39" t="s">
        <v>628</v>
      </c>
      <c r="I292" s="39">
        <v>14</v>
      </c>
      <c r="J292" s="39" t="s">
        <v>3489</v>
      </c>
      <c r="K292" s="39" t="s">
        <v>2986</v>
      </c>
    </row>
    <row r="293" spans="1:11">
      <c r="A293" t="str">
        <f t="shared" si="4"/>
        <v>KATHRYNHANLEY</v>
      </c>
      <c r="B293" s="39" t="s">
        <v>3638</v>
      </c>
      <c r="C293" s="39" t="s">
        <v>3639</v>
      </c>
      <c r="D293" s="39" t="s">
        <v>3640</v>
      </c>
      <c r="E293" s="40">
        <v>28500</v>
      </c>
      <c r="F293" s="39" t="s">
        <v>3632</v>
      </c>
      <c r="G293" s="39" t="s">
        <v>2961</v>
      </c>
      <c r="H293" s="39" t="s">
        <v>2962</v>
      </c>
      <c r="I293" s="39">
        <v>14</v>
      </c>
      <c r="J293" s="39" t="s">
        <v>3523</v>
      </c>
      <c r="K293" s="39" t="s">
        <v>2986</v>
      </c>
    </row>
    <row r="294" spans="1:11">
      <c r="A294" t="str">
        <f t="shared" si="4"/>
        <v>WendyMunger</v>
      </c>
      <c r="B294" s="39" t="s">
        <v>3641</v>
      </c>
      <c r="C294" s="39" t="s">
        <v>1330</v>
      </c>
      <c r="D294" s="39" t="s">
        <v>3642</v>
      </c>
      <c r="E294" s="40">
        <v>28500</v>
      </c>
      <c r="F294" s="39" t="s">
        <v>3632</v>
      </c>
      <c r="G294" s="39" t="s">
        <v>3643</v>
      </c>
      <c r="H294" s="39" t="s">
        <v>4</v>
      </c>
      <c r="I294" s="39">
        <v>14</v>
      </c>
      <c r="J294" s="39" t="s">
        <v>3024</v>
      </c>
      <c r="K294" s="39" t="s">
        <v>2986</v>
      </c>
    </row>
    <row r="295" spans="1:11">
      <c r="A295" t="str">
        <f t="shared" si="4"/>
        <v>JohnThornton</v>
      </c>
      <c r="B295" s="39" t="s">
        <v>3644</v>
      </c>
      <c r="C295" s="39" t="s">
        <v>69</v>
      </c>
      <c r="D295" s="39" t="s">
        <v>3645</v>
      </c>
      <c r="E295" s="40">
        <v>30800</v>
      </c>
      <c r="F295" s="39" t="s">
        <v>3632</v>
      </c>
      <c r="G295" s="39" t="s">
        <v>443</v>
      </c>
      <c r="H295" s="39" t="s">
        <v>444</v>
      </c>
      <c r="I295" s="39">
        <v>14</v>
      </c>
      <c r="J295" s="39" t="s">
        <v>3646</v>
      </c>
      <c r="K295" s="39" t="s">
        <v>2986</v>
      </c>
    </row>
    <row r="296" spans="1:11">
      <c r="A296" t="str">
        <f t="shared" si="4"/>
        <v>JulieThornton</v>
      </c>
      <c r="B296" s="39" t="s">
        <v>3647</v>
      </c>
      <c r="C296" s="39" t="s">
        <v>365</v>
      </c>
      <c r="D296" s="39" t="s">
        <v>3645</v>
      </c>
      <c r="E296" s="40">
        <v>30800</v>
      </c>
      <c r="F296" s="39" t="s">
        <v>3632</v>
      </c>
      <c r="G296" s="39" t="s">
        <v>443</v>
      </c>
      <c r="H296" s="39" t="s">
        <v>444</v>
      </c>
      <c r="I296" s="39">
        <v>14</v>
      </c>
      <c r="J296" s="39" t="s">
        <v>3646</v>
      </c>
      <c r="K296" s="39" t="s">
        <v>2986</v>
      </c>
    </row>
    <row r="297" spans="1:11">
      <c r="A297" t="str">
        <f t="shared" si="4"/>
        <v>JohnScully</v>
      </c>
      <c r="B297" s="39" t="s">
        <v>3648</v>
      </c>
      <c r="C297" s="39" t="s">
        <v>69</v>
      </c>
      <c r="D297" s="39" t="s">
        <v>2542</v>
      </c>
      <c r="E297" s="40">
        <v>28500</v>
      </c>
      <c r="F297" s="39" t="s">
        <v>3632</v>
      </c>
      <c r="G297" s="39" t="s">
        <v>915</v>
      </c>
      <c r="H297" s="39" t="s">
        <v>4</v>
      </c>
      <c r="I297" s="39">
        <v>14</v>
      </c>
      <c r="J297" s="39" t="s">
        <v>3649</v>
      </c>
      <c r="K297" s="39" t="s">
        <v>2986</v>
      </c>
    </row>
    <row r="298" spans="1:11">
      <c r="A298" t="str">
        <f t="shared" si="4"/>
        <v>ReginaScully</v>
      </c>
      <c r="B298" s="39" t="s">
        <v>3650</v>
      </c>
      <c r="C298" s="39" t="s">
        <v>3651</v>
      </c>
      <c r="D298" s="39" t="s">
        <v>2542</v>
      </c>
      <c r="E298" s="40">
        <v>28500</v>
      </c>
      <c r="F298" s="39" t="s">
        <v>3632</v>
      </c>
      <c r="G298" s="39" t="s">
        <v>156</v>
      </c>
      <c r="H298" s="39" t="s">
        <v>4</v>
      </c>
      <c r="I298" s="39">
        <v>14</v>
      </c>
      <c r="J298" s="39" t="s">
        <v>3024</v>
      </c>
      <c r="K298" s="39" t="s">
        <v>2986</v>
      </c>
    </row>
    <row r="299" spans="1:11">
      <c r="A299" t="str">
        <f t="shared" si="4"/>
        <v>JoanCooney</v>
      </c>
      <c r="B299" s="39" t="s">
        <v>3652</v>
      </c>
      <c r="C299" s="39" t="s">
        <v>1203</v>
      </c>
      <c r="D299" s="39" t="s">
        <v>3653</v>
      </c>
      <c r="E299" s="40">
        <v>33100</v>
      </c>
      <c r="F299" s="39" t="s">
        <v>3632</v>
      </c>
      <c r="G299" s="39" t="s">
        <v>14</v>
      </c>
      <c r="H299" s="39" t="s">
        <v>15</v>
      </c>
      <c r="I299" s="39">
        <v>14</v>
      </c>
      <c r="J299" s="39" t="s">
        <v>3489</v>
      </c>
      <c r="K299" s="39" t="s">
        <v>2986</v>
      </c>
    </row>
    <row r="300" spans="1:11">
      <c r="A300" t="str">
        <f t="shared" si="4"/>
        <v>AdebayoOgunlesi</v>
      </c>
      <c r="B300" s="39" t="s">
        <v>3654</v>
      </c>
      <c r="C300" s="39" t="s">
        <v>3655</v>
      </c>
      <c r="D300" s="39" t="s">
        <v>3656</v>
      </c>
      <c r="E300" s="40">
        <v>30800</v>
      </c>
      <c r="F300" s="39" t="s">
        <v>3632</v>
      </c>
      <c r="G300" s="39" t="s">
        <v>14</v>
      </c>
      <c r="H300" s="39" t="s">
        <v>15</v>
      </c>
      <c r="I300" s="39">
        <v>14</v>
      </c>
      <c r="J300" s="39" t="s">
        <v>3489</v>
      </c>
      <c r="K300" s="39" t="s">
        <v>2986</v>
      </c>
    </row>
    <row r="301" spans="1:11">
      <c r="A301" t="str">
        <f t="shared" si="4"/>
        <v>CharmaineDittmar</v>
      </c>
      <c r="B301" s="39" t="s">
        <v>3657</v>
      </c>
      <c r="C301" s="39" t="s">
        <v>3658</v>
      </c>
      <c r="D301" s="39" t="s">
        <v>3659</v>
      </c>
      <c r="E301" s="40">
        <v>33100</v>
      </c>
      <c r="F301" s="39" t="s">
        <v>3632</v>
      </c>
      <c r="G301" s="39" t="s">
        <v>3344</v>
      </c>
      <c r="H301" s="39" t="s">
        <v>93</v>
      </c>
      <c r="I301" s="39">
        <v>14</v>
      </c>
      <c r="J301" s="39" t="s">
        <v>3523</v>
      </c>
      <c r="K301" s="39" t="s">
        <v>2986</v>
      </c>
    </row>
    <row r="302" spans="1:11">
      <c r="A302" t="str">
        <f t="shared" si="4"/>
        <v>DavidGang</v>
      </c>
      <c r="B302" s="39" t="s">
        <v>3660</v>
      </c>
      <c r="C302" s="39" t="s">
        <v>163</v>
      </c>
      <c r="D302" s="39" t="s">
        <v>3661</v>
      </c>
      <c r="E302" s="40">
        <v>33100</v>
      </c>
      <c r="F302" s="39" t="s">
        <v>3632</v>
      </c>
      <c r="G302" s="39" t="s">
        <v>3344</v>
      </c>
      <c r="H302" s="39" t="s">
        <v>93</v>
      </c>
      <c r="I302" s="39">
        <v>14</v>
      </c>
      <c r="J302" s="39" t="s">
        <v>3523</v>
      </c>
      <c r="K302" s="39" t="s">
        <v>2986</v>
      </c>
    </row>
    <row r="303" spans="1:11">
      <c r="A303" t="str">
        <f t="shared" si="4"/>
        <v>CynthiaColin</v>
      </c>
      <c r="B303" s="39" t="s">
        <v>3662</v>
      </c>
      <c r="C303" s="39" t="s">
        <v>313</v>
      </c>
      <c r="D303" s="39" t="s">
        <v>3663</v>
      </c>
      <c r="E303" s="40">
        <v>31000</v>
      </c>
      <c r="F303" s="39" t="s">
        <v>3632</v>
      </c>
      <c r="G303" s="39" t="s">
        <v>14</v>
      </c>
      <c r="H303" s="39" t="s">
        <v>15</v>
      </c>
      <c r="I303" s="39">
        <v>14</v>
      </c>
      <c r="J303" s="39" t="s">
        <v>3664</v>
      </c>
      <c r="K303" s="39" t="s">
        <v>2986</v>
      </c>
    </row>
    <row r="304" spans="1:11">
      <c r="A304" t="str">
        <f t="shared" si="4"/>
        <v>KennethLever</v>
      </c>
      <c r="B304" s="39" t="s">
        <v>3665</v>
      </c>
      <c r="C304" s="39" t="s">
        <v>3666</v>
      </c>
      <c r="D304" s="39" t="s">
        <v>3667</v>
      </c>
      <c r="E304" s="40">
        <v>28500</v>
      </c>
      <c r="F304" s="39" t="s">
        <v>3632</v>
      </c>
      <c r="G304" s="39" t="s">
        <v>14</v>
      </c>
      <c r="H304" s="39" t="s">
        <v>15</v>
      </c>
      <c r="I304" s="39">
        <v>14</v>
      </c>
      <c r="J304" s="39" t="s">
        <v>3489</v>
      </c>
      <c r="K304" s="39" t="s">
        <v>2986</v>
      </c>
    </row>
    <row r="305" spans="1:11">
      <c r="A305" t="str">
        <f t="shared" si="4"/>
        <v>NoelleLeca</v>
      </c>
      <c r="B305" s="39" t="s">
        <v>3668</v>
      </c>
      <c r="C305" s="39" t="s">
        <v>3669</v>
      </c>
      <c r="D305" s="39" t="s">
        <v>3670</v>
      </c>
      <c r="E305" s="40">
        <v>28500</v>
      </c>
      <c r="F305" s="39" t="s">
        <v>3632</v>
      </c>
      <c r="G305" s="39" t="s">
        <v>3671</v>
      </c>
      <c r="H305" s="39" t="s">
        <v>4</v>
      </c>
      <c r="I305" s="39">
        <v>14</v>
      </c>
      <c r="J305" s="39" t="s">
        <v>3024</v>
      </c>
      <c r="K305" s="39" t="s">
        <v>2986</v>
      </c>
    </row>
    <row r="306" spans="1:11">
      <c r="A306" t="str">
        <f t="shared" si="4"/>
        <v>LeslieBiddle</v>
      </c>
      <c r="B306" s="39" t="s">
        <v>3672</v>
      </c>
      <c r="C306" s="39" t="s">
        <v>3673</v>
      </c>
      <c r="D306" s="39" t="s">
        <v>3674</v>
      </c>
      <c r="E306" s="40">
        <v>30800</v>
      </c>
      <c r="F306" s="39" t="s">
        <v>3632</v>
      </c>
      <c r="G306" s="39" t="s">
        <v>14</v>
      </c>
      <c r="H306" s="39" t="s">
        <v>15</v>
      </c>
      <c r="I306" s="39">
        <v>14</v>
      </c>
      <c r="J306" s="39" t="s">
        <v>3489</v>
      </c>
      <c r="K306" s="39" t="s">
        <v>2986</v>
      </c>
    </row>
    <row r="307" spans="1:11">
      <c r="A307" t="str">
        <f t="shared" si="4"/>
        <v>WarrenSpar</v>
      </c>
      <c r="B307" s="39" t="s">
        <v>3675</v>
      </c>
      <c r="C307" s="39" t="s">
        <v>3676</v>
      </c>
      <c r="D307" s="39" t="s">
        <v>3677</v>
      </c>
      <c r="E307" s="40">
        <v>28500</v>
      </c>
      <c r="F307" s="39" t="s">
        <v>3632</v>
      </c>
      <c r="G307" s="39" t="s">
        <v>3325</v>
      </c>
      <c r="H307" s="39" t="s">
        <v>1392</v>
      </c>
      <c r="I307" s="39">
        <v>14</v>
      </c>
      <c r="J307" s="39" t="s">
        <v>3489</v>
      </c>
      <c r="K307" s="39" t="s">
        <v>2986</v>
      </c>
    </row>
    <row r="308" spans="1:11">
      <c r="A308" t="str">
        <f t="shared" si="4"/>
        <v>DebraPerelman</v>
      </c>
      <c r="B308" s="39" t="s">
        <v>3678</v>
      </c>
      <c r="C308" s="39" t="s">
        <v>3350</v>
      </c>
      <c r="D308" s="39" t="s">
        <v>3679</v>
      </c>
      <c r="E308" s="40">
        <v>33100</v>
      </c>
      <c r="F308" s="39" t="s">
        <v>3680</v>
      </c>
      <c r="G308" s="39" t="s">
        <v>14</v>
      </c>
      <c r="H308" s="39" t="s">
        <v>15</v>
      </c>
      <c r="I308" s="39">
        <v>14</v>
      </c>
      <c r="J308" s="39" t="s">
        <v>3489</v>
      </c>
      <c r="K308" s="39" t="s">
        <v>2986</v>
      </c>
    </row>
    <row r="309" spans="1:11">
      <c r="A309" t="str">
        <f t="shared" si="4"/>
        <v>FrankHanna</v>
      </c>
      <c r="B309" s="39" t="s">
        <v>3681</v>
      </c>
      <c r="C309" s="39" t="s">
        <v>20</v>
      </c>
      <c r="D309" s="39" t="s">
        <v>3682</v>
      </c>
      <c r="E309" s="40">
        <v>28500</v>
      </c>
      <c r="F309" s="39" t="s">
        <v>3680</v>
      </c>
      <c r="G309" s="39" t="s">
        <v>3683</v>
      </c>
      <c r="H309" s="39" t="s">
        <v>1446</v>
      </c>
      <c r="I309" s="39">
        <v>14</v>
      </c>
      <c r="J309" s="39" t="s">
        <v>3684</v>
      </c>
      <c r="K309" s="39" t="s">
        <v>2986</v>
      </c>
    </row>
    <row r="310" spans="1:11">
      <c r="A310" t="str">
        <f t="shared" si="4"/>
        <v>CherylCronin</v>
      </c>
      <c r="B310" s="39" t="s">
        <v>3685</v>
      </c>
      <c r="C310" s="39" t="s">
        <v>3686</v>
      </c>
      <c r="D310" s="39" t="s">
        <v>3687</v>
      </c>
      <c r="E310" s="40">
        <v>30800</v>
      </c>
      <c r="F310" s="39" t="s">
        <v>3680</v>
      </c>
      <c r="G310" s="39" t="s">
        <v>2397</v>
      </c>
      <c r="H310" s="39" t="s">
        <v>123</v>
      </c>
      <c r="I310" s="39">
        <v>14</v>
      </c>
      <c r="J310" s="39" t="s">
        <v>3144</v>
      </c>
      <c r="K310" s="39" t="s">
        <v>2986</v>
      </c>
    </row>
    <row r="311" spans="1:11">
      <c r="A311" t="str">
        <f t="shared" si="4"/>
        <v>CourtneyHanna</v>
      </c>
      <c r="B311" s="39" t="s">
        <v>3688</v>
      </c>
      <c r="C311" s="39" t="s">
        <v>3689</v>
      </c>
      <c r="D311" s="39" t="s">
        <v>3682</v>
      </c>
      <c r="E311" s="40">
        <v>28500</v>
      </c>
      <c r="F311" s="39" t="s">
        <v>3680</v>
      </c>
      <c r="G311" s="39" t="s">
        <v>3683</v>
      </c>
      <c r="H311" s="39" t="s">
        <v>1446</v>
      </c>
      <c r="I311" s="39">
        <v>14</v>
      </c>
      <c r="J311" s="39" t="s">
        <v>3684</v>
      </c>
      <c r="K311" s="39" t="s">
        <v>2986</v>
      </c>
    </row>
    <row r="312" spans="1:11">
      <c r="A312" t="str">
        <f t="shared" si="4"/>
        <v>ChristineWasserstein</v>
      </c>
      <c r="B312" s="39" t="s">
        <v>3690</v>
      </c>
      <c r="C312" s="39" t="s">
        <v>207</v>
      </c>
      <c r="D312" s="39" t="s">
        <v>3691</v>
      </c>
      <c r="E312" s="40">
        <v>30300</v>
      </c>
      <c r="F312" s="39" t="s">
        <v>3680</v>
      </c>
      <c r="G312" s="39" t="s">
        <v>14</v>
      </c>
      <c r="H312" s="39" t="s">
        <v>15</v>
      </c>
      <c r="I312" s="39">
        <v>14</v>
      </c>
      <c r="J312" s="39" t="s">
        <v>3489</v>
      </c>
      <c r="K312" s="39" t="s">
        <v>2986</v>
      </c>
    </row>
    <row r="313" spans="1:11">
      <c r="A313" t="str">
        <f t="shared" si="4"/>
        <v>GailJacobs</v>
      </c>
      <c r="B313" s="39" t="s">
        <v>3692</v>
      </c>
      <c r="C313" s="39" t="s">
        <v>2483</v>
      </c>
      <c r="D313" s="39" t="s">
        <v>3693</v>
      </c>
      <c r="E313" s="40">
        <v>28500</v>
      </c>
      <c r="F313" s="39" t="s">
        <v>3680</v>
      </c>
      <c r="G313" s="39" t="s">
        <v>243</v>
      </c>
      <c r="H313" s="39" t="s">
        <v>244</v>
      </c>
      <c r="I313" s="39">
        <v>14</v>
      </c>
      <c r="J313" s="39" t="s">
        <v>3684</v>
      </c>
      <c r="K313" s="39" t="s">
        <v>2986</v>
      </c>
    </row>
    <row r="314" spans="1:11">
      <c r="A314" t="str">
        <f t="shared" si="4"/>
        <v>AnneWeltner</v>
      </c>
      <c r="B314" s="39" t="s">
        <v>3694</v>
      </c>
      <c r="C314" s="39" t="s">
        <v>940</v>
      </c>
      <c r="D314" s="39" t="s">
        <v>3695</v>
      </c>
      <c r="E314" s="40">
        <v>28500</v>
      </c>
      <c r="F314" s="39" t="s">
        <v>3680</v>
      </c>
      <c r="G314" s="39" t="s">
        <v>308</v>
      </c>
      <c r="H314" s="39" t="s">
        <v>1446</v>
      </c>
      <c r="I314" s="39">
        <v>14</v>
      </c>
      <c r="J314" s="39" t="s">
        <v>3684</v>
      </c>
      <c r="K314" s="39" t="s">
        <v>2986</v>
      </c>
    </row>
    <row r="315" spans="1:11">
      <c r="A315" t="str">
        <f t="shared" si="4"/>
        <v>MitchellRales</v>
      </c>
      <c r="B315" s="39" t="s">
        <v>3696</v>
      </c>
      <c r="C315" s="39" t="s">
        <v>785</v>
      </c>
      <c r="D315" s="39" t="s">
        <v>3303</v>
      </c>
      <c r="E315" s="40">
        <v>30800</v>
      </c>
      <c r="F315" s="39" t="s">
        <v>3697</v>
      </c>
      <c r="G315" s="39" t="s">
        <v>3110</v>
      </c>
      <c r="H315" s="39" t="s">
        <v>244</v>
      </c>
      <c r="I315" s="39">
        <v>14</v>
      </c>
      <c r="J315" s="39" t="s">
        <v>3523</v>
      </c>
      <c r="K315" s="39" t="s">
        <v>2986</v>
      </c>
    </row>
    <row r="316" spans="1:11">
      <c r="A316" t="str">
        <f t="shared" si="4"/>
        <v>LawrenceCooper</v>
      </c>
      <c r="B316" s="39" t="s">
        <v>3698</v>
      </c>
      <c r="C316" s="39" t="s">
        <v>2491</v>
      </c>
      <c r="D316" s="39" t="s">
        <v>2620</v>
      </c>
      <c r="E316" s="40">
        <v>28500</v>
      </c>
      <c r="F316" s="39" t="s">
        <v>3697</v>
      </c>
      <c r="G316" s="39" t="s">
        <v>308</v>
      </c>
      <c r="H316" s="39" t="s">
        <v>1446</v>
      </c>
      <c r="I316" s="39">
        <v>14</v>
      </c>
      <c r="J316" s="39" t="s">
        <v>3684</v>
      </c>
      <c r="K316" s="39" t="s">
        <v>2986</v>
      </c>
    </row>
    <row r="317" spans="1:11">
      <c r="A317" t="str">
        <f t="shared" si="4"/>
        <v>PaulGarcia</v>
      </c>
      <c r="B317" s="39" t="s">
        <v>3699</v>
      </c>
      <c r="C317" s="39" t="s">
        <v>2309</v>
      </c>
      <c r="D317" s="39" t="s">
        <v>1956</v>
      </c>
      <c r="E317" s="40">
        <v>28500</v>
      </c>
      <c r="F317" s="39" t="s">
        <v>3697</v>
      </c>
      <c r="G317" s="39" t="s">
        <v>3700</v>
      </c>
      <c r="H317" s="39" t="s">
        <v>628</v>
      </c>
      <c r="I317" s="39">
        <v>14</v>
      </c>
      <c r="J317" s="39" t="s">
        <v>3701</v>
      </c>
      <c r="K317" s="39" t="s">
        <v>2986</v>
      </c>
    </row>
    <row r="318" spans="1:11">
      <c r="A318" t="str">
        <f t="shared" si="4"/>
        <v>PaulaTrienens</v>
      </c>
      <c r="B318" s="39" t="s">
        <v>3702</v>
      </c>
      <c r="C318" s="39" t="s">
        <v>1344</v>
      </c>
      <c r="D318" s="39" t="s">
        <v>3703</v>
      </c>
      <c r="E318" s="40">
        <v>28500</v>
      </c>
      <c r="F318" s="39" t="s">
        <v>3697</v>
      </c>
      <c r="G318" s="39" t="s">
        <v>3115</v>
      </c>
      <c r="H318" s="39" t="s">
        <v>75</v>
      </c>
      <c r="I318" s="39">
        <v>14</v>
      </c>
      <c r="J318" s="39" t="s">
        <v>3072</v>
      </c>
      <c r="K318" s="39" t="s">
        <v>2986</v>
      </c>
    </row>
    <row r="319" spans="1:11">
      <c r="A319" t="str">
        <f t="shared" si="4"/>
        <v>HowardTrienens</v>
      </c>
      <c r="B319" s="39" t="s">
        <v>3704</v>
      </c>
      <c r="C319" s="39" t="s">
        <v>175</v>
      </c>
      <c r="D319" s="39" t="s">
        <v>3703</v>
      </c>
      <c r="E319" s="40">
        <v>28500</v>
      </c>
      <c r="F319" s="39" t="s">
        <v>3697</v>
      </c>
      <c r="G319" s="39" t="s">
        <v>3115</v>
      </c>
      <c r="H319" s="39" t="s">
        <v>75</v>
      </c>
      <c r="I319" s="39">
        <v>14</v>
      </c>
      <c r="J319" s="39" t="s">
        <v>3072</v>
      </c>
      <c r="K319" s="39" t="s">
        <v>2986</v>
      </c>
    </row>
    <row r="320" spans="1:11">
      <c r="A320" t="str">
        <f t="shared" si="4"/>
        <v>PollyDraper</v>
      </c>
      <c r="B320" s="39" t="s">
        <v>3705</v>
      </c>
      <c r="C320" s="39" t="s">
        <v>3706</v>
      </c>
      <c r="D320" s="39" t="s">
        <v>813</v>
      </c>
      <c r="E320" s="40">
        <v>28500</v>
      </c>
      <c r="F320" s="39" t="s">
        <v>3697</v>
      </c>
      <c r="G320" s="39" t="s">
        <v>14</v>
      </c>
      <c r="H320" s="39" t="s">
        <v>15</v>
      </c>
      <c r="I320" s="39">
        <v>14</v>
      </c>
      <c r="J320" s="39" t="s">
        <v>3048</v>
      </c>
      <c r="K320" s="39" t="s">
        <v>2986</v>
      </c>
    </row>
    <row r="321" spans="1:11">
      <c r="A321" t="str">
        <f t="shared" si="4"/>
        <v>LouisePatterson</v>
      </c>
      <c r="B321" s="39" t="s">
        <v>3707</v>
      </c>
      <c r="C321" s="39" t="s">
        <v>2988</v>
      </c>
      <c r="D321" s="39" t="s">
        <v>3708</v>
      </c>
      <c r="E321" s="40">
        <v>28500</v>
      </c>
      <c r="F321" s="39" t="s">
        <v>3697</v>
      </c>
      <c r="G321" s="39" t="s">
        <v>156</v>
      </c>
      <c r="H321" s="39" t="s">
        <v>4</v>
      </c>
      <c r="I321" s="39">
        <v>14</v>
      </c>
      <c r="J321" s="39" t="s">
        <v>3024</v>
      </c>
      <c r="K321" s="39" t="s">
        <v>2986</v>
      </c>
    </row>
    <row r="322" spans="1:11">
      <c r="A322" t="str">
        <f t="shared" si="4"/>
        <v>PhyllisDraper</v>
      </c>
      <c r="B322" s="39" t="s">
        <v>3709</v>
      </c>
      <c r="C322" s="39" t="s">
        <v>3710</v>
      </c>
      <c r="D322" s="39" t="s">
        <v>813</v>
      </c>
      <c r="E322" s="40">
        <v>28500</v>
      </c>
      <c r="F322" s="39" t="s">
        <v>3697</v>
      </c>
      <c r="G322" s="39" t="s">
        <v>3711</v>
      </c>
      <c r="H322" s="39" t="s">
        <v>4</v>
      </c>
      <c r="I322" s="39">
        <v>14</v>
      </c>
      <c r="J322" s="39" t="s">
        <v>3024</v>
      </c>
      <c r="K322" s="39" t="s">
        <v>2986</v>
      </c>
    </row>
    <row r="323" spans="1:11">
      <c r="A323" t="str">
        <f t="shared" ref="A323:A386" si="5">CONCATENATE(C323,D323)</f>
        <v>RobertBerner</v>
      </c>
      <c r="B323" s="39" t="s">
        <v>3712</v>
      </c>
      <c r="C323" s="39" t="s">
        <v>8</v>
      </c>
      <c r="D323" s="39" t="s">
        <v>3713</v>
      </c>
      <c r="E323" s="40">
        <v>28500</v>
      </c>
      <c r="F323" s="39" t="s">
        <v>3697</v>
      </c>
      <c r="G323" s="39" t="s">
        <v>944</v>
      </c>
      <c r="H323" s="39" t="s">
        <v>75</v>
      </c>
      <c r="I323" s="39">
        <v>14</v>
      </c>
      <c r="J323" s="39" t="s">
        <v>3701</v>
      </c>
      <c r="K323" s="39" t="s">
        <v>2986</v>
      </c>
    </row>
    <row r="324" spans="1:11">
      <c r="A324" t="str">
        <f t="shared" si="5"/>
        <v>AnneWedner</v>
      </c>
      <c r="B324" s="39" t="s">
        <v>3714</v>
      </c>
      <c r="C324" s="39" t="s">
        <v>940</v>
      </c>
      <c r="D324" s="39" t="s">
        <v>941</v>
      </c>
      <c r="E324" s="40">
        <v>28500</v>
      </c>
      <c r="F324" s="39" t="s">
        <v>3697</v>
      </c>
      <c r="G324" s="39" t="s">
        <v>944</v>
      </c>
      <c r="H324" s="39" t="s">
        <v>75</v>
      </c>
      <c r="I324" s="39">
        <v>14</v>
      </c>
      <c r="J324" s="39" t="s">
        <v>3701</v>
      </c>
      <c r="K324" s="39" t="s">
        <v>2986</v>
      </c>
    </row>
    <row r="325" spans="1:11">
      <c r="A325" t="str">
        <f t="shared" si="5"/>
        <v>PennyPritzker</v>
      </c>
      <c r="B325" s="39" t="s">
        <v>3715</v>
      </c>
      <c r="C325" s="39" t="s">
        <v>892</v>
      </c>
      <c r="D325" s="39" t="s">
        <v>893</v>
      </c>
      <c r="E325" s="40">
        <v>28500</v>
      </c>
      <c r="F325" s="39" t="s">
        <v>3697</v>
      </c>
      <c r="G325" s="39" t="s">
        <v>74</v>
      </c>
      <c r="H325" s="39" t="s">
        <v>75</v>
      </c>
      <c r="I325" s="39">
        <v>14</v>
      </c>
      <c r="J325" s="39" t="s">
        <v>3701</v>
      </c>
      <c r="K325" s="39" t="s">
        <v>2986</v>
      </c>
    </row>
    <row r="326" spans="1:11">
      <c r="A326" t="str">
        <f t="shared" si="5"/>
        <v xml:space="preserve">BryanTraubert </v>
      </c>
      <c r="B326" s="39" t="s">
        <v>3716</v>
      </c>
      <c r="C326" s="39" t="s">
        <v>1699</v>
      </c>
      <c r="D326" s="39" t="s">
        <v>3717</v>
      </c>
      <c r="E326" s="40">
        <v>28500</v>
      </c>
      <c r="F326" s="39" t="s">
        <v>3697</v>
      </c>
      <c r="G326" s="39" t="s">
        <v>74</v>
      </c>
      <c r="H326" s="39" t="s">
        <v>75</v>
      </c>
      <c r="I326" s="39">
        <v>14</v>
      </c>
      <c r="J326" s="39" t="s">
        <v>3701</v>
      </c>
      <c r="K326" s="39" t="s">
        <v>2986</v>
      </c>
    </row>
    <row r="327" spans="1:11">
      <c r="A327" t="str">
        <f t="shared" si="5"/>
        <v>SaraStar</v>
      </c>
      <c r="B327" s="39" t="s">
        <v>3718</v>
      </c>
      <c r="C327" s="39" t="s">
        <v>3719</v>
      </c>
      <c r="D327" s="39" t="s">
        <v>3720</v>
      </c>
      <c r="E327" s="40">
        <v>30800</v>
      </c>
      <c r="F327" s="39" t="s">
        <v>3697</v>
      </c>
      <c r="G327" s="39" t="s">
        <v>74</v>
      </c>
      <c r="H327" s="39" t="s">
        <v>75</v>
      </c>
      <c r="I327" s="39">
        <v>14</v>
      </c>
      <c r="J327" s="39" t="s">
        <v>3701</v>
      </c>
      <c r="K327" s="39" t="s">
        <v>2986</v>
      </c>
    </row>
    <row r="328" spans="1:11">
      <c r="A328" t="str">
        <f t="shared" si="5"/>
        <v>FayHartog Levin</v>
      </c>
      <c r="B328" s="39" t="s">
        <v>3721</v>
      </c>
      <c r="C328" s="39" t="s">
        <v>3722</v>
      </c>
      <c r="D328" s="39" t="s">
        <v>3723</v>
      </c>
      <c r="E328" s="40">
        <v>28500</v>
      </c>
      <c r="F328" s="39" t="s">
        <v>3697</v>
      </c>
      <c r="G328" s="39" t="s">
        <v>74</v>
      </c>
      <c r="H328" s="39" t="s">
        <v>75</v>
      </c>
      <c r="I328" s="39">
        <v>14</v>
      </c>
      <c r="J328" s="39" t="s">
        <v>3701</v>
      </c>
      <c r="K328" s="39" t="s">
        <v>2986</v>
      </c>
    </row>
    <row r="329" spans="1:11">
      <c r="A329" t="str">
        <f t="shared" si="5"/>
        <v>JamesTyree</v>
      </c>
      <c r="B329" s="39" t="s">
        <v>3724</v>
      </c>
      <c r="C329" s="39" t="s">
        <v>274</v>
      </c>
      <c r="D329" s="39" t="s">
        <v>3725</v>
      </c>
      <c r="E329" s="40">
        <v>28500</v>
      </c>
      <c r="F329" s="39" t="s">
        <v>3697</v>
      </c>
      <c r="G329" s="39" t="s">
        <v>74</v>
      </c>
      <c r="H329" s="39" t="s">
        <v>75</v>
      </c>
      <c r="I329" s="39">
        <v>14</v>
      </c>
      <c r="J329" s="39" t="s">
        <v>3701</v>
      </c>
      <c r="K329" s="39" t="s">
        <v>2986</v>
      </c>
    </row>
    <row r="330" spans="1:11">
      <c r="A330" t="str">
        <f t="shared" si="5"/>
        <v>BryonTrott</v>
      </c>
      <c r="B330" s="39" t="s">
        <v>3726</v>
      </c>
      <c r="C330" s="39" t="s">
        <v>3727</v>
      </c>
      <c r="D330" s="39" t="s">
        <v>3728</v>
      </c>
      <c r="E330" s="40">
        <v>28500</v>
      </c>
      <c r="F330" s="39" t="s">
        <v>3697</v>
      </c>
      <c r="G330" s="39" t="s">
        <v>944</v>
      </c>
      <c r="H330" s="39" t="s">
        <v>75</v>
      </c>
      <c r="I330" s="39">
        <v>14</v>
      </c>
      <c r="J330" s="39" t="s">
        <v>3072</v>
      </c>
      <c r="K330" s="39" t="s">
        <v>2986</v>
      </c>
    </row>
    <row r="331" spans="1:11">
      <c r="A331" t="str">
        <f t="shared" si="5"/>
        <v>DanielCrown</v>
      </c>
      <c r="B331" s="39" t="s">
        <v>3729</v>
      </c>
      <c r="C331" s="39" t="s">
        <v>400</v>
      </c>
      <c r="D331" s="39" t="s">
        <v>141</v>
      </c>
      <c r="E331" s="40">
        <v>30800</v>
      </c>
      <c r="F331" s="39" t="s">
        <v>3697</v>
      </c>
      <c r="G331" s="39" t="s">
        <v>14</v>
      </c>
      <c r="H331" s="39" t="s">
        <v>15</v>
      </c>
      <c r="I331" s="39">
        <v>14</v>
      </c>
      <c r="J331" s="39" t="s">
        <v>3701</v>
      </c>
      <c r="K331" s="39" t="s">
        <v>2986</v>
      </c>
    </row>
    <row r="332" spans="1:11">
      <c r="A332" t="str">
        <f t="shared" si="5"/>
        <v>JamesGordon</v>
      </c>
      <c r="B332" s="39" t="s">
        <v>3730</v>
      </c>
      <c r="C332" s="39" t="s">
        <v>274</v>
      </c>
      <c r="D332" s="39" t="s">
        <v>2355</v>
      </c>
      <c r="E332" s="40">
        <v>30800</v>
      </c>
      <c r="F332" s="39" t="s">
        <v>3697</v>
      </c>
      <c r="G332" s="39" t="s">
        <v>74</v>
      </c>
      <c r="H332" s="39" t="s">
        <v>75</v>
      </c>
      <c r="I332" s="39">
        <v>14</v>
      </c>
      <c r="J332" s="39" t="s">
        <v>3701</v>
      </c>
      <c r="K332" s="39" t="s">
        <v>2986</v>
      </c>
    </row>
    <row r="333" spans="1:11">
      <c r="A333" t="str">
        <f t="shared" si="5"/>
        <v>MichaelPucker</v>
      </c>
      <c r="B333" s="39" t="s">
        <v>3731</v>
      </c>
      <c r="C333" s="39" t="s">
        <v>680</v>
      </c>
      <c r="D333" s="39" t="s">
        <v>3732</v>
      </c>
      <c r="E333" s="40">
        <v>28500</v>
      </c>
      <c r="F333" s="39" t="s">
        <v>3697</v>
      </c>
      <c r="G333" s="39" t="s">
        <v>74</v>
      </c>
      <c r="H333" s="39" t="s">
        <v>75</v>
      </c>
      <c r="I333" s="39">
        <v>14</v>
      </c>
      <c r="J333" s="39" t="s">
        <v>3701</v>
      </c>
      <c r="K333" s="39" t="s">
        <v>2986</v>
      </c>
    </row>
    <row r="334" spans="1:11">
      <c r="A334" t="str">
        <f t="shared" si="5"/>
        <v>MarianPritzker</v>
      </c>
      <c r="B334" s="39" t="s">
        <v>3733</v>
      </c>
      <c r="C334" s="39" t="s">
        <v>3734</v>
      </c>
      <c r="D334" s="39" t="s">
        <v>893</v>
      </c>
      <c r="E334" s="40">
        <v>28500</v>
      </c>
      <c r="F334" s="39" t="s">
        <v>3697</v>
      </c>
      <c r="G334" s="39" t="s">
        <v>74</v>
      </c>
      <c r="H334" s="39" t="s">
        <v>75</v>
      </c>
      <c r="I334" s="39">
        <v>14</v>
      </c>
      <c r="J334" s="39" t="s">
        <v>3701</v>
      </c>
      <c r="K334" s="39" t="s">
        <v>2986</v>
      </c>
    </row>
    <row r="335" spans="1:11">
      <c r="A335" t="str">
        <f t="shared" si="5"/>
        <v>GigiPucker</v>
      </c>
      <c r="B335" s="39" t="s">
        <v>3735</v>
      </c>
      <c r="C335" s="39" t="s">
        <v>3736</v>
      </c>
      <c r="D335" s="39" t="s">
        <v>3732</v>
      </c>
      <c r="E335" s="40">
        <v>28500</v>
      </c>
      <c r="F335" s="39" t="s">
        <v>3697</v>
      </c>
      <c r="G335" s="39" t="s">
        <v>74</v>
      </c>
      <c r="H335" s="39" t="s">
        <v>75</v>
      </c>
      <c r="I335" s="39">
        <v>14</v>
      </c>
      <c r="J335" s="39" t="s">
        <v>3701</v>
      </c>
      <c r="K335" s="39" t="s">
        <v>2986</v>
      </c>
    </row>
    <row r="336" spans="1:11">
      <c r="A336" t="str">
        <f t="shared" si="5"/>
        <v>JudithNeisser</v>
      </c>
      <c r="B336" s="39" t="s">
        <v>3737</v>
      </c>
      <c r="C336" s="39" t="s">
        <v>3738</v>
      </c>
      <c r="D336" s="39" t="s">
        <v>3739</v>
      </c>
      <c r="E336" s="40">
        <v>28500</v>
      </c>
      <c r="F336" s="39" t="s">
        <v>3697</v>
      </c>
      <c r="G336" s="39" t="s">
        <v>74</v>
      </c>
      <c r="H336" s="39" t="s">
        <v>75</v>
      </c>
      <c r="I336" s="39">
        <v>14</v>
      </c>
      <c r="J336" s="39" t="s">
        <v>3701</v>
      </c>
      <c r="K336" s="39" t="s">
        <v>2986</v>
      </c>
    </row>
    <row r="337" spans="1:11">
      <c r="A337" t="str">
        <f t="shared" si="5"/>
        <v>LouisSusman</v>
      </c>
      <c r="B337" s="39" t="s">
        <v>3740</v>
      </c>
      <c r="C337" s="39" t="s">
        <v>3741</v>
      </c>
      <c r="D337" s="39" t="s">
        <v>655</v>
      </c>
      <c r="E337" s="40">
        <v>30800</v>
      </c>
      <c r="F337" s="39" t="s">
        <v>3697</v>
      </c>
      <c r="G337" s="39" t="s">
        <v>74</v>
      </c>
      <c r="H337" s="39" t="s">
        <v>75</v>
      </c>
      <c r="I337" s="39">
        <v>14</v>
      </c>
      <c r="J337" s="39" t="s">
        <v>3701</v>
      </c>
      <c r="K337" s="39" t="s">
        <v>2986</v>
      </c>
    </row>
    <row r="338" spans="1:11">
      <c r="A338" t="str">
        <f t="shared" si="5"/>
        <v>RichardDennis</v>
      </c>
      <c r="B338" s="39" t="s">
        <v>3742</v>
      </c>
      <c r="C338" s="39" t="s">
        <v>216</v>
      </c>
      <c r="D338" s="39" t="s">
        <v>3036</v>
      </c>
      <c r="E338" s="40">
        <v>28500</v>
      </c>
      <c r="F338" s="39" t="s">
        <v>3697</v>
      </c>
      <c r="G338" s="39" t="s">
        <v>3743</v>
      </c>
      <c r="H338" s="39" t="s">
        <v>27</v>
      </c>
      <c r="I338" s="39">
        <v>14</v>
      </c>
      <c r="J338" s="39" t="s">
        <v>3602</v>
      </c>
      <c r="K338" s="39" t="s">
        <v>2986</v>
      </c>
    </row>
    <row r="339" spans="1:11">
      <c r="A339" t="str">
        <f t="shared" si="5"/>
        <v>PeggyCafritz</v>
      </c>
      <c r="B339" s="39" t="s">
        <v>3744</v>
      </c>
      <c r="C339" s="39" t="s">
        <v>3745</v>
      </c>
      <c r="D339" s="39" t="s">
        <v>3746</v>
      </c>
      <c r="E339" s="40">
        <v>28500</v>
      </c>
      <c r="F339" s="39" t="s">
        <v>3697</v>
      </c>
      <c r="G339" s="39" t="s">
        <v>2961</v>
      </c>
      <c r="H339" s="39" t="s">
        <v>2962</v>
      </c>
      <c r="I339" s="39">
        <v>14</v>
      </c>
      <c r="J339" s="39" t="s">
        <v>3523</v>
      </c>
      <c r="K339" s="39" t="s">
        <v>2986</v>
      </c>
    </row>
    <row r="340" spans="1:11">
      <c r="A340" t="str">
        <f t="shared" si="5"/>
        <v>IrenePollin</v>
      </c>
      <c r="B340" s="39" t="s">
        <v>3747</v>
      </c>
      <c r="C340" s="39" t="s">
        <v>3748</v>
      </c>
      <c r="D340" s="39" t="s">
        <v>3749</v>
      </c>
      <c r="E340" s="40">
        <v>28500</v>
      </c>
      <c r="F340" s="39" t="s">
        <v>3697</v>
      </c>
      <c r="G340" s="39" t="s">
        <v>2961</v>
      </c>
      <c r="H340" s="39" t="s">
        <v>2962</v>
      </c>
      <c r="I340" s="39">
        <v>14</v>
      </c>
      <c r="J340" s="39" t="s">
        <v>3523</v>
      </c>
      <c r="K340" s="39" t="s">
        <v>2986</v>
      </c>
    </row>
    <row r="341" spans="1:11">
      <c r="A341" t="str">
        <f t="shared" si="5"/>
        <v>VictoriaDe Rothschild</v>
      </c>
      <c r="B341" s="39" t="s">
        <v>3750</v>
      </c>
      <c r="C341" s="39" t="s">
        <v>3751</v>
      </c>
      <c r="D341" s="39" t="s">
        <v>3752</v>
      </c>
      <c r="E341" s="40">
        <v>28500</v>
      </c>
      <c r="F341" s="39" t="s">
        <v>3697</v>
      </c>
      <c r="G341" s="39" t="s">
        <v>676</v>
      </c>
      <c r="I341" s="39">
        <v>14</v>
      </c>
      <c r="J341" s="39" t="s">
        <v>3753</v>
      </c>
      <c r="K341" s="39" t="s">
        <v>2986</v>
      </c>
    </row>
    <row r="342" spans="1:11">
      <c r="A342" t="str">
        <f t="shared" si="5"/>
        <v>ShandonAnderson</v>
      </c>
      <c r="B342" s="39" t="s">
        <v>3754</v>
      </c>
      <c r="C342" s="39" t="s">
        <v>3755</v>
      </c>
      <c r="D342" s="39" t="s">
        <v>2900</v>
      </c>
      <c r="E342" s="40">
        <v>28500</v>
      </c>
      <c r="F342" s="39" t="s">
        <v>3756</v>
      </c>
      <c r="G342" s="39" t="s">
        <v>308</v>
      </c>
      <c r="H342" s="39" t="s">
        <v>1446</v>
      </c>
      <c r="I342" s="39">
        <v>14</v>
      </c>
      <c r="J342" s="39" t="s">
        <v>3051</v>
      </c>
      <c r="K342" s="39" t="s">
        <v>2986</v>
      </c>
    </row>
    <row r="343" spans="1:11">
      <c r="A343" t="str">
        <f t="shared" si="5"/>
        <v>PhilipHickey</v>
      </c>
      <c r="B343" s="39" t="s">
        <v>3757</v>
      </c>
      <c r="C343" s="39" t="s">
        <v>3018</v>
      </c>
      <c r="D343" s="39" t="s">
        <v>2452</v>
      </c>
      <c r="E343" s="40">
        <v>28500</v>
      </c>
      <c r="F343" s="39" t="s">
        <v>3756</v>
      </c>
      <c r="G343" s="39" t="s">
        <v>3758</v>
      </c>
      <c r="H343" s="39" t="s">
        <v>27</v>
      </c>
      <c r="I343" s="39">
        <v>14</v>
      </c>
      <c r="J343" s="39" t="s">
        <v>3051</v>
      </c>
      <c r="K343" s="39" t="s">
        <v>2986</v>
      </c>
    </row>
    <row r="344" spans="1:11">
      <c r="A344" t="str">
        <f t="shared" si="5"/>
        <v>SusanGandy</v>
      </c>
      <c r="B344" s="39" t="s">
        <v>3759</v>
      </c>
      <c r="C344" s="39" t="s">
        <v>1854</v>
      </c>
      <c r="D344" s="39" t="s">
        <v>1954</v>
      </c>
      <c r="E344" s="40">
        <v>29201.63</v>
      </c>
      <c r="F344" s="39" t="s">
        <v>3756</v>
      </c>
      <c r="G344" s="39" t="s">
        <v>846</v>
      </c>
      <c r="H344" s="39" t="s">
        <v>444</v>
      </c>
      <c r="I344" s="39">
        <v>14</v>
      </c>
      <c r="J344" s="39" t="s">
        <v>3276</v>
      </c>
      <c r="K344" s="39" t="s">
        <v>2986</v>
      </c>
    </row>
    <row r="345" spans="1:11">
      <c r="A345" t="str">
        <f t="shared" si="5"/>
        <v>MilledgeHart</v>
      </c>
      <c r="B345" s="39" t="s">
        <v>3760</v>
      </c>
      <c r="C345" s="39" t="s">
        <v>3761</v>
      </c>
      <c r="D345" s="39" t="s">
        <v>3762</v>
      </c>
      <c r="E345" s="40">
        <v>28500</v>
      </c>
      <c r="F345" s="39" t="s">
        <v>3756</v>
      </c>
      <c r="G345" s="39" t="s">
        <v>846</v>
      </c>
      <c r="H345" s="39" t="s">
        <v>444</v>
      </c>
      <c r="I345" s="39">
        <v>14</v>
      </c>
      <c r="J345" s="39" t="s">
        <v>3276</v>
      </c>
      <c r="K345" s="39" t="s">
        <v>2986</v>
      </c>
    </row>
    <row r="346" spans="1:11">
      <c r="A346" t="str">
        <f t="shared" si="5"/>
        <v>MildredWeissman</v>
      </c>
      <c r="B346" s="39" t="s">
        <v>3763</v>
      </c>
      <c r="C346" s="39" t="s">
        <v>3764</v>
      </c>
      <c r="D346" s="39" t="s">
        <v>3765</v>
      </c>
      <c r="E346" s="40">
        <v>33100</v>
      </c>
      <c r="F346" s="39" t="s">
        <v>3756</v>
      </c>
      <c r="G346" s="39" t="s">
        <v>3766</v>
      </c>
      <c r="H346" s="39" t="s">
        <v>15</v>
      </c>
      <c r="I346" s="39">
        <v>14</v>
      </c>
      <c r="J346" s="39" t="s">
        <v>3489</v>
      </c>
      <c r="K346" s="39" t="s">
        <v>2986</v>
      </c>
    </row>
    <row r="347" spans="1:11">
      <c r="A347" t="str">
        <f t="shared" si="5"/>
        <v>DorothyLichtenstein</v>
      </c>
      <c r="B347" s="39" t="s">
        <v>3767</v>
      </c>
      <c r="C347" s="39" t="s">
        <v>3768</v>
      </c>
      <c r="D347" s="39" t="s">
        <v>3769</v>
      </c>
      <c r="E347" s="40">
        <v>29800</v>
      </c>
      <c r="F347" s="39" t="s">
        <v>3756</v>
      </c>
      <c r="G347" s="39" t="s">
        <v>3770</v>
      </c>
      <c r="H347" s="39" t="s">
        <v>15</v>
      </c>
      <c r="I347" s="39">
        <v>14</v>
      </c>
      <c r="J347" s="39" t="s">
        <v>3489</v>
      </c>
      <c r="K347" s="39" t="s">
        <v>2986</v>
      </c>
    </row>
    <row r="348" spans="1:11">
      <c r="A348" t="str">
        <f t="shared" si="5"/>
        <v>CynthiaFriedman</v>
      </c>
      <c r="B348" s="39" t="s">
        <v>3771</v>
      </c>
      <c r="C348" s="39" t="s">
        <v>313</v>
      </c>
      <c r="D348" s="39" t="s">
        <v>164</v>
      </c>
      <c r="E348" s="40">
        <v>28500</v>
      </c>
      <c r="F348" s="39" t="s">
        <v>3756</v>
      </c>
      <c r="G348" s="39" t="s">
        <v>2731</v>
      </c>
      <c r="H348" s="39" t="s">
        <v>27</v>
      </c>
      <c r="I348" s="39">
        <v>14</v>
      </c>
      <c r="J348" s="39" t="s">
        <v>3489</v>
      </c>
      <c r="K348" s="39" t="s">
        <v>2986</v>
      </c>
    </row>
    <row r="349" spans="1:11">
      <c r="A349" t="str">
        <f t="shared" si="5"/>
        <v>TimothyMassad</v>
      </c>
      <c r="B349" s="39" t="s">
        <v>3772</v>
      </c>
      <c r="C349" s="39" t="s">
        <v>1979</v>
      </c>
      <c r="D349" s="39" t="s">
        <v>1980</v>
      </c>
      <c r="E349" s="40">
        <v>30800</v>
      </c>
      <c r="F349" s="39" t="s">
        <v>3756</v>
      </c>
      <c r="G349" s="39" t="s">
        <v>14</v>
      </c>
      <c r="H349" s="39" t="s">
        <v>15</v>
      </c>
      <c r="I349" s="39">
        <v>14</v>
      </c>
      <c r="J349" s="39" t="s">
        <v>3489</v>
      </c>
      <c r="K349" s="39" t="s">
        <v>2986</v>
      </c>
    </row>
    <row r="350" spans="1:11">
      <c r="A350" t="str">
        <f t="shared" si="5"/>
        <v>AlanMeltzer</v>
      </c>
      <c r="B350" s="39" t="s">
        <v>3773</v>
      </c>
      <c r="C350" s="39" t="s">
        <v>117</v>
      </c>
      <c r="D350" s="39" t="s">
        <v>3774</v>
      </c>
      <c r="E350" s="40">
        <v>30800</v>
      </c>
      <c r="F350" s="39" t="s">
        <v>3756</v>
      </c>
      <c r="G350" s="39" t="s">
        <v>14</v>
      </c>
      <c r="H350" s="39" t="s">
        <v>15</v>
      </c>
      <c r="I350" s="39">
        <v>14</v>
      </c>
      <c r="J350" s="39" t="s">
        <v>3489</v>
      </c>
      <c r="K350" s="39" t="s">
        <v>2986</v>
      </c>
    </row>
    <row r="351" spans="1:11">
      <c r="A351" t="str">
        <f t="shared" si="5"/>
        <v>ShelleyMeltzer</v>
      </c>
      <c r="B351" s="39" t="s">
        <v>3775</v>
      </c>
      <c r="C351" s="39" t="s">
        <v>3776</v>
      </c>
      <c r="D351" s="39" t="s">
        <v>3774</v>
      </c>
      <c r="E351" s="40">
        <v>30800</v>
      </c>
      <c r="F351" s="39" t="s">
        <v>3756</v>
      </c>
      <c r="G351" s="39" t="s">
        <v>1434</v>
      </c>
      <c r="H351" s="39" t="s">
        <v>628</v>
      </c>
      <c r="I351" s="39">
        <v>14</v>
      </c>
      <c r="J351" s="39" t="s">
        <v>3489</v>
      </c>
      <c r="K351" s="39" t="s">
        <v>2986</v>
      </c>
    </row>
    <row r="352" spans="1:11">
      <c r="A352" t="str">
        <f t="shared" si="5"/>
        <v>MilesGilburne</v>
      </c>
      <c r="B352" s="39" t="s">
        <v>3777</v>
      </c>
      <c r="C352" s="39" t="s">
        <v>3778</v>
      </c>
      <c r="D352" s="39" t="s">
        <v>3779</v>
      </c>
      <c r="E352" s="40">
        <v>28500</v>
      </c>
      <c r="F352" s="39" t="s">
        <v>3780</v>
      </c>
      <c r="G352" s="39" t="s">
        <v>2961</v>
      </c>
      <c r="H352" s="39" t="s">
        <v>2962</v>
      </c>
      <c r="I352" s="39">
        <v>14</v>
      </c>
      <c r="J352" s="39" t="s">
        <v>3523</v>
      </c>
      <c r="K352" s="39" t="s">
        <v>2986</v>
      </c>
    </row>
    <row r="353" spans="1:11">
      <c r="A353" t="str">
        <f t="shared" si="5"/>
        <v>NinaZolt</v>
      </c>
      <c r="B353" s="39" t="s">
        <v>3781</v>
      </c>
      <c r="C353" s="39" t="s">
        <v>3782</v>
      </c>
      <c r="D353" s="39" t="s">
        <v>3783</v>
      </c>
      <c r="E353" s="40">
        <v>28500</v>
      </c>
      <c r="F353" s="39" t="s">
        <v>3780</v>
      </c>
      <c r="G353" s="39" t="s">
        <v>2961</v>
      </c>
      <c r="H353" s="39" t="s">
        <v>2962</v>
      </c>
      <c r="I353" s="39">
        <v>14</v>
      </c>
      <c r="J353" s="39" t="s">
        <v>3523</v>
      </c>
      <c r="K353" s="39" t="s">
        <v>2986</v>
      </c>
    </row>
    <row r="354" spans="1:11">
      <c r="A354" t="str">
        <f t="shared" si="5"/>
        <v>Sycuan Band OfThe Kumeyaay Nation</v>
      </c>
      <c r="B354" s="39" t="s">
        <v>3784</v>
      </c>
      <c r="C354" s="39" t="s">
        <v>3785</v>
      </c>
      <c r="D354" s="39" t="s">
        <v>3786</v>
      </c>
      <c r="E354" s="40">
        <v>28500</v>
      </c>
      <c r="F354" s="39" t="s">
        <v>3780</v>
      </c>
      <c r="G354" s="39" t="s">
        <v>3787</v>
      </c>
      <c r="H354" s="39" t="s">
        <v>4</v>
      </c>
      <c r="I354" s="39">
        <v>14</v>
      </c>
      <c r="J354" s="39" t="s">
        <v>3523</v>
      </c>
      <c r="K354" s="39" t="s">
        <v>2986</v>
      </c>
    </row>
    <row r="355" spans="1:11">
      <c r="A355" t="str">
        <f t="shared" si="5"/>
        <v>PatriciaCowan</v>
      </c>
      <c r="B355" s="39" t="s">
        <v>3788</v>
      </c>
      <c r="C355" s="39" t="s">
        <v>3136</v>
      </c>
      <c r="D355" s="39" t="s">
        <v>3789</v>
      </c>
      <c r="E355" s="40">
        <v>28500</v>
      </c>
      <c r="F355" s="39" t="s">
        <v>3780</v>
      </c>
      <c r="G355" s="39" t="s">
        <v>3110</v>
      </c>
      <c r="H355" s="39" t="s">
        <v>244</v>
      </c>
      <c r="I355" s="39">
        <v>14</v>
      </c>
      <c r="J355" s="39" t="s">
        <v>3523</v>
      </c>
      <c r="K355" s="39" t="s">
        <v>2986</v>
      </c>
    </row>
    <row r="356" spans="1:11">
      <c r="A356" t="str">
        <f t="shared" si="5"/>
        <v>NancyRice</v>
      </c>
      <c r="B356" s="39" t="s">
        <v>3790</v>
      </c>
      <c r="C356" s="39" t="s">
        <v>511</v>
      </c>
      <c r="D356" s="39" t="s">
        <v>3791</v>
      </c>
      <c r="E356" s="40">
        <v>28500</v>
      </c>
      <c r="F356" s="39" t="s">
        <v>3792</v>
      </c>
      <c r="G356" s="39" t="s">
        <v>3301</v>
      </c>
      <c r="H356" s="39" t="s">
        <v>93</v>
      </c>
      <c r="I356" s="39">
        <v>14</v>
      </c>
      <c r="J356" s="39" t="s">
        <v>3523</v>
      </c>
      <c r="K356" s="39" t="s">
        <v>2986</v>
      </c>
    </row>
    <row r="357" spans="1:11">
      <c r="A357" t="str">
        <f t="shared" si="5"/>
        <v>JamesMillstein</v>
      </c>
      <c r="B357" s="39" t="s">
        <v>3793</v>
      </c>
      <c r="C357" s="39" t="s">
        <v>274</v>
      </c>
      <c r="D357" s="39" t="s">
        <v>3794</v>
      </c>
      <c r="E357" s="40">
        <v>28500</v>
      </c>
      <c r="F357" s="39" t="s">
        <v>3792</v>
      </c>
      <c r="G357" s="39" t="s">
        <v>2961</v>
      </c>
      <c r="H357" s="39" t="s">
        <v>2962</v>
      </c>
      <c r="I357" s="39">
        <v>14</v>
      </c>
      <c r="J357" s="39" t="s">
        <v>3523</v>
      </c>
      <c r="K357" s="39" t="s">
        <v>2986</v>
      </c>
    </row>
    <row r="358" spans="1:11">
      <c r="A358" t="str">
        <f t="shared" si="5"/>
        <v>SterlingCrocket</v>
      </c>
      <c r="B358" s="39" t="s">
        <v>3795</v>
      </c>
      <c r="C358" s="39" t="s">
        <v>3461</v>
      </c>
      <c r="D358" s="39" t="s">
        <v>3796</v>
      </c>
      <c r="E358" s="40">
        <v>28500</v>
      </c>
      <c r="F358" s="39" t="s">
        <v>3792</v>
      </c>
      <c r="G358" s="39" t="s">
        <v>698</v>
      </c>
      <c r="H358" s="39" t="s">
        <v>244</v>
      </c>
      <c r="I358" s="39">
        <v>14</v>
      </c>
      <c r="J358" s="39" t="s">
        <v>3051</v>
      </c>
      <c r="K358" s="39" t="s">
        <v>2986</v>
      </c>
    </row>
    <row r="359" spans="1:11">
      <c r="A359" t="str">
        <f t="shared" si="5"/>
        <v>TerryWhite</v>
      </c>
      <c r="B359" s="39" t="s">
        <v>3797</v>
      </c>
      <c r="C359" s="39" t="s">
        <v>2744</v>
      </c>
      <c r="D359" s="39" t="s">
        <v>322</v>
      </c>
      <c r="E359" s="40">
        <v>28500</v>
      </c>
      <c r="F359" s="39" t="s">
        <v>3792</v>
      </c>
      <c r="G359" s="39" t="s">
        <v>3798</v>
      </c>
      <c r="H359" s="39" t="s">
        <v>244</v>
      </c>
      <c r="I359" s="39">
        <v>14</v>
      </c>
      <c r="J359" s="39" t="s">
        <v>3051</v>
      </c>
      <c r="K359" s="39" t="s">
        <v>2986</v>
      </c>
    </row>
    <row r="360" spans="1:11">
      <c r="A360" t="str">
        <f t="shared" si="5"/>
        <v>RonaldThompson</v>
      </c>
      <c r="B360" s="39" t="s">
        <v>3799</v>
      </c>
      <c r="C360" s="39" t="s">
        <v>3031</v>
      </c>
      <c r="D360" s="39" t="s">
        <v>3126</v>
      </c>
      <c r="E360" s="40">
        <v>28500</v>
      </c>
      <c r="F360" s="39" t="s">
        <v>3792</v>
      </c>
      <c r="G360" s="39" t="s">
        <v>3800</v>
      </c>
      <c r="H360" s="39" t="s">
        <v>638</v>
      </c>
      <c r="I360" s="39">
        <v>14</v>
      </c>
      <c r="J360" s="39" t="s">
        <v>3051</v>
      </c>
      <c r="K360" s="39" t="s">
        <v>2986</v>
      </c>
    </row>
    <row r="361" spans="1:11">
      <c r="A361" t="str">
        <f t="shared" si="5"/>
        <v>DavidGrain</v>
      </c>
      <c r="B361" s="39" t="s">
        <v>3453</v>
      </c>
      <c r="C361" s="39" t="s">
        <v>163</v>
      </c>
      <c r="D361" s="39" t="s">
        <v>545</v>
      </c>
      <c r="E361" s="40">
        <v>28500</v>
      </c>
      <c r="F361" s="39" t="s">
        <v>3792</v>
      </c>
      <c r="G361" s="39" t="s">
        <v>534</v>
      </c>
      <c r="H361" s="39" t="s">
        <v>27</v>
      </c>
      <c r="I361" s="39">
        <v>14</v>
      </c>
      <c r="J361" s="39" t="s">
        <v>3051</v>
      </c>
      <c r="K361" s="39" t="s">
        <v>2986</v>
      </c>
    </row>
    <row r="362" spans="1:11">
      <c r="A362" t="str">
        <f t="shared" si="5"/>
        <v>TarraPressey</v>
      </c>
      <c r="B362" s="39" t="s">
        <v>3801</v>
      </c>
      <c r="C362" s="39" t="s">
        <v>3802</v>
      </c>
      <c r="D362" s="39" t="s">
        <v>3803</v>
      </c>
      <c r="E362" s="40">
        <v>28500</v>
      </c>
      <c r="F362" s="39" t="s">
        <v>3792</v>
      </c>
      <c r="G362" s="39" t="s">
        <v>3804</v>
      </c>
      <c r="H362" s="39" t="s">
        <v>27</v>
      </c>
      <c r="I362" s="39">
        <v>14</v>
      </c>
      <c r="J362" s="39" t="s">
        <v>3051</v>
      </c>
      <c r="K362" s="39" t="s">
        <v>2986</v>
      </c>
    </row>
    <row r="363" spans="1:11">
      <c r="A363" t="str">
        <f t="shared" si="5"/>
        <v>JamesHudson</v>
      </c>
      <c r="B363" s="39" t="s">
        <v>3805</v>
      </c>
      <c r="C363" s="39" t="s">
        <v>274</v>
      </c>
      <c r="D363" s="39" t="s">
        <v>724</v>
      </c>
      <c r="E363" s="40">
        <v>28500</v>
      </c>
      <c r="F363" s="39" t="s">
        <v>3780</v>
      </c>
      <c r="G363" s="39" t="s">
        <v>2961</v>
      </c>
      <c r="H363" s="39" t="s">
        <v>2962</v>
      </c>
      <c r="I363" s="39">
        <v>14</v>
      </c>
      <c r="J363" s="39" t="s">
        <v>3753</v>
      </c>
      <c r="K363" s="39" t="s">
        <v>2986</v>
      </c>
    </row>
    <row r="364" spans="1:11">
      <c r="A364" t="str">
        <f t="shared" si="5"/>
        <v>CantwellMuckenfuss</v>
      </c>
      <c r="B364" s="39" t="s">
        <v>3806</v>
      </c>
      <c r="C364" s="39" t="s">
        <v>3807</v>
      </c>
      <c r="D364" s="39" t="s">
        <v>3808</v>
      </c>
      <c r="E364" s="40">
        <v>28500</v>
      </c>
      <c r="F364" s="39" t="s">
        <v>3780</v>
      </c>
      <c r="G364" s="39" t="s">
        <v>596</v>
      </c>
      <c r="H364" s="39" t="s">
        <v>244</v>
      </c>
      <c r="I364" s="39">
        <v>14</v>
      </c>
      <c r="J364" s="39" t="s">
        <v>3523</v>
      </c>
      <c r="K364" s="39" t="s">
        <v>2986</v>
      </c>
    </row>
    <row r="365" spans="1:11">
      <c r="A365" t="str">
        <f t="shared" si="5"/>
        <v>ByronMarchant</v>
      </c>
      <c r="B365" s="39" t="s">
        <v>3809</v>
      </c>
      <c r="C365" s="39" t="s">
        <v>1655</v>
      </c>
      <c r="D365" s="39" t="s">
        <v>3810</v>
      </c>
      <c r="E365" s="40">
        <v>28500</v>
      </c>
      <c r="F365" s="39" t="s">
        <v>3792</v>
      </c>
      <c r="G365" s="39" t="s">
        <v>293</v>
      </c>
      <c r="H365" s="39" t="s">
        <v>93</v>
      </c>
      <c r="I365" s="39">
        <v>14</v>
      </c>
      <c r="J365" s="39" t="s">
        <v>3051</v>
      </c>
      <c r="K365" s="39" t="s">
        <v>2986</v>
      </c>
    </row>
    <row r="366" spans="1:11">
      <c r="A366" t="str">
        <f t="shared" si="5"/>
        <v>BernardTaylor</v>
      </c>
      <c r="B366" s="39" t="s">
        <v>3811</v>
      </c>
      <c r="C366" s="39" t="s">
        <v>3812</v>
      </c>
      <c r="D366" s="39" t="s">
        <v>3267</v>
      </c>
      <c r="E366" s="40">
        <v>28500</v>
      </c>
      <c r="F366" s="39" t="s">
        <v>3792</v>
      </c>
      <c r="G366" s="39" t="s">
        <v>3813</v>
      </c>
      <c r="H366" s="39" t="s">
        <v>1446</v>
      </c>
      <c r="I366" s="39">
        <v>14</v>
      </c>
      <c r="J366" s="39" t="s">
        <v>3684</v>
      </c>
      <c r="K366" s="39" t="s">
        <v>2986</v>
      </c>
    </row>
    <row r="367" spans="1:11">
      <c r="A367" t="str">
        <f t="shared" si="5"/>
        <v>JButler</v>
      </c>
      <c r="B367" s="39" t="s">
        <v>3814</v>
      </c>
      <c r="C367" s="39" t="s">
        <v>3529</v>
      </c>
      <c r="D367" s="39" t="s">
        <v>3815</v>
      </c>
      <c r="E367" s="40">
        <v>28500</v>
      </c>
      <c r="F367" s="39" t="s">
        <v>3792</v>
      </c>
      <c r="G367" s="39" t="s">
        <v>2631</v>
      </c>
      <c r="H367" s="39" t="s">
        <v>1446</v>
      </c>
      <c r="I367" s="39">
        <v>14</v>
      </c>
      <c r="J367" s="39" t="s">
        <v>3684</v>
      </c>
      <c r="K367" s="39" t="s">
        <v>2986</v>
      </c>
    </row>
    <row r="368" spans="1:11">
      <c r="A368" t="str">
        <f t="shared" si="5"/>
        <v>PatriceMiller</v>
      </c>
      <c r="B368" s="39" t="s">
        <v>3816</v>
      </c>
      <c r="C368" s="39" t="s">
        <v>3817</v>
      </c>
      <c r="D368" s="39" t="s">
        <v>1700</v>
      </c>
      <c r="E368" s="40">
        <v>28500</v>
      </c>
      <c r="F368" s="39" t="s">
        <v>3792</v>
      </c>
      <c r="G368" s="39" t="s">
        <v>2961</v>
      </c>
      <c r="H368" s="39" t="s">
        <v>2962</v>
      </c>
      <c r="I368" s="39">
        <v>14</v>
      </c>
      <c r="J368" s="39" t="s">
        <v>3523</v>
      </c>
      <c r="K368" s="39" t="s">
        <v>2986</v>
      </c>
    </row>
    <row r="369" spans="1:11">
      <c r="A369" t="str">
        <f t="shared" si="5"/>
        <v>JohnRockefeller</v>
      </c>
      <c r="B369" s="39" t="s">
        <v>3818</v>
      </c>
      <c r="C369" s="39" t="s">
        <v>69</v>
      </c>
      <c r="D369" s="39" t="s">
        <v>3819</v>
      </c>
      <c r="E369" s="40">
        <v>28500</v>
      </c>
      <c r="F369" s="39" t="s">
        <v>3792</v>
      </c>
      <c r="G369" s="39" t="s">
        <v>2961</v>
      </c>
      <c r="H369" s="39" t="s">
        <v>2962</v>
      </c>
      <c r="I369" s="39">
        <v>14</v>
      </c>
      <c r="J369" s="39" t="s">
        <v>3523</v>
      </c>
      <c r="K369" s="39" t="s">
        <v>2986</v>
      </c>
    </row>
    <row r="370" spans="1:11">
      <c r="A370" t="str">
        <f t="shared" si="5"/>
        <v>MarkWalsh</v>
      </c>
      <c r="B370" s="39" t="s">
        <v>3820</v>
      </c>
      <c r="C370" s="39" t="s">
        <v>151</v>
      </c>
      <c r="D370" s="39" t="s">
        <v>3821</v>
      </c>
      <c r="E370" s="40">
        <v>28500</v>
      </c>
      <c r="F370" s="39" t="s">
        <v>3792</v>
      </c>
      <c r="G370" s="39" t="s">
        <v>596</v>
      </c>
      <c r="H370" s="39" t="s">
        <v>244</v>
      </c>
      <c r="I370" s="39">
        <v>14</v>
      </c>
      <c r="J370" s="39" t="s">
        <v>3074</v>
      </c>
      <c r="K370" s="39" t="s">
        <v>2986</v>
      </c>
    </row>
    <row r="371" spans="1:11">
      <c r="A371" t="str">
        <f t="shared" si="5"/>
        <v>SharonRockefeller</v>
      </c>
      <c r="B371" s="39" t="s">
        <v>3822</v>
      </c>
      <c r="C371" s="39" t="s">
        <v>1617</v>
      </c>
      <c r="D371" s="39" t="s">
        <v>3819</v>
      </c>
      <c r="E371" s="40">
        <v>28500</v>
      </c>
      <c r="F371" s="39" t="s">
        <v>3792</v>
      </c>
      <c r="G371" s="39" t="s">
        <v>2961</v>
      </c>
      <c r="H371" s="39" t="s">
        <v>2962</v>
      </c>
      <c r="I371" s="39">
        <v>14</v>
      </c>
      <c r="J371" s="39" t="s">
        <v>3523</v>
      </c>
      <c r="K371" s="39" t="s">
        <v>2986</v>
      </c>
    </row>
    <row r="372" spans="1:11">
      <c r="A372" t="str">
        <f t="shared" si="5"/>
        <v>JesseCrawford</v>
      </c>
      <c r="B372" s="39" t="s">
        <v>3823</v>
      </c>
      <c r="C372" s="39" t="s">
        <v>3824</v>
      </c>
      <c r="D372" s="39" t="s">
        <v>3825</v>
      </c>
      <c r="E372" s="40">
        <v>28500</v>
      </c>
      <c r="F372" s="39" t="s">
        <v>3792</v>
      </c>
      <c r="G372" s="39" t="s">
        <v>308</v>
      </c>
      <c r="H372" s="39" t="s">
        <v>1446</v>
      </c>
      <c r="I372" s="39">
        <v>14</v>
      </c>
      <c r="J372" s="39" t="s">
        <v>3684</v>
      </c>
      <c r="K372" s="39" t="s">
        <v>2986</v>
      </c>
    </row>
    <row r="373" spans="1:11">
      <c r="A373" t="str">
        <f t="shared" si="5"/>
        <v>JohnSeydel</v>
      </c>
      <c r="B373" s="39" t="s">
        <v>3826</v>
      </c>
      <c r="C373" s="39" t="s">
        <v>69</v>
      </c>
      <c r="D373" s="39" t="s">
        <v>3827</v>
      </c>
      <c r="E373" s="40">
        <v>28500</v>
      </c>
      <c r="F373" s="39" t="s">
        <v>3792</v>
      </c>
      <c r="G373" s="39" t="s">
        <v>308</v>
      </c>
      <c r="H373" s="39" t="s">
        <v>1446</v>
      </c>
      <c r="I373" s="39">
        <v>14</v>
      </c>
      <c r="J373" s="39" t="s">
        <v>3684</v>
      </c>
      <c r="K373" s="39" t="s">
        <v>2986</v>
      </c>
    </row>
    <row r="374" spans="1:11">
      <c r="A374" t="str">
        <f t="shared" si="5"/>
        <v>RobertTurner</v>
      </c>
      <c r="B374" s="39" t="s">
        <v>3828</v>
      </c>
      <c r="C374" s="39" t="s">
        <v>8</v>
      </c>
      <c r="D374" s="39" t="s">
        <v>3829</v>
      </c>
      <c r="E374" s="40">
        <v>28500</v>
      </c>
      <c r="F374" s="39" t="s">
        <v>3792</v>
      </c>
      <c r="G374" s="39" t="s">
        <v>2340</v>
      </c>
      <c r="H374" s="39" t="s">
        <v>27</v>
      </c>
      <c r="I374" s="39">
        <v>14</v>
      </c>
      <c r="J374" s="39" t="s">
        <v>3684</v>
      </c>
      <c r="K374" s="39" t="s">
        <v>2986</v>
      </c>
    </row>
    <row r="375" spans="1:11">
      <c r="A375" t="str">
        <f t="shared" si="5"/>
        <v>MitchellBerger</v>
      </c>
      <c r="B375" s="39" t="s">
        <v>3830</v>
      </c>
      <c r="C375" s="39" t="s">
        <v>785</v>
      </c>
      <c r="D375" s="39" t="s">
        <v>673</v>
      </c>
      <c r="E375" s="40">
        <v>28500</v>
      </c>
      <c r="F375" s="39" t="s">
        <v>3792</v>
      </c>
      <c r="G375" s="39" t="s">
        <v>1538</v>
      </c>
      <c r="H375" s="39" t="s">
        <v>27</v>
      </c>
      <c r="I375" s="39">
        <v>14</v>
      </c>
      <c r="J375" s="39" t="s">
        <v>3427</v>
      </c>
      <c r="K375" s="39" t="s">
        <v>2986</v>
      </c>
    </row>
    <row r="376" spans="1:11">
      <c r="A376" t="str">
        <f t="shared" si="5"/>
        <v>EliseSchmidt</v>
      </c>
      <c r="B376" s="39" t="s">
        <v>3831</v>
      </c>
      <c r="C376" s="39" t="s">
        <v>3832</v>
      </c>
      <c r="D376" s="39" t="s">
        <v>3833</v>
      </c>
      <c r="E376" s="40">
        <v>28500</v>
      </c>
      <c r="F376" s="39" t="s">
        <v>3792</v>
      </c>
      <c r="G376" s="39" t="s">
        <v>3834</v>
      </c>
      <c r="H376" s="39" t="s">
        <v>2315</v>
      </c>
      <c r="I376" s="39">
        <v>14</v>
      </c>
      <c r="J376" s="39" t="s">
        <v>3835</v>
      </c>
      <c r="K376" s="39" t="s">
        <v>2986</v>
      </c>
    </row>
    <row r="377" spans="1:11">
      <c r="A377" t="str">
        <f t="shared" si="5"/>
        <v>JeffreySeaman</v>
      </c>
      <c r="B377" s="39" t="s">
        <v>3836</v>
      </c>
      <c r="C377" s="39" t="s">
        <v>109</v>
      </c>
      <c r="D377" s="39" t="s">
        <v>3837</v>
      </c>
      <c r="E377" s="40">
        <v>28500</v>
      </c>
      <c r="F377" s="39" t="s">
        <v>3792</v>
      </c>
      <c r="G377" s="39" t="s">
        <v>3041</v>
      </c>
      <c r="H377" s="39" t="s">
        <v>1446</v>
      </c>
      <c r="I377" s="39">
        <v>14</v>
      </c>
      <c r="J377" s="39" t="s">
        <v>3684</v>
      </c>
      <c r="K377" s="39" t="s">
        <v>2986</v>
      </c>
    </row>
    <row r="378" spans="1:11">
      <c r="A378" t="str">
        <f t="shared" si="5"/>
        <v>JulieSeaman</v>
      </c>
      <c r="B378" s="39" t="s">
        <v>3838</v>
      </c>
      <c r="C378" s="39" t="s">
        <v>365</v>
      </c>
      <c r="D378" s="39" t="s">
        <v>3837</v>
      </c>
      <c r="E378" s="40">
        <v>28500</v>
      </c>
      <c r="F378" s="39" t="s">
        <v>3792</v>
      </c>
      <c r="G378" s="39" t="s">
        <v>308</v>
      </c>
      <c r="H378" s="39" t="s">
        <v>1446</v>
      </c>
      <c r="I378" s="39">
        <v>14</v>
      </c>
      <c r="J378" s="39" t="s">
        <v>3684</v>
      </c>
      <c r="K378" s="39" t="s">
        <v>2986</v>
      </c>
    </row>
    <row r="379" spans="1:11">
      <c r="A379" t="str">
        <f t="shared" si="5"/>
        <v>HaroldDawson</v>
      </c>
      <c r="B379" s="39" t="s">
        <v>3839</v>
      </c>
      <c r="C379" s="39" t="s">
        <v>3840</v>
      </c>
      <c r="D379" s="39" t="s">
        <v>3841</v>
      </c>
      <c r="E379" s="40">
        <v>28500</v>
      </c>
      <c r="F379" s="39" t="s">
        <v>3792</v>
      </c>
      <c r="G379" s="39" t="s">
        <v>308</v>
      </c>
      <c r="H379" s="39" t="s">
        <v>1446</v>
      </c>
      <c r="I379" s="39">
        <v>14</v>
      </c>
      <c r="J379" s="39" t="s">
        <v>3684</v>
      </c>
      <c r="K379" s="39" t="s">
        <v>2986</v>
      </c>
    </row>
    <row r="380" spans="1:11">
      <c r="A380" t="str">
        <f t="shared" si="5"/>
        <v>RobertBiebel</v>
      </c>
      <c r="B380" s="39" t="s">
        <v>3842</v>
      </c>
      <c r="C380" s="39" t="s">
        <v>8</v>
      </c>
      <c r="D380" s="39" t="s">
        <v>3843</v>
      </c>
      <c r="E380" s="40">
        <v>28500</v>
      </c>
      <c r="F380" s="39" t="s">
        <v>3792</v>
      </c>
      <c r="G380" s="39" t="s">
        <v>3844</v>
      </c>
      <c r="H380" s="39" t="s">
        <v>1446</v>
      </c>
      <c r="I380" s="39">
        <v>14</v>
      </c>
      <c r="J380" s="39" t="s">
        <v>3684</v>
      </c>
      <c r="K380" s="39" t="s">
        <v>2986</v>
      </c>
    </row>
    <row r="381" spans="1:11">
      <c r="A381" t="str">
        <f t="shared" si="5"/>
        <v>WilliamWolfe</v>
      </c>
      <c r="B381" s="39" t="s">
        <v>3252</v>
      </c>
      <c r="C381" s="39" t="s">
        <v>3057</v>
      </c>
      <c r="D381" s="39" t="s">
        <v>3253</v>
      </c>
      <c r="E381" s="40">
        <v>28500</v>
      </c>
      <c r="F381" s="39" t="s">
        <v>3792</v>
      </c>
      <c r="G381" s="39" t="s">
        <v>2961</v>
      </c>
      <c r="H381" s="39" t="s">
        <v>2962</v>
      </c>
      <c r="I381" s="39">
        <v>14</v>
      </c>
      <c r="J381" s="39" t="s">
        <v>2985</v>
      </c>
      <c r="K381" s="39" t="s">
        <v>2986</v>
      </c>
    </row>
    <row r="382" spans="1:11">
      <c r="A382" t="str">
        <f t="shared" si="5"/>
        <v>HollyHassett</v>
      </c>
      <c r="B382" s="39" t="s">
        <v>3845</v>
      </c>
      <c r="C382" s="39" t="s">
        <v>3846</v>
      </c>
      <c r="D382" s="39" t="s">
        <v>3847</v>
      </c>
      <c r="E382" s="40">
        <v>28500</v>
      </c>
      <c r="F382" s="39" t="s">
        <v>3792</v>
      </c>
      <c r="G382" s="39" t="s">
        <v>596</v>
      </c>
      <c r="H382" s="39" t="s">
        <v>244</v>
      </c>
      <c r="I382" s="39">
        <v>14</v>
      </c>
      <c r="J382" s="39" t="s">
        <v>3074</v>
      </c>
      <c r="K382" s="39" t="s">
        <v>2986</v>
      </c>
    </row>
    <row r="383" spans="1:11">
      <c r="A383" t="str">
        <f t="shared" si="5"/>
        <v>JohnRegister</v>
      </c>
      <c r="B383" s="39" t="s">
        <v>3848</v>
      </c>
      <c r="C383" s="39" t="s">
        <v>69</v>
      </c>
      <c r="D383" s="39" t="s">
        <v>3849</v>
      </c>
      <c r="E383" s="40">
        <v>28500</v>
      </c>
      <c r="F383" s="39" t="s">
        <v>3792</v>
      </c>
      <c r="G383" s="39" t="s">
        <v>3850</v>
      </c>
      <c r="H383" s="39" t="s">
        <v>244</v>
      </c>
      <c r="I383" s="39">
        <v>14</v>
      </c>
      <c r="J383" s="39" t="s">
        <v>3051</v>
      </c>
      <c r="K383" s="39" t="s">
        <v>2986</v>
      </c>
    </row>
    <row r="384" spans="1:11">
      <c r="A384" t="str">
        <f t="shared" si="5"/>
        <v>EllynLindsay</v>
      </c>
      <c r="B384" s="39" t="s">
        <v>3851</v>
      </c>
      <c r="C384" s="39" t="s">
        <v>3852</v>
      </c>
      <c r="D384" s="39" t="s">
        <v>3853</v>
      </c>
      <c r="E384" s="40">
        <v>33100</v>
      </c>
      <c r="F384" s="39" t="s">
        <v>3792</v>
      </c>
      <c r="G384" s="39" t="s">
        <v>420</v>
      </c>
      <c r="H384" s="39" t="s">
        <v>4</v>
      </c>
      <c r="I384" s="39">
        <v>14</v>
      </c>
      <c r="J384" s="39" t="s">
        <v>3074</v>
      </c>
      <c r="K384" s="39" t="s">
        <v>2986</v>
      </c>
    </row>
    <row r="385" spans="1:11">
      <c r="A385" t="str">
        <f t="shared" si="5"/>
        <v>ElizabethGalvin</v>
      </c>
      <c r="B385" s="39" t="s">
        <v>3854</v>
      </c>
      <c r="C385" s="39" t="s">
        <v>3238</v>
      </c>
      <c r="D385" s="39" t="s">
        <v>3855</v>
      </c>
      <c r="E385" s="40">
        <v>28500</v>
      </c>
      <c r="F385" s="39" t="s">
        <v>3792</v>
      </c>
      <c r="G385" s="39" t="s">
        <v>2961</v>
      </c>
      <c r="H385" s="39" t="s">
        <v>2962</v>
      </c>
      <c r="I385" s="39">
        <v>14</v>
      </c>
      <c r="J385" s="39" t="s">
        <v>3523</v>
      </c>
      <c r="K385" s="39" t="s">
        <v>2986</v>
      </c>
    </row>
    <row r="386" spans="1:11">
      <c r="A386" t="str">
        <f t="shared" si="5"/>
        <v>KevinMcClatchy</v>
      </c>
      <c r="B386" s="39" t="s">
        <v>3856</v>
      </c>
      <c r="C386" s="39" t="s">
        <v>2291</v>
      </c>
      <c r="D386" s="39" t="s">
        <v>3857</v>
      </c>
      <c r="E386" s="40">
        <v>28500</v>
      </c>
      <c r="F386" s="39" t="s">
        <v>3792</v>
      </c>
      <c r="G386" s="39" t="s">
        <v>1769</v>
      </c>
      <c r="H386" s="39" t="s">
        <v>226</v>
      </c>
      <c r="I386" s="39">
        <v>14</v>
      </c>
      <c r="J386" s="39" t="s">
        <v>3523</v>
      </c>
      <c r="K386" s="39" t="s">
        <v>2986</v>
      </c>
    </row>
    <row r="387" spans="1:11">
      <c r="A387" t="str">
        <f t="shared" ref="A387:A450" si="6">CONCATENATE(C387,D387)</f>
        <v>JenniferWilson</v>
      </c>
      <c r="B387" s="39" t="s">
        <v>3858</v>
      </c>
      <c r="C387" s="39" t="s">
        <v>409</v>
      </c>
      <c r="D387" s="39" t="s">
        <v>2092</v>
      </c>
      <c r="E387" s="40">
        <v>28500</v>
      </c>
      <c r="F387" s="39" t="s">
        <v>3792</v>
      </c>
      <c r="G387" s="39" t="s">
        <v>156</v>
      </c>
      <c r="H387" s="39" t="s">
        <v>4</v>
      </c>
      <c r="I387" s="39">
        <v>14</v>
      </c>
      <c r="J387" s="39" t="s">
        <v>3024</v>
      </c>
      <c r="K387" s="39" t="s">
        <v>2986</v>
      </c>
    </row>
    <row r="388" spans="1:11">
      <c r="A388" t="str">
        <f t="shared" si="6"/>
        <v>MichaelColes</v>
      </c>
      <c r="B388" s="39" t="s">
        <v>3859</v>
      </c>
      <c r="C388" s="39" t="s">
        <v>680</v>
      </c>
      <c r="D388" s="39" t="s">
        <v>2847</v>
      </c>
      <c r="E388" s="40">
        <v>28500</v>
      </c>
      <c r="F388" s="39" t="s">
        <v>3792</v>
      </c>
      <c r="G388" s="39" t="s">
        <v>308</v>
      </c>
      <c r="H388" s="39" t="s">
        <v>1446</v>
      </c>
      <c r="I388" s="39">
        <v>14</v>
      </c>
      <c r="J388" s="39" t="s">
        <v>3684</v>
      </c>
      <c r="K388" s="39" t="s">
        <v>2986</v>
      </c>
    </row>
    <row r="389" spans="1:11">
      <c r="A389" t="str">
        <f t="shared" si="6"/>
        <v>DonnaColes</v>
      </c>
      <c r="B389" s="39" t="s">
        <v>3860</v>
      </c>
      <c r="C389" s="39" t="s">
        <v>3436</v>
      </c>
      <c r="D389" s="39" t="s">
        <v>2847</v>
      </c>
      <c r="E389" s="40">
        <v>33100</v>
      </c>
      <c r="F389" s="39" t="s">
        <v>3792</v>
      </c>
      <c r="G389" s="39" t="s">
        <v>308</v>
      </c>
      <c r="H389" s="39" t="s">
        <v>1446</v>
      </c>
      <c r="I389" s="39">
        <v>14</v>
      </c>
      <c r="J389" s="39" t="s">
        <v>3684</v>
      </c>
      <c r="K389" s="39" t="s">
        <v>2986</v>
      </c>
    </row>
    <row r="390" spans="1:11">
      <c r="A390" t="str">
        <f t="shared" si="6"/>
        <v>JoniWinston</v>
      </c>
      <c r="B390" s="39" t="s">
        <v>3861</v>
      </c>
      <c r="C390" s="39" t="s">
        <v>3862</v>
      </c>
      <c r="D390" s="39" t="s">
        <v>3863</v>
      </c>
      <c r="E390" s="40">
        <v>28500</v>
      </c>
      <c r="F390" s="39" t="s">
        <v>3792</v>
      </c>
      <c r="G390" s="39" t="s">
        <v>308</v>
      </c>
      <c r="H390" s="39" t="s">
        <v>1446</v>
      </c>
      <c r="I390" s="39">
        <v>14</v>
      </c>
      <c r="J390" s="39" t="s">
        <v>3684</v>
      </c>
      <c r="K390" s="39" t="s">
        <v>2986</v>
      </c>
    </row>
    <row r="391" spans="1:11">
      <c r="A391" t="str">
        <f t="shared" si="6"/>
        <v>AnneWeltner</v>
      </c>
      <c r="B391" s="39" t="s">
        <v>3694</v>
      </c>
      <c r="C391" s="39" t="s">
        <v>940</v>
      </c>
      <c r="D391" s="39" t="s">
        <v>3695</v>
      </c>
      <c r="E391" s="40">
        <v>28500</v>
      </c>
      <c r="F391" s="39" t="s">
        <v>3792</v>
      </c>
      <c r="G391" s="39" t="s">
        <v>308</v>
      </c>
      <c r="H391" s="39" t="s">
        <v>1446</v>
      </c>
      <c r="I391" s="39">
        <v>14</v>
      </c>
      <c r="J391" s="39" t="s">
        <v>3684</v>
      </c>
      <c r="K391" s="39" t="s">
        <v>2986</v>
      </c>
    </row>
    <row r="392" spans="1:11">
      <c r="A392" t="str">
        <f t="shared" si="6"/>
        <v>RonaldMankoff</v>
      </c>
      <c r="B392" s="39" t="s">
        <v>3864</v>
      </c>
      <c r="C392" s="39" t="s">
        <v>3031</v>
      </c>
      <c r="D392" s="39" t="s">
        <v>3865</v>
      </c>
      <c r="E392" s="40">
        <v>28500</v>
      </c>
      <c r="F392" s="39" t="s">
        <v>3792</v>
      </c>
      <c r="G392" s="39" t="s">
        <v>846</v>
      </c>
      <c r="H392" s="39" t="s">
        <v>444</v>
      </c>
      <c r="I392" s="39">
        <v>14</v>
      </c>
      <c r="J392" s="39" t="s">
        <v>3866</v>
      </c>
      <c r="K392" s="39" t="s">
        <v>2986</v>
      </c>
    </row>
    <row r="393" spans="1:11">
      <c r="A393" t="str">
        <f t="shared" si="6"/>
        <v>RobertGreenhall</v>
      </c>
      <c r="B393" s="39" t="s">
        <v>3867</v>
      </c>
      <c r="C393" s="39" t="s">
        <v>8</v>
      </c>
      <c r="D393" s="39" t="s">
        <v>3868</v>
      </c>
      <c r="E393" s="40">
        <v>28500</v>
      </c>
      <c r="F393" s="39" t="s">
        <v>3792</v>
      </c>
      <c r="G393" s="39" t="s">
        <v>2924</v>
      </c>
      <c r="H393" s="39" t="s">
        <v>4</v>
      </c>
      <c r="I393" s="39">
        <v>14</v>
      </c>
      <c r="J393" s="39" t="s">
        <v>3866</v>
      </c>
      <c r="K393" s="39" t="s">
        <v>2986</v>
      </c>
    </row>
    <row r="394" spans="1:11">
      <c r="A394" t="str">
        <f t="shared" si="6"/>
        <v>JenniferGreenhall</v>
      </c>
      <c r="B394" s="39" t="s">
        <v>3869</v>
      </c>
      <c r="C394" s="39" t="s">
        <v>409</v>
      </c>
      <c r="D394" s="39" t="s">
        <v>3868</v>
      </c>
      <c r="E394" s="40">
        <v>33100</v>
      </c>
      <c r="F394" s="39" t="s">
        <v>3792</v>
      </c>
      <c r="G394" s="39" t="s">
        <v>2924</v>
      </c>
      <c r="H394" s="39" t="s">
        <v>4</v>
      </c>
      <c r="I394" s="39">
        <v>14</v>
      </c>
      <c r="J394" s="39" t="s">
        <v>3866</v>
      </c>
      <c r="K394" s="39" t="s">
        <v>2986</v>
      </c>
    </row>
    <row r="395" spans="1:11">
      <c r="A395" t="str">
        <f t="shared" si="6"/>
        <v>SuzanneBryant</v>
      </c>
      <c r="B395" s="39" t="s">
        <v>3870</v>
      </c>
      <c r="C395" s="39" t="s">
        <v>3871</v>
      </c>
      <c r="D395" s="39" t="s">
        <v>3872</v>
      </c>
      <c r="E395" s="40">
        <v>28500</v>
      </c>
      <c r="F395" s="39" t="s">
        <v>3792</v>
      </c>
      <c r="G395" s="39" t="s">
        <v>3873</v>
      </c>
      <c r="H395" s="39" t="s">
        <v>444</v>
      </c>
      <c r="I395" s="39">
        <v>14</v>
      </c>
      <c r="J395" s="39" t="s">
        <v>3150</v>
      </c>
      <c r="K395" s="39" t="s">
        <v>2986</v>
      </c>
    </row>
    <row r="396" spans="1:11">
      <c r="A396" t="str">
        <f t="shared" si="6"/>
        <v>JanTuttleman</v>
      </c>
      <c r="B396" s="39" t="s">
        <v>3874</v>
      </c>
      <c r="C396" s="39" t="s">
        <v>3875</v>
      </c>
      <c r="D396" s="39" t="s">
        <v>3876</v>
      </c>
      <c r="E396" s="40">
        <v>33100</v>
      </c>
      <c r="F396" s="39" t="s">
        <v>3792</v>
      </c>
      <c r="G396" s="39" t="s">
        <v>211</v>
      </c>
      <c r="H396" s="39" t="s">
        <v>4</v>
      </c>
      <c r="I396" s="39">
        <v>14</v>
      </c>
      <c r="J396" s="39" t="s">
        <v>3866</v>
      </c>
      <c r="K396" s="39" t="s">
        <v>2986</v>
      </c>
    </row>
    <row r="397" spans="1:11">
      <c r="A397" t="str">
        <f t="shared" si="6"/>
        <v>JohnConnors</v>
      </c>
      <c r="B397" s="39" t="s">
        <v>3877</v>
      </c>
      <c r="C397" s="39" t="s">
        <v>69</v>
      </c>
      <c r="D397" s="39" t="s">
        <v>2476</v>
      </c>
      <c r="E397" s="40">
        <v>28500</v>
      </c>
      <c r="F397" s="39" t="s">
        <v>3792</v>
      </c>
      <c r="G397" s="39" t="s">
        <v>1099</v>
      </c>
      <c r="H397" s="39" t="s">
        <v>123</v>
      </c>
      <c r="I397" s="39">
        <v>14</v>
      </c>
      <c r="J397" s="39" t="s">
        <v>3074</v>
      </c>
      <c r="K397" s="39" t="s">
        <v>2986</v>
      </c>
    </row>
    <row r="398" spans="1:11">
      <c r="A398" t="str">
        <f t="shared" si="6"/>
        <v>JohnnaKleisner</v>
      </c>
      <c r="B398" s="39" t="s">
        <v>3878</v>
      </c>
      <c r="C398" s="39" t="s">
        <v>3879</v>
      </c>
      <c r="D398" s="39" t="s">
        <v>3107</v>
      </c>
      <c r="E398" s="40">
        <v>33100</v>
      </c>
      <c r="F398" s="39" t="s">
        <v>3880</v>
      </c>
      <c r="G398" s="39" t="s">
        <v>14</v>
      </c>
      <c r="H398" s="39" t="s">
        <v>15</v>
      </c>
      <c r="I398" s="39">
        <v>14</v>
      </c>
      <c r="J398" s="39" t="s">
        <v>3489</v>
      </c>
      <c r="K398" s="39" t="s">
        <v>2986</v>
      </c>
    </row>
    <row r="399" spans="1:11">
      <c r="A399" t="str">
        <f t="shared" si="6"/>
        <v>LewisSteel</v>
      </c>
      <c r="B399" s="39" t="s">
        <v>3881</v>
      </c>
      <c r="C399" s="39" t="s">
        <v>756</v>
      </c>
      <c r="D399" s="39" t="s">
        <v>3882</v>
      </c>
      <c r="E399" s="40">
        <v>30600</v>
      </c>
      <c r="F399" s="39" t="s">
        <v>3880</v>
      </c>
      <c r="G399" s="39" t="s">
        <v>14</v>
      </c>
      <c r="H399" s="39" t="s">
        <v>15</v>
      </c>
      <c r="I399" s="39">
        <v>14</v>
      </c>
      <c r="J399" s="39" t="s">
        <v>3489</v>
      </c>
      <c r="K399" s="39" t="s">
        <v>2986</v>
      </c>
    </row>
    <row r="400" spans="1:11">
      <c r="A400" t="str">
        <f t="shared" si="6"/>
        <v>LindenRhoads</v>
      </c>
      <c r="B400" s="39" t="s">
        <v>3883</v>
      </c>
      <c r="C400" s="39" t="s">
        <v>3884</v>
      </c>
      <c r="D400" s="39" t="s">
        <v>3885</v>
      </c>
      <c r="E400" s="40">
        <v>28500</v>
      </c>
      <c r="F400" s="39" t="s">
        <v>3880</v>
      </c>
      <c r="G400" s="39" t="s">
        <v>317</v>
      </c>
      <c r="H400" s="39" t="s">
        <v>318</v>
      </c>
      <c r="I400" s="39">
        <v>14</v>
      </c>
      <c r="J400" s="39" t="s">
        <v>3886</v>
      </c>
      <c r="K400" s="39" t="s">
        <v>2986</v>
      </c>
    </row>
    <row r="401" spans="1:11">
      <c r="A401" t="str">
        <f t="shared" si="6"/>
        <v>LisaOrtiz</v>
      </c>
      <c r="B401" s="39" t="s">
        <v>3887</v>
      </c>
      <c r="C401" s="39" t="s">
        <v>3425</v>
      </c>
      <c r="D401" s="39" t="s">
        <v>2062</v>
      </c>
      <c r="E401" s="40">
        <v>29500</v>
      </c>
      <c r="F401" s="39" t="s">
        <v>2983</v>
      </c>
      <c r="G401" s="39" t="s">
        <v>156</v>
      </c>
      <c r="H401" s="39" t="s">
        <v>4</v>
      </c>
      <c r="I401" s="39">
        <v>14</v>
      </c>
      <c r="J401" s="39" t="s">
        <v>3024</v>
      </c>
      <c r="K401" s="39" t="s">
        <v>2986</v>
      </c>
    </row>
    <row r="402" spans="1:11">
      <c r="A402" t="str">
        <f t="shared" si="6"/>
        <v>VirginiaSall</v>
      </c>
      <c r="B402" s="39" t="s">
        <v>3888</v>
      </c>
      <c r="C402" s="39" t="s">
        <v>3889</v>
      </c>
      <c r="D402" s="39" t="s">
        <v>3033</v>
      </c>
      <c r="E402" s="40">
        <v>28500</v>
      </c>
      <c r="F402" s="39" t="s">
        <v>3026</v>
      </c>
      <c r="G402" s="39" t="s">
        <v>3034</v>
      </c>
      <c r="H402" s="39" t="s">
        <v>839</v>
      </c>
      <c r="I402" s="39">
        <v>14</v>
      </c>
      <c r="K402" s="39" t="s">
        <v>2986</v>
      </c>
    </row>
    <row r="403" spans="1:11">
      <c r="A403" t="str">
        <f t="shared" si="6"/>
        <v>RobertRoche</v>
      </c>
      <c r="B403" s="39" t="s">
        <v>3046</v>
      </c>
      <c r="C403" s="39" t="s">
        <v>8</v>
      </c>
      <c r="D403" s="39" t="s">
        <v>2431</v>
      </c>
      <c r="E403" s="40">
        <v>28500</v>
      </c>
      <c r="F403" s="39" t="s">
        <v>3333</v>
      </c>
      <c r="G403" s="39" t="s">
        <v>3047</v>
      </c>
      <c r="I403" s="39">
        <v>14</v>
      </c>
      <c r="J403" s="39" t="s">
        <v>3048</v>
      </c>
      <c r="K403" s="39" t="s">
        <v>2986</v>
      </c>
    </row>
    <row r="404" spans="1:11">
      <c r="A404" t="str">
        <f t="shared" si="6"/>
        <v>FrederickSchultz</v>
      </c>
      <c r="B404" s="39" t="s">
        <v>3138</v>
      </c>
      <c r="C404" s="39" t="s">
        <v>3139</v>
      </c>
      <c r="D404" s="39" t="s">
        <v>3140</v>
      </c>
      <c r="E404" s="40">
        <v>28500</v>
      </c>
      <c r="F404" s="39" t="s">
        <v>3333</v>
      </c>
      <c r="G404" s="39" t="s">
        <v>484</v>
      </c>
      <c r="H404" s="39" t="s">
        <v>27</v>
      </c>
      <c r="I404" s="39">
        <v>14</v>
      </c>
      <c r="J404" s="39" t="s">
        <v>3016</v>
      </c>
      <c r="K404" s="39" t="s">
        <v>2986</v>
      </c>
    </row>
    <row r="405" spans="1:11">
      <c r="A405" t="str">
        <f t="shared" si="6"/>
        <v>EdwardMcKinley</v>
      </c>
      <c r="B405" s="39" t="s">
        <v>3006</v>
      </c>
      <c r="C405" s="39" t="s">
        <v>1951</v>
      </c>
      <c r="D405" s="39" t="s">
        <v>3007</v>
      </c>
      <c r="E405" s="40">
        <v>33100</v>
      </c>
      <c r="F405" s="39" t="s">
        <v>3333</v>
      </c>
      <c r="G405" s="39" t="s">
        <v>3008</v>
      </c>
      <c r="H405" s="39" t="s">
        <v>1577</v>
      </c>
      <c r="I405" s="39">
        <v>14</v>
      </c>
      <c r="J405" s="39" t="s">
        <v>3009</v>
      </c>
      <c r="K405" s="39" t="s">
        <v>2986</v>
      </c>
    </row>
    <row r="406" spans="1:11">
      <c r="A406" t="str">
        <f t="shared" si="6"/>
        <v>DavidLipman</v>
      </c>
      <c r="B406" s="39" t="s">
        <v>3169</v>
      </c>
      <c r="C406" s="39" t="s">
        <v>163</v>
      </c>
      <c r="D406" s="39" t="s">
        <v>3168</v>
      </c>
      <c r="E406" s="40">
        <v>28500</v>
      </c>
      <c r="F406" s="39" t="s">
        <v>3333</v>
      </c>
      <c r="G406" s="39" t="s">
        <v>54</v>
      </c>
      <c r="H406" s="39" t="s">
        <v>27</v>
      </c>
      <c r="I406" s="39">
        <v>14</v>
      </c>
      <c r="J406" s="39" t="s">
        <v>3016</v>
      </c>
      <c r="K406" s="39" t="s">
        <v>2986</v>
      </c>
    </row>
    <row r="407" spans="1:11">
      <c r="A407" t="str">
        <f t="shared" si="6"/>
        <v>EricLewis</v>
      </c>
      <c r="B407" s="39" t="s">
        <v>3121</v>
      </c>
      <c r="C407" s="39" t="s">
        <v>632</v>
      </c>
      <c r="D407" s="39" t="s">
        <v>756</v>
      </c>
      <c r="E407" s="40">
        <v>28500</v>
      </c>
      <c r="F407" s="39" t="s">
        <v>3333</v>
      </c>
      <c r="G407" s="39" t="s">
        <v>243</v>
      </c>
      <c r="H407" s="39" t="s">
        <v>244</v>
      </c>
      <c r="I407" s="39">
        <v>14</v>
      </c>
      <c r="J407" s="39" t="s">
        <v>2985</v>
      </c>
      <c r="K407" s="39" t="s">
        <v>2986</v>
      </c>
    </row>
    <row r="408" spans="1:11">
      <c r="A408" t="str">
        <f t="shared" si="6"/>
        <v>FredKleisner</v>
      </c>
      <c r="B408" s="39" t="s">
        <v>3106</v>
      </c>
      <c r="C408" s="39" t="s">
        <v>1726</v>
      </c>
      <c r="D408" s="39" t="s">
        <v>3107</v>
      </c>
      <c r="E408" s="40">
        <v>28500</v>
      </c>
      <c r="F408" s="39" t="s">
        <v>3333</v>
      </c>
      <c r="G408" s="39" t="s">
        <v>14</v>
      </c>
      <c r="H408" s="39" t="s">
        <v>15</v>
      </c>
      <c r="I408" s="39">
        <v>14</v>
      </c>
      <c r="J408" s="39" t="s">
        <v>3072</v>
      </c>
      <c r="K408" s="39" t="s">
        <v>2986</v>
      </c>
    </row>
    <row r="409" spans="1:11">
      <c r="A409" t="str">
        <f t="shared" si="6"/>
        <v>MerryO'Donnell</v>
      </c>
      <c r="B409" s="39" t="s">
        <v>3131</v>
      </c>
      <c r="C409" s="39" t="s">
        <v>3132</v>
      </c>
      <c r="D409" s="39" t="s">
        <v>3133</v>
      </c>
      <c r="E409" s="40">
        <v>28500</v>
      </c>
      <c r="F409" s="39" t="s">
        <v>3333</v>
      </c>
      <c r="G409" s="39" t="s">
        <v>3134</v>
      </c>
      <c r="H409" s="39" t="s">
        <v>27</v>
      </c>
      <c r="I409" s="39">
        <v>14</v>
      </c>
      <c r="J409" s="39" t="s">
        <v>3016</v>
      </c>
      <c r="K409" s="39" t="s">
        <v>2986</v>
      </c>
    </row>
    <row r="410" spans="1:11">
      <c r="A410" t="str">
        <f t="shared" si="6"/>
        <v>TimothyPayne</v>
      </c>
      <c r="B410" s="39" t="s">
        <v>3128</v>
      </c>
      <c r="C410" s="39" t="s">
        <v>1979</v>
      </c>
      <c r="D410" s="39" t="s">
        <v>3129</v>
      </c>
      <c r="E410" s="40">
        <v>28500</v>
      </c>
      <c r="F410" s="39" t="s">
        <v>3333</v>
      </c>
      <c r="G410" s="39" t="s">
        <v>3130</v>
      </c>
      <c r="H410" s="39" t="s">
        <v>27</v>
      </c>
      <c r="I410" s="39">
        <v>14</v>
      </c>
      <c r="J410" s="39" t="s">
        <v>3016</v>
      </c>
      <c r="K410" s="39" t="s">
        <v>2986</v>
      </c>
    </row>
    <row r="411" spans="1:11">
      <c r="A411" t="str">
        <f t="shared" si="6"/>
        <v>RichardThompson</v>
      </c>
      <c r="B411" s="39" t="s">
        <v>3125</v>
      </c>
      <c r="C411" s="39" t="s">
        <v>216</v>
      </c>
      <c r="D411" s="39" t="s">
        <v>3126</v>
      </c>
      <c r="E411" s="40">
        <v>28500</v>
      </c>
      <c r="F411" s="39" t="s">
        <v>3333</v>
      </c>
      <c r="G411" s="39" t="s">
        <v>2961</v>
      </c>
      <c r="H411" s="39" t="s">
        <v>2962</v>
      </c>
      <c r="I411" s="39">
        <v>14</v>
      </c>
      <c r="J411" s="39" t="s">
        <v>2985</v>
      </c>
      <c r="K411" s="39" t="s">
        <v>2986</v>
      </c>
    </row>
    <row r="412" spans="1:11">
      <c r="A412" t="str">
        <f t="shared" si="6"/>
        <v>HassanAlaghband</v>
      </c>
      <c r="B412" s="39" t="s">
        <v>3104</v>
      </c>
      <c r="C412" s="39" t="s">
        <v>1011</v>
      </c>
      <c r="D412" s="39" t="s">
        <v>3105</v>
      </c>
      <c r="E412" s="40">
        <v>28500</v>
      </c>
      <c r="F412" s="39" t="s">
        <v>3333</v>
      </c>
      <c r="G412" s="39" t="s">
        <v>676</v>
      </c>
      <c r="I412" s="39">
        <v>14</v>
      </c>
      <c r="J412" s="39" t="s">
        <v>3009</v>
      </c>
      <c r="K412" s="39" t="s">
        <v>2986</v>
      </c>
    </row>
    <row r="413" spans="1:11">
      <c r="A413" t="str">
        <f t="shared" si="6"/>
        <v>BarbaraLipman</v>
      </c>
      <c r="B413" s="39" t="s">
        <v>3167</v>
      </c>
      <c r="C413" s="39" t="s">
        <v>661</v>
      </c>
      <c r="D413" s="39" t="s">
        <v>3168</v>
      </c>
      <c r="E413" s="40">
        <v>28500</v>
      </c>
      <c r="F413" s="39" t="s">
        <v>3333</v>
      </c>
      <c r="G413" s="39" t="s">
        <v>54</v>
      </c>
      <c r="H413" s="39" t="s">
        <v>27</v>
      </c>
      <c r="I413" s="39">
        <v>14</v>
      </c>
      <c r="J413" s="39" t="s">
        <v>3016</v>
      </c>
      <c r="K413" s="39" t="s">
        <v>2986</v>
      </c>
    </row>
    <row r="414" spans="1:11">
      <c r="A414" t="str">
        <f t="shared" si="6"/>
        <v>RobertEpstein</v>
      </c>
      <c r="B414" s="39" t="s">
        <v>3179</v>
      </c>
      <c r="C414" s="39" t="s">
        <v>8</v>
      </c>
      <c r="D414" s="39" t="s">
        <v>3143</v>
      </c>
      <c r="E414" s="40">
        <v>30800</v>
      </c>
      <c r="F414" s="39" t="s">
        <v>3333</v>
      </c>
      <c r="G414" s="39" t="s">
        <v>2397</v>
      </c>
      <c r="H414" s="39" t="s">
        <v>123</v>
      </c>
      <c r="I414" s="39">
        <v>14</v>
      </c>
      <c r="J414" s="39" t="s">
        <v>3144</v>
      </c>
      <c r="K414" s="39" t="s">
        <v>2986</v>
      </c>
    </row>
    <row r="415" spans="1:11">
      <c r="A415" t="str">
        <f t="shared" si="6"/>
        <v>AnnFudge</v>
      </c>
      <c r="B415" s="39" t="s">
        <v>3170</v>
      </c>
      <c r="C415" s="39" t="s">
        <v>2444</v>
      </c>
      <c r="D415" s="39" t="s">
        <v>2445</v>
      </c>
      <c r="E415" s="40">
        <v>28500</v>
      </c>
      <c r="F415" s="39" t="s">
        <v>3333</v>
      </c>
      <c r="G415" s="39" t="s">
        <v>3171</v>
      </c>
      <c r="H415" s="39" t="s">
        <v>123</v>
      </c>
      <c r="I415" s="39">
        <v>14</v>
      </c>
      <c r="J415" s="39" t="s">
        <v>3144</v>
      </c>
      <c r="K415" s="39" t="s">
        <v>2986</v>
      </c>
    </row>
    <row r="416" spans="1:11">
      <c r="A416" t="str">
        <f t="shared" si="6"/>
        <v>CynthiaReed</v>
      </c>
      <c r="B416" s="39" t="s">
        <v>3890</v>
      </c>
      <c r="C416" s="39" t="s">
        <v>313</v>
      </c>
      <c r="D416" s="39" t="s">
        <v>388</v>
      </c>
      <c r="E416" s="40">
        <v>28500</v>
      </c>
      <c r="F416" s="39" t="s">
        <v>3792</v>
      </c>
      <c r="G416" s="39" t="s">
        <v>3891</v>
      </c>
      <c r="H416" s="39" t="s">
        <v>123</v>
      </c>
      <c r="I416" s="39">
        <v>14</v>
      </c>
      <c r="J416" s="39" t="s">
        <v>3144</v>
      </c>
      <c r="K416" s="39" t="s">
        <v>2986</v>
      </c>
    </row>
    <row r="417" spans="1:11">
      <c r="A417" t="str">
        <f t="shared" si="6"/>
        <v>EllenPoss</v>
      </c>
      <c r="B417" s="39" t="s">
        <v>3892</v>
      </c>
      <c r="C417" s="39" t="s">
        <v>2791</v>
      </c>
      <c r="D417" s="39" t="s">
        <v>3893</v>
      </c>
      <c r="E417" s="40">
        <v>28500</v>
      </c>
      <c r="F417" s="39" t="s">
        <v>3792</v>
      </c>
      <c r="G417" s="39" t="s">
        <v>1099</v>
      </c>
      <c r="H417" s="39" t="s">
        <v>123</v>
      </c>
      <c r="I417" s="39">
        <v>14</v>
      </c>
      <c r="J417" s="39" t="s">
        <v>3144</v>
      </c>
      <c r="K417" s="39" t="s">
        <v>2986</v>
      </c>
    </row>
    <row r="418" spans="1:11">
      <c r="A418" t="str">
        <f t="shared" si="6"/>
        <v>FaiyaFredman</v>
      </c>
      <c r="B418" s="39" t="s">
        <v>3894</v>
      </c>
      <c r="C418" s="39" t="s">
        <v>3895</v>
      </c>
      <c r="D418" s="39" t="s">
        <v>3896</v>
      </c>
      <c r="E418" s="40">
        <v>28500</v>
      </c>
      <c r="F418" s="39" t="s">
        <v>3792</v>
      </c>
      <c r="G418" s="39" t="s">
        <v>211</v>
      </c>
      <c r="H418" s="39" t="s">
        <v>4</v>
      </c>
      <c r="I418" s="39">
        <v>14</v>
      </c>
      <c r="J418" s="39" t="s">
        <v>3866</v>
      </c>
      <c r="K418" s="39" t="s">
        <v>2986</v>
      </c>
    </row>
    <row r="419" spans="1:11">
      <c r="A419" t="str">
        <f t="shared" si="6"/>
        <v>GaryBryant</v>
      </c>
      <c r="B419" s="39" t="s">
        <v>3897</v>
      </c>
      <c r="C419" s="39" t="s">
        <v>2672</v>
      </c>
      <c r="D419" s="39" t="s">
        <v>3872</v>
      </c>
      <c r="E419" s="40">
        <v>28500</v>
      </c>
      <c r="F419" s="39" t="s">
        <v>3792</v>
      </c>
      <c r="G419" s="39" t="s">
        <v>3873</v>
      </c>
      <c r="H419" s="39" t="s">
        <v>444</v>
      </c>
      <c r="I419" s="39">
        <v>14</v>
      </c>
      <c r="J419" s="39" t="s">
        <v>3150</v>
      </c>
      <c r="K419" s="39" t="s">
        <v>2986</v>
      </c>
    </row>
    <row r="420" spans="1:11">
      <c r="A420" t="str">
        <f t="shared" si="6"/>
        <v>ElaineAttias</v>
      </c>
      <c r="B420" s="39" t="s">
        <v>3898</v>
      </c>
      <c r="C420" s="39" t="s">
        <v>3371</v>
      </c>
      <c r="D420" s="39" t="s">
        <v>3372</v>
      </c>
      <c r="E420" s="40">
        <v>28500</v>
      </c>
      <c r="F420" s="39" t="s">
        <v>3792</v>
      </c>
      <c r="G420" s="39" t="s">
        <v>420</v>
      </c>
      <c r="H420" s="39" t="s">
        <v>4</v>
      </c>
      <c r="I420" s="39">
        <v>14</v>
      </c>
      <c r="J420" s="39" t="s">
        <v>3866</v>
      </c>
      <c r="K420" s="39" t="s">
        <v>2986</v>
      </c>
    </row>
    <row r="421" spans="1:11">
      <c r="A421" t="str">
        <f t="shared" si="6"/>
        <v>SarahDruckenmiller</v>
      </c>
      <c r="B421" s="39" t="s">
        <v>3899</v>
      </c>
      <c r="C421" s="39" t="s">
        <v>2285</v>
      </c>
      <c r="D421" s="39" t="s">
        <v>3900</v>
      </c>
      <c r="E421" s="40">
        <v>33100</v>
      </c>
      <c r="F421" s="39" t="s">
        <v>3901</v>
      </c>
      <c r="G421" s="39" t="s">
        <v>14</v>
      </c>
      <c r="H421" s="39" t="s">
        <v>15</v>
      </c>
      <c r="I421" s="39">
        <v>14</v>
      </c>
      <c r="J421" s="39" t="s">
        <v>3326</v>
      </c>
      <c r="K421" s="39" t="s">
        <v>2986</v>
      </c>
    </row>
    <row r="422" spans="1:11">
      <c r="A422" t="str">
        <f t="shared" si="6"/>
        <v>S.Haney</v>
      </c>
      <c r="B422" s="39" t="s">
        <v>3902</v>
      </c>
      <c r="C422" s="39" t="s">
        <v>3903</v>
      </c>
      <c r="D422" s="39" t="s">
        <v>1911</v>
      </c>
      <c r="E422" s="40">
        <v>30800</v>
      </c>
      <c r="F422" s="39" t="s">
        <v>3901</v>
      </c>
      <c r="G422" s="39" t="s">
        <v>277</v>
      </c>
      <c r="H422" s="39" t="s">
        <v>1392</v>
      </c>
      <c r="I422" s="39">
        <v>14</v>
      </c>
      <c r="J422" s="39" t="s">
        <v>3326</v>
      </c>
      <c r="K422" s="39" t="s">
        <v>2986</v>
      </c>
    </row>
    <row r="423" spans="1:11">
      <c r="A423" t="str">
        <f t="shared" si="6"/>
        <v>JaimeRosenstein</v>
      </c>
      <c r="B423" s="39" t="s">
        <v>3904</v>
      </c>
      <c r="C423" s="39" t="s">
        <v>3905</v>
      </c>
      <c r="D423" s="39" t="s">
        <v>3906</v>
      </c>
      <c r="E423" s="40">
        <v>28500</v>
      </c>
      <c r="F423" s="39" t="s">
        <v>3901</v>
      </c>
      <c r="G423" s="39" t="s">
        <v>14</v>
      </c>
      <c r="H423" s="39" t="s">
        <v>15</v>
      </c>
      <c r="I423" s="39">
        <v>14</v>
      </c>
      <c r="J423" s="39" t="s">
        <v>3489</v>
      </c>
      <c r="K423" s="39" t="s">
        <v>2986</v>
      </c>
    </row>
    <row r="424" spans="1:11">
      <c r="A424" t="str">
        <f t="shared" si="6"/>
        <v>ShirleyKobliner</v>
      </c>
      <c r="B424" s="39" t="s">
        <v>3907</v>
      </c>
      <c r="C424" s="39" t="s">
        <v>3908</v>
      </c>
      <c r="D424" s="39" t="s">
        <v>3909</v>
      </c>
      <c r="E424" s="40">
        <v>33100</v>
      </c>
      <c r="F424" s="39" t="s">
        <v>3901</v>
      </c>
      <c r="G424" s="39" t="s">
        <v>3910</v>
      </c>
      <c r="H424" s="39" t="s">
        <v>15</v>
      </c>
      <c r="I424" s="39">
        <v>14</v>
      </c>
      <c r="J424" s="39" t="s">
        <v>3489</v>
      </c>
      <c r="K424" s="39" t="s">
        <v>2986</v>
      </c>
    </row>
    <row r="425" spans="1:11">
      <c r="A425" t="str">
        <f t="shared" si="6"/>
        <v>MarciaRoltner</v>
      </c>
      <c r="B425" s="39" t="s">
        <v>3911</v>
      </c>
      <c r="C425" s="39" t="s">
        <v>3912</v>
      </c>
      <c r="D425" s="39" t="s">
        <v>3913</v>
      </c>
      <c r="E425" s="40">
        <v>33100</v>
      </c>
      <c r="F425" s="39" t="s">
        <v>3901</v>
      </c>
      <c r="G425" s="39" t="s">
        <v>156</v>
      </c>
      <c r="H425" s="39" t="s">
        <v>4</v>
      </c>
      <c r="I425" s="39">
        <v>14</v>
      </c>
      <c r="J425" s="39" t="s">
        <v>3489</v>
      </c>
      <c r="K425" s="39" t="s">
        <v>2986</v>
      </c>
    </row>
    <row r="426" spans="1:11">
      <c r="A426" t="str">
        <f t="shared" si="6"/>
        <v>BernardBergreen</v>
      </c>
      <c r="B426" s="39" t="s">
        <v>3914</v>
      </c>
      <c r="C426" s="39" t="s">
        <v>3812</v>
      </c>
      <c r="D426" s="39" t="s">
        <v>3915</v>
      </c>
      <c r="E426" s="40">
        <v>28500</v>
      </c>
      <c r="F426" s="39" t="s">
        <v>3901</v>
      </c>
      <c r="G426" s="39" t="s">
        <v>14</v>
      </c>
      <c r="H426" s="39" t="s">
        <v>15</v>
      </c>
      <c r="I426" s="39">
        <v>14</v>
      </c>
      <c r="J426" s="39" t="s">
        <v>3489</v>
      </c>
      <c r="K426" s="39" t="s">
        <v>2986</v>
      </c>
    </row>
    <row r="427" spans="1:11">
      <c r="A427" t="str">
        <f t="shared" si="6"/>
        <v>ArthurSegel</v>
      </c>
      <c r="B427" s="39" t="s">
        <v>3916</v>
      </c>
      <c r="C427" s="39" t="s">
        <v>744</v>
      </c>
      <c r="D427" s="39" t="s">
        <v>3917</v>
      </c>
      <c r="E427" s="40">
        <v>30800</v>
      </c>
      <c r="F427" s="39" t="s">
        <v>3901</v>
      </c>
      <c r="G427" s="39" t="s">
        <v>1099</v>
      </c>
      <c r="H427" s="39" t="s">
        <v>123</v>
      </c>
      <c r="I427" s="39">
        <v>14</v>
      </c>
      <c r="J427" s="39" t="s">
        <v>3176</v>
      </c>
      <c r="K427" s="39" t="s">
        <v>2986</v>
      </c>
    </row>
    <row r="428" spans="1:11">
      <c r="A428" t="str">
        <f t="shared" si="6"/>
        <v>GeorgeFilopoulos</v>
      </c>
      <c r="B428" s="39" t="s">
        <v>3918</v>
      </c>
      <c r="C428" s="39" t="s">
        <v>779</v>
      </c>
      <c r="D428" s="39" t="s">
        <v>3919</v>
      </c>
      <c r="E428" s="40">
        <v>33100</v>
      </c>
      <c r="F428" s="39" t="s">
        <v>3901</v>
      </c>
      <c r="G428" s="39" t="s">
        <v>3920</v>
      </c>
      <c r="H428" s="39" t="s">
        <v>1392</v>
      </c>
      <c r="I428" s="39">
        <v>14</v>
      </c>
      <c r="J428" s="39" t="s">
        <v>3489</v>
      </c>
      <c r="K428" s="39" t="s">
        <v>2986</v>
      </c>
    </row>
    <row r="429" spans="1:11">
      <c r="A429" t="str">
        <f t="shared" si="6"/>
        <v>DavidSalomon</v>
      </c>
      <c r="B429" s="39" t="s">
        <v>3921</v>
      </c>
      <c r="C429" s="39" t="s">
        <v>163</v>
      </c>
      <c r="D429" s="39" t="s">
        <v>3922</v>
      </c>
      <c r="E429" s="40">
        <v>28500</v>
      </c>
      <c r="F429" s="39" t="s">
        <v>3901</v>
      </c>
      <c r="G429" s="39" t="s">
        <v>460</v>
      </c>
      <c r="H429" s="39" t="s">
        <v>4</v>
      </c>
      <c r="I429" s="39">
        <v>14</v>
      </c>
      <c r="J429" s="39" t="s">
        <v>3489</v>
      </c>
      <c r="K429" s="39" t="s">
        <v>2986</v>
      </c>
    </row>
    <row r="430" spans="1:11">
      <c r="A430" t="str">
        <f t="shared" si="6"/>
        <v>TimothyCollins</v>
      </c>
      <c r="B430" s="39" t="s">
        <v>3923</v>
      </c>
      <c r="C430" s="39" t="s">
        <v>1979</v>
      </c>
      <c r="D430" s="39" t="s">
        <v>3465</v>
      </c>
      <c r="E430" s="40">
        <v>30800</v>
      </c>
      <c r="F430" s="39" t="s">
        <v>3901</v>
      </c>
      <c r="G430" s="39" t="s">
        <v>200</v>
      </c>
      <c r="H430" s="39" t="s">
        <v>15</v>
      </c>
      <c r="I430" s="39">
        <v>14</v>
      </c>
      <c r="J430" s="39" t="s">
        <v>3489</v>
      </c>
      <c r="K430" s="39" t="s">
        <v>2986</v>
      </c>
    </row>
    <row r="431" spans="1:11">
      <c r="A431" t="str">
        <f t="shared" si="6"/>
        <v>PeterMay</v>
      </c>
      <c r="B431" s="39" t="s">
        <v>3924</v>
      </c>
      <c r="C431" s="39" t="s">
        <v>221</v>
      </c>
      <c r="D431" s="39" t="s">
        <v>3925</v>
      </c>
      <c r="E431" s="40">
        <v>28600</v>
      </c>
      <c r="F431" s="39" t="s">
        <v>3901</v>
      </c>
      <c r="G431" s="39" t="s">
        <v>14</v>
      </c>
      <c r="H431" s="39" t="s">
        <v>15</v>
      </c>
      <c r="I431" s="39">
        <v>14</v>
      </c>
      <c r="J431" s="39" t="s">
        <v>3489</v>
      </c>
      <c r="K431" s="39" t="s">
        <v>2986</v>
      </c>
    </row>
    <row r="432" spans="1:11">
      <c r="A432" t="str">
        <f t="shared" si="6"/>
        <v>CindyRodriguez</v>
      </c>
      <c r="B432" s="39" t="s">
        <v>3926</v>
      </c>
      <c r="C432" s="39" t="s">
        <v>3927</v>
      </c>
      <c r="D432" s="39" t="s">
        <v>3928</v>
      </c>
      <c r="E432" s="40">
        <v>33100</v>
      </c>
      <c r="F432" s="39" t="s">
        <v>3901</v>
      </c>
      <c r="G432" s="39" t="s">
        <v>14</v>
      </c>
      <c r="H432" s="39" t="s">
        <v>15</v>
      </c>
      <c r="I432" s="39">
        <v>14</v>
      </c>
      <c r="J432" s="39" t="s">
        <v>3489</v>
      </c>
      <c r="K432" s="39" t="s">
        <v>2986</v>
      </c>
    </row>
    <row r="433" spans="1:11">
      <c r="A433" t="str">
        <f t="shared" si="6"/>
        <v>LaurenceFink</v>
      </c>
      <c r="B433" s="39" t="s">
        <v>3929</v>
      </c>
      <c r="C433" s="39" t="s">
        <v>3930</v>
      </c>
      <c r="D433" s="39" t="s">
        <v>3931</v>
      </c>
      <c r="E433" s="40">
        <v>30800</v>
      </c>
      <c r="F433" s="39" t="s">
        <v>3901</v>
      </c>
      <c r="G433" s="39" t="s">
        <v>14</v>
      </c>
      <c r="H433" s="39" t="s">
        <v>15</v>
      </c>
      <c r="I433" s="39">
        <v>14</v>
      </c>
      <c r="J433" s="39" t="s">
        <v>3489</v>
      </c>
      <c r="K433" s="39" t="s">
        <v>2986</v>
      </c>
    </row>
    <row r="434" spans="1:11">
      <c r="A434" t="str">
        <f t="shared" si="6"/>
        <v>PeterTufo</v>
      </c>
      <c r="B434" s="39" t="s">
        <v>3932</v>
      </c>
      <c r="C434" s="39" t="s">
        <v>221</v>
      </c>
      <c r="D434" s="39" t="s">
        <v>3933</v>
      </c>
      <c r="E434" s="40">
        <v>30800</v>
      </c>
      <c r="F434" s="39" t="s">
        <v>3901</v>
      </c>
      <c r="G434" s="39" t="s">
        <v>3770</v>
      </c>
      <c r="H434" s="39" t="s">
        <v>15</v>
      </c>
      <c r="I434" s="39">
        <v>14</v>
      </c>
      <c r="J434" s="39" t="s">
        <v>3489</v>
      </c>
      <c r="K434" s="39" t="s">
        <v>2986</v>
      </c>
    </row>
    <row r="435" spans="1:11">
      <c r="A435" t="str">
        <f t="shared" si="6"/>
        <v>PatriciaLorsch</v>
      </c>
      <c r="B435" s="39" t="s">
        <v>3934</v>
      </c>
      <c r="C435" s="39" t="s">
        <v>3136</v>
      </c>
      <c r="D435" s="39" t="s">
        <v>3935</v>
      </c>
      <c r="E435" s="40">
        <v>28500</v>
      </c>
      <c r="F435" s="39" t="s">
        <v>3901</v>
      </c>
      <c r="G435" s="39" t="s">
        <v>1299</v>
      </c>
      <c r="H435" s="39" t="s">
        <v>123</v>
      </c>
      <c r="I435" s="39">
        <v>14</v>
      </c>
      <c r="J435" s="39" t="s">
        <v>3144</v>
      </c>
      <c r="K435" s="39" t="s">
        <v>2986</v>
      </c>
    </row>
    <row r="436" spans="1:11">
      <c r="A436" t="str">
        <f t="shared" si="6"/>
        <v>MichaelRosen</v>
      </c>
      <c r="B436" s="39" t="s">
        <v>3936</v>
      </c>
      <c r="C436" s="39" t="s">
        <v>680</v>
      </c>
      <c r="D436" s="39" t="s">
        <v>1762</v>
      </c>
      <c r="E436" s="40">
        <v>28500</v>
      </c>
      <c r="F436" s="39" t="s">
        <v>3901</v>
      </c>
      <c r="G436" s="39" t="s">
        <v>14</v>
      </c>
      <c r="H436" s="39" t="s">
        <v>15</v>
      </c>
      <c r="I436" s="39">
        <v>14</v>
      </c>
      <c r="J436" s="39" t="s">
        <v>3489</v>
      </c>
      <c r="K436" s="39" t="s">
        <v>2986</v>
      </c>
    </row>
    <row r="437" spans="1:11">
      <c r="A437" t="str">
        <f t="shared" si="6"/>
        <v>IrvingPfeffer</v>
      </c>
      <c r="B437" s="39" t="s">
        <v>3937</v>
      </c>
      <c r="C437" s="39" t="s">
        <v>3938</v>
      </c>
      <c r="D437" s="39" t="s">
        <v>3939</v>
      </c>
      <c r="E437" s="40">
        <v>33100</v>
      </c>
      <c r="F437" s="39" t="s">
        <v>3901</v>
      </c>
      <c r="G437" s="39" t="s">
        <v>156</v>
      </c>
      <c r="H437" s="39" t="s">
        <v>4</v>
      </c>
      <c r="I437" s="39">
        <v>14</v>
      </c>
      <c r="J437" s="39" t="s">
        <v>3489</v>
      </c>
      <c r="K437" s="39" t="s">
        <v>2986</v>
      </c>
    </row>
    <row r="438" spans="1:11">
      <c r="A438" t="str">
        <f t="shared" si="6"/>
        <v>HaroldKobliner</v>
      </c>
      <c r="B438" s="39" t="s">
        <v>3940</v>
      </c>
      <c r="C438" s="39" t="s">
        <v>3840</v>
      </c>
      <c r="D438" s="39" t="s">
        <v>3909</v>
      </c>
      <c r="E438" s="40">
        <v>33100</v>
      </c>
      <c r="F438" s="39" t="s">
        <v>3901</v>
      </c>
      <c r="G438" s="39" t="s">
        <v>3910</v>
      </c>
      <c r="H438" s="39" t="s">
        <v>15</v>
      </c>
      <c r="I438" s="39">
        <v>14</v>
      </c>
      <c r="J438" s="39" t="s">
        <v>3489</v>
      </c>
      <c r="K438" s="39" t="s">
        <v>2986</v>
      </c>
    </row>
    <row r="439" spans="1:11">
      <c r="A439" t="str">
        <f t="shared" si="6"/>
        <v>J. MichaelSchell</v>
      </c>
      <c r="B439" s="39" t="s">
        <v>3941</v>
      </c>
      <c r="C439" s="39" t="s">
        <v>3942</v>
      </c>
      <c r="D439" s="39" t="s">
        <v>1353</v>
      </c>
      <c r="E439" s="40">
        <v>28500</v>
      </c>
      <c r="F439" s="39" t="s">
        <v>3901</v>
      </c>
      <c r="G439" s="39" t="s">
        <v>14</v>
      </c>
      <c r="H439" s="39" t="s">
        <v>15</v>
      </c>
      <c r="I439" s="39">
        <v>14</v>
      </c>
      <c r="J439" s="39" t="s">
        <v>3489</v>
      </c>
      <c r="K439" s="39" t="s">
        <v>2986</v>
      </c>
    </row>
    <row r="440" spans="1:11">
      <c r="A440" t="str">
        <f t="shared" si="6"/>
        <v>PaulCalello</v>
      </c>
      <c r="B440" s="39" t="s">
        <v>3943</v>
      </c>
      <c r="C440" s="39" t="s">
        <v>2309</v>
      </c>
      <c r="D440" s="39" t="s">
        <v>3944</v>
      </c>
      <c r="E440" s="40">
        <v>28500</v>
      </c>
      <c r="F440" s="39" t="s">
        <v>3901</v>
      </c>
      <c r="G440" s="39" t="s">
        <v>3945</v>
      </c>
      <c r="H440" s="39" t="s">
        <v>15</v>
      </c>
      <c r="I440" s="39">
        <v>14</v>
      </c>
      <c r="J440" s="39" t="s">
        <v>3489</v>
      </c>
      <c r="K440" s="39" t="s">
        <v>2986</v>
      </c>
    </row>
    <row r="441" spans="1:11">
      <c r="A441" t="str">
        <f t="shared" si="6"/>
        <v>WilliamFreeman</v>
      </c>
      <c r="B441" s="39" t="s">
        <v>3946</v>
      </c>
      <c r="C441" s="39" t="s">
        <v>3057</v>
      </c>
      <c r="D441" s="39" t="s">
        <v>3947</v>
      </c>
      <c r="E441" s="40">
        <v>28500</v>
      </c>
      <c r="F441" s="39" t="s">
        <v>3901</v>
      </c>
      <c r="G441" s="39" t="s">
        <v>2767</v>
      </c>
      <c r="H441" s="39" t="s">
        <v>3948</v>
      </c>
      <c r="I441" s="39">
        <v>14</v>
      </c>
      <c r="J441" s="39" t="s">
        <v>3072</v>
      </c>
      <c r="K441" s="39" t="s">
        <v>2986</v>
      </c>
    </row>
    <row r="442" spans="1:11">
      <c r="A442" t="str">
        <f t="shared" si="6"/>
        <v>StevenLebow</v>
      </c>
      <c r="B442" s="39" t="s">
        <v>3949</v>
      </c>
      <c r="C442" s="39" t="s">
        <v>128</v>
      </c>
      <c r="D442" s="39" t="s">
        <v>3950</v>
      </c>
      <c r="E442" s="40">
        <v>28500</v>
      </c>
      <c r="F442" s="39" t="s">
        <v>3901</v>
      </c>
      <c r="G442" s="39" t="s">
        <v>420</v>
      </c>
      <c r="H442" s="39" t="s">
        <v>4</v>
      </c>
      <c r="I442" s="39">
        <v>14</v>
      </c>
      <c r="J442" s="39" t="s">
        <v>3072</v>
      </c>
      <c r="K442" s="39" t="s">
        <v>2986</v>
      </c>
    </row>
    <row r="443" spans="1:11">
      <c r="A443" t="str">
        <f t="shared" si="6"/>
        <v>LeoSchlinkert</v>
      </c>
      <c r="B443" s="39" t="s">
        <v>3951</v>
      </c>
      <c r="C443" s="39" t="s">
        <v>1985</v>
      </c>
      <c r="D443" s="39" t="s">
        <v>3952</v>
      </c>
      <c r="E443" s="40">
        <v>30800</v>
      </c>
      <c r="F443" s="39" t="s">
        <v>3901</v>
      </c>
      <c r="G443" s="39" t="s">
        <v>3953</v>
      </c>
      <c r="H443" s="39" t="s">
        <v>628</v>
      </c>
      <c r="I443" s="39">
        <v>14</v>
      </c>
      <c r="J443" s="39" t="s">
        <v>3489</v>
      </c>
      <c r="K443" s="39" t="s">
        <v>2986</v>
      </c>
    </row>
    <row r="444" spans="1:11">
      <c r="A444" t="str">
        <f t="shared" si="6"/>
        <v>LillianVernon</v>
      </c>
      <c r="B444" s="39" t="s">
        <v>3954</v>
      </c>
      <c r="C444" s="39" t="s">
        <v>3955</v>
      </c>
      <c r="D444" s="39" t="s">
        <v>3956</v>
      </c>
      <c r="E444" s="40">
        <v>33100</v>
      </c>
      <c r="F444" s="39" t="s">
        <v>3901</v>
      </c>
      <c r="G444" s="39" t="s">
        <v>14</v>
      </c>
      <c r="H444" s="39" t="s">
        <v>15</v>
      </c>
      <c r="I444" s="39">
        <v>14</v>
      </c>
      <c r="J444" s="39" t="s">
        <v>3489</v>
      </c>
      <c r="K444" s="39" t="s">
        <v>2986</v>
      </c>
    </row>
    <row r="445" spans="1:11">
      <c r="A445" t="str">
        <f t="shared" si="6"/>
        <v>AndrewLack</v>
      </c>
      <c r="B445" s="39" t="s">
        <v>3957</v>
      </c>
      <c r="C445" s="39" t="s">
        <v>433</v>
      </c>
      <c r="D445" s="39" t="s">
        <v>3958</v>
      </c>
      <c r="E445" s="40">
        <v>30800</v>
      </c>
      <c r="F445" s="39" t="s">
        <v>3901</v>
      </c>
      <c r="G445" s="39" t="s">
        <v>200</v>
      </c>
      <c r="H445" s="39" t="s">
        <v>15</v>
      </c>
      <c r="I445" s="39">
        <v>14</v>
      </c>
      <c r="J445" s="39" t="s">
        <v>3489</v>
      </c>
      <c r="K445" s="39" t="s">
        <v>2986</v>
      </c>
    </row>
    <row r="446" spans="1:11">
      <c r="A446" t="str">
        <f t="shared" si="6"/>
        <v>IlonaNemeth</v>
      </c>
      <c r="B446" s="39" t="s">
        <v>3959</v>
      </c>
      <c r="C446" s="39" t="s">
        <v>3960</v>
      </c>
      <c r="D446" s="39" t="s">
        <v>3961</v>
      </c>
      <c r="E446" s="40">
        <v>28500</v>
      </c>
      <c r="F446" s="39" t="s">
        <v>3901</v>
      </c>
      <c r="G446" s="39" t="s">
        <v>14</v>
      </c>
      <c r="H446" s="39" t="s">
        <v>15</v>
      </c>
      <c r="I446" s="39">
        <v>14</v>
      </c>
      <c r="J446" s="39" t="s">
        <v>3489</v>
      </c>
      <c r="K446" s="39" t="s">
        <v>2986</v>
      </c>
    </row>
    <row r="447" spans="1:11">
      <c r="A447" t="str">
        <f t="shared" si="6"/>
        <v>DavidGelbaum</v>
      </c>
      <c r="B447" s="39" t="s">
        <v>3962</v>
      </c>
      <c r="C447" s="39" t="s">
        <v>163</v>
      </c>
      <c r="D447" s="39" t="s">
        <v>3963</v>
      </c>
      <c r="E447" s="40">
        <v>33100</v>
      </c>
      <c r="F447" s="39" t="s">
        <v>3901</v>
      </c>
      <c r="G447" s="39" t="s">
        <v>3964</v>
      </c>
      <c r="H447" s="39" t="s">
        <v>4</v>
      </c>
      <c r="I447" s="39">
        <v>14</v>
      </c>
      <c r="J447" s="39" t="s">
        <v>3072</v>
      </c>
      <c r="K447" s="39" t="s">
        <v>2986</v>
      </c>
    </row>
    <row r="448" spans="1:11">
      <c r="A448" t="str">
        <f t="shared" si="6"/>
        <v>PaulDiaz</v>
      </c>
      <c r="B448" s="39" t="s">
        <v>3965</v>
      </c>
      <c r="C448" s="39" t="s">
        <v>2309</v>
      </c>
      <c r="D448" s="39" t="s">
        <v>985</v>
      </c>
      <c r="E448" s="40">
        <v>28500</v>
      </c>
      <c r="F448" s="39" t="s">
        <v>3901</v>
      </c>
      <c r="G448" s="39" t="s">
        <v>64</v>
      </c>
      <c r="H448" s="39" t="s">
        <v>65</v>
      </c>
      <c r="I448" s="39">
        <v>14</v>
      </c>
      <c r="J448" s="39" t="s">
        <v>3072</v>
      </c>
      <c r="K448" s="39" t="s">
        <v>2986</v>
      </c>
    </row>
    <row r="449" spans="1:11">
      <c r="A449" t="str">
        <f t="shared" si="6"/>
        <v>JonathanBurgstone</v>
      </c>
      <c r="B449" s="39" t="s">
        <v>3966</v>
      </c>
      <c r="C449" s="39" t="s">
        <v>913</v>
      </c>
      <c r="D449" s="39" t="s">
        <v>2057</v>
      </c>
      <c r="E449" s="40">
        <v>28500</v>
      </c>
      <c r="F449" s="39" t="s">
        <v>3901</v>
      </c>
      <c r="G449" s="39" t="s">
        <v>156</v>
      </c>
      <c r="H449" s="39" t="s">
        <v>4</v>
      </c>
      <c r="I449" s="39">
        <v>14</v>
      </c>
      <c r="J449" s="39" t="s">
        <v>3072</v>
      </c>
      <c r="K449" s="39" t="s">
        <v>2986</v>
      </c>
    </row>
    <row r="450" spans="1:11">
      <c r="A450" t="str">
        <f t="shared" si="6"/>
        <v>LeeMiller</v>
      </c>
      <c r="B450" s="39" t="s">
        <v>3967</v>
      </c>
      <c r="C450" s="39" t="s">
        <v>3351</v>
      </c>
      <c r="D450" s="39" t="s">
        <v>1700</v>
      </c>
      <c r="E450" s="40">
        <v>28500</v>
      </c>
      <c r="F450" s="39" t="s">
        <v>3901</v>
      </c>
      <c r="G450" s="39" t="s">
        <v>3968</v>
      </c>
      <c r="H450" s="39" t="s">
        <v>75</v>
      </c>
      <c r="I450" s="39">
        <v>14</v>
      </c>
      <c r="J450" s="39" t="s">
        <v>3072</v>
      </c>
      <c r="K450" s="39" t="s">
        <v>2986</v>
      </c>
    </row>
    <row r="451" spans="1:11">
      <c r="A451" t="str">
        <f t="shared" ref="A451:A514" si="7">CONCATENATE(C451,D451)</f>
        <v>KevinRyan</v>
      </c>
      <c r="B451" s="39" t="s">
        <v>3127</v>
      </c>
      <c r="C451" s="39" t="s">
        <v>2291</v>
      </c>
      <c r="D451" s="39" t="s">
        <v>3063</v>
      </c>
      <c r="E451" s="40">
        <v>28500</v>
      </c>
      <c r="F451" s="39" t="s">
        <v>3901</v>
      </c>
      <c r="G451" s="39" t="s">
        <v>14</v>
      </c>
      <c r="H451" s="39" t="s">
        <v>15</v>
      </c>
      <c r="I451" s="39">
        <v>14</v>
      </c>
      <c r="J451" s="39" t="s">
        <v>2985</v>
      </c>
      <c r="K451" s="39" t="s">
        <v>2986</v>
      </c>
    </row>
    <row r="452" spans="1:11">
      <c r="A452" t="str">
        <f t="shared" si="7"/>
        <v>CarlSpielvogel</v>
      </c>
      <c r="B452" s="39" t="s">
        <v>3969</v>
      </c>
      <c r="C452" s="39" t="s">
        <v>3970</v>
      </c>
      <c r="D452" s="39" t="s">
        <v>3971</v>
      </c>
      <c r="E452" s="40">
        <v>33100</v>
      </c>
      <c r="F452" s="39" t="s">
        <v>3901</v>
      </c>
      <c r="G452" s="39" t="s">
        <v>14</v>
      </c>
      <c r="H452" s="39" t="s">
        <v>15</v>
      </c>
      <c r="I452" s="39">
        <v>14</v>
      </c>
      <c r="J452" s="39" t="s">
        <v>3489</v>
      </c>
      <c r="K452" s="39" t="s">
        <v>2986</v>
      </c>
    </row>
    <row r="453" spans="1:11">
      <c r="A453" t="str">
        <f t="shared" si="7"/>
        <v>MauriceSonnenberg</v>
      </c>
      <c r="B453" s="39" t="s">
        <v>3972</v>
      </c>
      <c r="C453" s="39" t="s">
        <v>3973</v>
      </c>
      <c r="D453" s="39" t="s">
        <v>3974</v>
      </c>
      <c r="E453" s="40">
        <v>28500</v>
      </c>
      <c r="F453" s="39" t="s">
        <v>3975</v>
      </c>
      <c r="G453" s="39" t="s">
        <v>14</v>
      </c>
      <c r="H453" s="39" t="s">
        <v>15</v>
      </c>
      <c r="I453" s="39">
        <v>14</v>
      </c>
      <c r="J453" s="39" t="s">
        <v>3489</v>
      </c>
      <c r="K453" s="39" t="s">
        <v>2986</v>
      </c>
    </row>
    <row r="454" spans="1:11">
      <c r="A454" t="str">
        <f t="shared" si="7"/>
        <v>RaymondMikulich</v>
      </c>
      <c r="B454" s="39" t="s">
        <v>3976</v>
      </c>
      <c r="C454" s="39" t="s">
        <v>3977</v>
      </c>
      <c r="D454" s="39" t="s">
        <v>2773</v>
      </c>
      <c r="E454" s="40">
        <v>28500</v>
      </c>
      <c r="F454" s="39" t="s">
        <v>3975</v>
      </c>
      <c r="G454" s="39" t="s">
        <v>14</v>
      </c>
      <c r="H454" s="39" t="s">
        <v>15</v>
      </c>
      <c r="I454" s="39">
        <v>14</v>
      </c>
      <c r="J454" s="39" t="s">
        <v>3489</v>
      </c>
      <c r="K454" s="39" t="s">
        <v>2986</v>
      </c>
    </row>
    <row r="455" spans="1:11">
      <c r="A455" t="str">
        <f t="shared" si="7"/>
        <v>PerryKobliner</v>
      </c>
      <c r="B455" s="39" t="s">
        <v>3978</v>
      </c>
      <c r="C455" s="39" t="s">
        <v>3486</v>
      </c>
      <c r="D455" s="39" t="s">
        <v>3909</v>
      </c>
      <c r="E455" s="40">
        <v>33100</v>
      </c>
      <c r="F455" s="39" t="s">
        <v>3975</v>
      </c>
      <c r="G455" s="39" t="s">
        <v>3910</v>
      </c>
      <c r="H455" s="39" t="s">
        <v>15</v>
      </c>
      <c r="I455" s="39">
        <v>14</v>
      </c>
      <c r="J455" s="39" t="s">
        <v>3489</v>
      </c>
      <c r="K455" s="39" t="s">
        <v>2986</v>
      </c>
    </row>
    <row r="456" spans="1:11">
      <c r="A456" t="str">
        <f t="shared" si="7"/>
        <v>WilliamRayner</v>
      </c>
      <c r="B456" s="39" t="s">
        <v>3979</v>
      </c>
      <c r="C456" s="39" t="s">
        <v>3057</v>
      </c>
      <c r="D456" s="39" t="s">
        <v>3980</v>
      </c>
      <c r="E456" s="40">
        <v>32600</v>
      </c>
      <c r="F456" s="39" t="s">
        <v>3975</v>
      </c>
      <c r="G456" s="39" t="s">
        <v>14</v>
      </c>
      <c r="H456" s="39" t="s">
        <v>15</v>
      </c>
      <c r="I456" s="39">
        <v>14</v>
      </c>
      <c r="J456" s="39" t="s">
        <v>3489</v>
      </c>
      <c r="K456" s="39" t="s">
        <v>2986</v>
      </c>
    </row>
    <row r="457" spans="1:11">
      <c r="A457" t="str">
        <f t="shared" si="7"/>
        <v>BlairEffron</v>
      </c>
      <c r="B457" s="39" t="s">
        <v>3981</v>
      </c>
      <c r="C457" s="39" t="s">
        <v>1581</v>
      </c>
      <c r="D457" s="39" t="s">
        <v>1582</v>
      </c>
      <c r="E457" s="40">
        <v>28500</v>
      </c>
      <c r="F457" s="39" t="s">
        <v>3975</v>
      </c>
      <c r="G457" s="39" t="s">
        <v>14</v>
      </c>
      <c r="H457" s="39" t="s">
        <v>15</v>
      </c>
      <c r="I457" s="39">
        <v>14</v>
      </c>
      <c r="J457" s="39" t="s">
        <v>3489</v>
      </c>
      <c r="K457" s="39" t="s">
        <v>2986</v>
      </c>
    </row>
    <row r="458" spans="1:11">
      <c r="A458" t="str">
        <f t="shared" si="7"/>
        <v>RichardRichman</v>
      </c>
      <c r="B458" s="39" t="s">
        <v>3982</v>
      </c>
      <c r="C458" s="39" t="s">
        <v>216</v>
      </c>
      <c r="D458" s="39" t="s">
        <v>2792</v>
      </c>
      <c r="E458" s="40">
        <v>28500</v>
      </c>
      <c r="F458" s="39" t="s">
        <v>3975</v>
      </c>
      <c r="G458" s="39" t="s">
        <v>1434</v>
      </c>
      <c r="H458" s="39" t="s">
        <v>628</v>
      </c>
      <c r="I458" s="39">
        <v>14</v>
      </c>
      <c r="J458" s="39" t="s">
        <v>3489</v>
      </c>
      <c r="K458" s="39" t="s">
        <v>2986</v>
      </c>
    </row>
    <row r="459" spans="1:11">
      <c r="A459" t="str">
        <f t="shared" si="7"/>
        <v>EllenRichmond</v>
      </c>
      <c r="B459" s="39" t="s">
        <v>3983</v>
      </c>
      <c r="C459" s="39" t="s">
        <v>2791</v>
      </c>
      <c r="D459" s="39" t="s">
        <v>3984</v>
      </c>
      <c r="E459" s="40">
        <v>28500</v>
      </c>
      <c r="F459" s="39" t="s">
        <v>3975</v>
      </c>
      <c r="G459" s="39" t="s">
        <v>1434</v>
      </c>
      <c r="H459" s="39" t="s">
        <v>628</v>
      </c>
      <c r="I459" s="39">
        <v>14</v>
      </c>
      <c r="J459" s="39" t="s">
        <v>3489</v>
      </c>
      <c r="K459" s="39" t="s">
        <v>2986</v>
      </c>
    </row>
    <row r="460" spans="1:11">
      <c r="A460" t="str">
        <f t="shared" si="7"/>
        <v>DerekSchrier</v>
      </c>
      <c r="B460" s="39" t="s">
        <v>3985</v>
      </c>
      <c r="C460" s="39" t="s">
        <v>2554</v>
      </c>
      <c r="D460" s="39" t="s">
        <v>2064</v>
      </c>
      <c r="E460" s="40">
        <v>28500</v>
      </c>
      <c r="F460" s="39" t="s">
        <v>3975</v>
      </c>
      <c r="G460" s="39" t="s">
        <v>156</v>
      </c>
      <c r="H460" s="39" t="s">
        <v>4</v>
      </c>
      <c r="I460" s="39">
        <v>14</v>
      </c>
      <c r="J460" s="39" t="s">
        <v>3044</v>
      </c>
      <c r="K460" s="39" t="s">
        <v>2986</v>
      </c>
    </row>
    <row r="461" spans="1:11">
      <c r="A461" t="str">
        <f t="shared" si="7"/>
        <v>JohnMcHale</v>
      </c>
      <c r="B461" s="39" t="s">
        <v>3986</v>
      </c>
      <c r="C461" s="39" t="s">
        <v>69</v>
      </c>
      <c r="D461" s="39" t="s">
        <v>3987</v>
      </c>
      <c r="E461" s="40">
        <v>32600</v>
      </c>
      <c r="F461" s="39" t="s">
        <v>3975</v>
      </c>
      <c r="G461" s="39" t="s">
        <v>443</v>
      </c>
      <c r="H461" s="39" t="s">
        <v>444</v>
      </c>
      <c r="I461" s="39">
        <v>14</v>
      </c>
      <c r="J461" s="39" t="s">
        <v>3646</v>
      </c>
      <c r="K461" s="39" t="s">
        <v>2986</v>
      </c>
    </row>
    <row r="462" spans="1:11">
      <c r="A462" t="str">
        <f t="shared" si="7"/>
        <v>SheilaMenazee</v>
      </c>
      <c r="B462" s="39" t="s">
        <v>3988</v>
      </c>
      <c r="C462" s="39" t="s">
        <v>2821</v>
      </c>
      <c r="D462" s="39" t="s">
        <v>3989</v>
      </c>
      <c r="E462" s="40">
        <v>28500</v>
      </c>
      <c r="F462" s="39" t="s">
        <v>3975</v>
      </c>
      <c r="G462" s="39" t="s">
        <v>14</v>
      </c>
      <c r="H462" s="39" t="s">
        <v>15</v>
      </c>
      <c r="I462" s="39">
        <v>14</v>
      </c>
      <c r="J462" s="39" t="s">
        <v>3489</v>
      </c>
      <c r="K462" s="39" t="s">
        <v>2986</v>
      </c>
    </row>
    <row r="463" spans="1:11">
      <c r="A463" t="str">
        <f t="shared" si="7"/>
        <v>DanielBrodsky</v>
      </c>
      <c r="B463" s="39" t="s">
        <v>3990</v>
      </c>
      <c r="C463" s="39" t="s">
        <v>400</v>
      </c>
      <c r="D463" s="39" t="s">
        <v>3991</v>
      </c>
      <c r="E463" s="40">
        <v>30800</v>
      </c>
      <c r="F463" s="39" t="s">
        <v>3975</v>
      </c>
      <c r="G463" s="39" t="s">
        <v>14</v>
      </c>
      <c r="H463" s="39" t="s">
        <v>15</v>
      </c>
      <c r="I463" s="39">
        <v>14</v>
      </c>
      <c r="J463" s="39" t="s">
        <v>3489</v>
      </c>
      <c r="K463" s="39" t="s">
        <v>2986</v>
      </c>
    </row>
    <row r="464" spans="1:11">
      <c r="A464" t="str">
        <f t="shared" si="7"/>
        <v>StevenBelkin</v>
      </c>
      <c r="B464" s="39" t="s">
        <v>3992</v>
      </c>
      <c r="C464" s="39" t="s">
        <v>128</v>
      </c>
      <c r="D464" s="39" t="s">
        <v>3492</v>
      </c>
      <c r="E464" s="40">
        <v>28500</v>
      </c>
      <c r="F464" s="39" t="s">
        <v>3975</v>
      </c>
      <c r="G464" s="39" t="s">
        <v>122</v>
      </c>
      <c r="H464" s="39" t="s">
        <v>123</v>
      </c>
      <c r="I464" s="39">
        <v>14</v>
      </c>
      <c r="J464" s="39" t="s">
        <v>3144</v>
      </c>
      <c r="K464" s="39" t="s">
        <v>2986</v>
      </c>
    </row>
    <row r="465" spans="1:11">
      <c r="A465" t="str">
        <f t="shared" si="7"/>
        <v>MargoO'Brien</v>
      </c>
      <c r="B465" s="39" t="s">
        <v>3028</v>
      </c>
      <c r="C465" s="39" t="s">
        <v>328</v>
      </c>
      <c r="D465" s="39" t="s">
        <v>2060</v>
      </c>
      <c r="E465" s="40">
        <v>28500</v>
      </c>
      <c r="F465" s="39" t="s">
        <v>3975</v>
      </c>
      <c r="G465" s="39" t="s">
        <v>3029</v>
      </c>
      <c r="H465" s="39" t="s">
        <v>4</v>
      </c>
      <c r="I465" s="39">
        <v>14</v>
      </c>
      <c r="J465" s="39" t="s">
        <v>3009</v>
      </c>
      <c r="K465" s="39" t="s">
        <v>2986</v>
      </c>
    </row>
    <row r="466" spans="1:11">
      <c r="A466" t="str">
        <f t="shared" si="7"/>
        <v>PeterJoseph</v>
      </c>
      <c r="B466" s="39" t="s">
        <v>3993</v>
      </c>
      <c r="C466" s="39" t="s">
        <v>221</v>
      </c>
      <c r="D466" s="39" t="s">
        <v>3441</v>
      </c>
      <c r="E466" s="40">
        <v>33100</v>
      </c>
      <c r="F466" s="39" t="s">
        <v>3975</v>
      </c>
      <c r="G466" s="39" t="s">
        <v>3994</v>
      </c>
      <c r="H466" s="39" t="s">
        <v>15</v>
      </c>
      <c r="I466" s="39">
        <v>14</v>
      </c>
      <c r="J466" s="39" t="s">
        <v>3489</v>
      </c>
      <c r="K466" s="39" t="s">
        <v>2986</v>
      </c>
    </row>
    <row r="467" spans="1:11">
      <c r="A467" t="str">
        <f t="shared" si="7"/>
        <v>ElizabethScheuer</v>
      </c>
      <c r="B467" s="39" t="s">
        <v>3995</v>
      </c>
      <c r="C467" s="39" t="s">
        <v>3238</v>
      </c>
      <c r="D467" s="39" t="s">
        <v>3996</v>
      </c>
      <c r="E467" s="40">
        <v>33100</v>
      </c>
      <c r="F467" s="39" t="s">
        <v>3975</v>
      </c>
      <c r="G467" s="39" t="s">
        <v>3994</v>
      </c>
      <c r="H467" s="39" t="s">
        <v>15</v>
      </c>
      <c r="I467" s="39">
        <v>14</v>
      </c>
      <c r="J467" s="39" t="s">
        <v>3489</v>
      </c>
      <c r="K467" s="39" t="s">
        <v>2986</v>
      </c>
    </row>
    <row r="468" spans="1:11">
      <c r="A468" t="str">
        <f t="shared" si="7"/>
        <v>AndrewFarkas</v>
      </c>
      <c r="B468" s="39" t="s">
        <v>3997</v>
      </c>
      <c r="C468" s="39" t="s">
        <v>433</v>
      </c>
      <c r="D468" s="39" t="s">
        <v>3998</v>
      </c>
      <c r="E468" s="40">
        <v>33100</v>
      </c>
      <c r="F468" s="39" t="s">
        <v>3975</v>
      </c>
      <c r="G468" s="39" t="s">
        <v>14</v>
      </c>
      <c r="H468" s="39" t="s">
        <v>15</v>
      </c>
      <c r="I468" s="39">
        <v>14</v>
      </c>
      <c r="J468" s="39" t="s">
        <v>3489</v>
      </c>
      <c r="K468" s="39" t="s">
        <v>2986</v>
      </c>
    </row>
    <row r="469" spans="1:11">
      <c r="A469" t="str">
        <f t="shared" si="7"/>
        <v>RowanWilson</v>
      </c>
      <c r="B469" s="39" t="s">
        <v>3999</v>
      </c>
      <c r="C469" s="39" t="s">
        <v>4000</v>
      </c>
      <c r="D469" s="39" t="s">
        <v>2092</v>
      </c>
      <c r="E469" s="40">
        <v>30800</v>
      </c>
      <c r="F469" s="39" t="s">
        <v>4001</v>
      </c>
      <c r="G469" s="39" t="s">
        <v>4002</v>
      </c>
      <c r="H469" s="39" t="s">
        <v>15</v>
      </c>
      <c r="I469" s="39">
        <v>14</v>
      </c>
      <c r="J469" s="39" t="s">
        <v>3074</v>
      </c>
      <c r="K469" s="39" t="s">
        <v>2986</v>
      </c>
    </row>
    <row r="470" spans="1:11">
      <c r="A470" t="str">
        <f t="shared" si="7"/>
        <v>LouiseWalker</v>
      </c>
      <c r="B470" s="39" t="s">
        <v>4003</v>
      </c>
      <c r="C470" s="39" t="s">
        <v>2988</v>
      </c>
      <c r="D470" s="39" t="s">
        <v>4004</v>
      </c>
      <c r="E470" s="40">
        <v>28500</v>
      </c>
      <c r="F470" s="39" t="s">
        <v>4001</v>
      </c>
      <c r="G470" s="39" t="s">
        <v>2961</v>
      </c>
      <c r="H470" s="39" t="s">
        <v>2962</v>
      </c>
      <c r="I470" s="39">
        <v>14</v>
      </c>
      <c r="J470" s="39" t="s">
        <v>2985</v>
      </c>
      <c r="K470" s="39" t="s">
        <v>2986</v>
      </c>
    </row>
    <row r="471" spans="1:11">
      <c r="A471" t="str">
        <f t="shared" si="7"/>
        <v>TerrenceTurner</v>
      </c>
      <c r="B471" s="39" t="s">
        <v>4005</v>
      </c>
      <c r="C471" s="39" t="s">
        <v>4006</v>
      </c>
      <c r="D471" s="39" t="s">
        <v>3829</v>
      </c>
      <c r="E471" s="40">
        <v>28500</v>
      </c>
      <c r="F471" s="39" t="s">
        <v>4001</v>
      </c>
      <c r="G471" s="39" t="s">
        <v>14</v>
      </c>
      <c r="H471" s="39" t="s">
        <v>15</v>
      </c>
      <c r="I471" s="39">
        <v>14</v>
      </c>
      <c r="J471" s="39" t="s">
        <v>4007</v>
      </c>
      <c r="K471" s="39" t="s">
        <v>2986</v>
      </c>
    </row>
    <row r="472" spans="1:11">
      <c r="A472" t="str">
        <f t="shared" si="7"/>
        <v>PaulRudd</v>
      </c>
      <c r="B472" s="39" t="s">
        <v>4008</v>
      </c>
      <c r="C472" s="39" t="s">
        <v>2309</v>
      </c>
      <c r="D472" s="39" t="s">
        <v>4009</v>
      </c>
      <c r="E472" s="40">
        <v>28500</v>
      </c>
      <c r="F472" s="39" t="s">
        <v>4001</v>
      </c>
      <c r="G472" s="39" t="s">
        <v>156</v>
      </c>
      <c r="H472" s="39" t="s">
        <v>4</v>
      </c>
      <c r="I472" s="39">
        <v>14</v>
      </c>
      <c r="J472" s="39" t="s">
        <v>4007</v>
      </c>
      <c r="K472" s="39" t="s">
        <v>2986</v>
      </c>
    </row>
    <row r="473" spans="1:11">
      <c r="A473" t="str">
        <f t="shared" si="7"/>
        <v>AnneFinn</v>
      </c>
      <c r="B473" s="39" t="s">
        <v>4010</v>
      </c>
      <c r="C473" s="39" t="s">
        <v>940</v>
      </c>
      <c r="D473" s="39" t="s">
        <v>4011</v>
      </c>
      <c r="E473" s="40">
        <v>28500</v>
      </c>
      <c r="F473" s="39" t="s">
        <v>4001</v>
      </c>
      <c r="G473" s="39" t="s">
        <v>2686</v>
      </c>
      <c r="I473" s="39">
        <v>14</v>
      </c>
      <c r="J473" s="39" t="s">
        <v>3523</v>
      </c>
      <c r="K473" s="39" t="s">
        <v>2986</v>
      </c>
    </row>
    <row r="474" spans="1:11">
      <c r="A474" t="str">
        <f t="shared" si="7"/>
        <v>ChristopherFinn</v>
      </c>
      <c r="B474" s="39" t="s">
        <v>4012</v>
      </c>
      <c r="C474" s="39" t="s">
        <v>3156</v>
      </c>
      <c r="D474" s="39" t="s">
        <v>4011</v>
      </c>
      <c r="E474" s="40">
        <v>28500</v>
      </c>
      <c r="F474" s="39" t="s">
        <v>4001</v>
      </c>
      <c r="G474" s="39" t="s">
        <v>2686</v>
      </c>
      <c r="I474" s="39">
        <v>14</v>
      </c>
      <c r="J474" s="39" t="s">
        <v>3523</v>
      </c>
      <c r="K474" s="39" t="s">
        <v>2986</v>
      </c>
    </row>
    <row r="475" spans="1:11">
      <c r="A475" t="str">
        <f t="shared" si="7"/>
        <v>TaraCunningham</v>
      </c>
      <c r="B475" s="39" t="s">
        <v>4013</v>
      </c>
      <c r="C475" s="39" t="s">
        <v>4014</v>
      </c>
      <c r="D475" s="39" t="s">
        <v>1952</v>
      </c>
      <c r="E475" s="40">
        <v>28500</v>
      </c>
      <c r="F475" s="39" t="s">
        <v>4001</v>
      </c>
      <c r="G475" s="39" t="s">
        <v>443</v>
      </c>
      <c r="H475" s="39" t="s">
        <v>444</v>
      </c>
      <c r="I475" s="39">
        <v>14</v>
      </c>
      <c r="J475" s="39" t="s">
        <v>3523</v>
      </c>
      <c r="K475" s="39" t="s">
        <v>2986</v>
      </c>
    </row>
    <row r="476" spans="1:11">
      <c r="A476" t="str">
        <f t="shared" si="7"/>
        <v>AnneMeyer</v>
      </c>
      <c r="B476" s="39" t="s">
        <v>4015</v>
      </c>
      <c r="C476" s="39" t="s">
        <v>940</v>
      </c>
      <c r="D476" s="39" t="s">
        <v>2034</v>
      </c>
      <c r="E476" s="40">
        <v>30000</v>
      </c>
      <c r="F476" s="39" t="s">
        <v>4001</v>
      </c>
      <c r="G476" s="39" t="s">
        <v>4016</v>
      </c>
      <c r="H476" s="39" t="s">
        <v>123</v>
      </c>
      <c r="I476" s="39">
        <v>14</v>
      </c>
      <c r="J476" s="39" t="s">
        <v>3523</v>
      </c>
      <c r="K476" s="39" t="s">
        <v>2986</v>
      </c>
    </row>
    <row r="477" spans="1:11">
      <c r="A477" t="str">
        <f t="shared" si="7"/>
        <v>KarenPritzker</v>
      </c>
      <c r="B477" s="39" t="s">
        <v>4017</v>
      </c>
      <c r="C477" s="39" t="s">
        <v>2698</v>
      </c>
      <c r="D477" s="39" t="s">
        <v>893</v>
      </c>
      <c r="E477" s="40">
        <v>28500</v>
      </c>
      <c r="F477" s="39" t="s">
        <v>4001</v>
      </c>
      <c r="G477" s="39" t="s">
        <v>460</v>
      </c>
      <c r="H477" s="39" t="s">
        <v>4</v>
      </c>
      <c r="I477" s="39">
        <v>14</v>
      </c>
      <c r="J477" s="39" t="s">
        <v>3523</v>
      </c>
      <c r="K477" s="39" t="s">
        <v>2986</v>
      </c>
    </row>
    <row r="478" spans="1:11">
      <c r="A478" t="str">
        <f t="shared" si="7"/>
        <v>WilliamEacho</v>
      </c>
      <c r="B478" s="39" t="s">
        <v>3122</v>
      </c>
      <c r="C478" s="39" t="s">
        <v>3057</v>
      </c>
      <c r="D478" s="39" t="s">
        <v>240</v>
      </c>
      <c r="E478" s="40">
        <v>28500</v>
      </c>
      <c r="F478" s="39" t="s">
        <v>3333</v>
      </c>
      <c r="G478" s="39" t="s">
        <v>243</v>
      </c>
      <c r="H478" s="39" t="s">
        <v>244</v>
      </c>
      <c r="I478" s="39">
        <v>14</v>
      </c>
      <c r="J478" s="39" t="s">
        <v>2985</v>
      </c>
      <c r="K478" s="39" t="s">
        <v>2986</v>
      </c>
    </row>
    <row r="479" spans="1:11">
      <c r="A479" t="str">
        <f t="shared" si="7"/>
        <v>KimberlyScott</v>
      </c>
      <c r="B479" s="39" t="s">
        <v>4018</v>
      </c>
      <c r="C479" s="39" t="s">
        <v>3264</v>
      </c>
      <c r="D479" s="39" t="s">
        <v>344</v>
      </c>
      <c r="E479" s="40">
        <v>28500</v>
      </c>
      <c r="F479" s="39" t="s">
        <v>4019</v>
      </c>
      <c r="G479" s="39" t="s">
        <v>3483</v>
      </c>
      <c r="H479" s="39" t="s">
        <v>244</v>
      </c>
      <c r="I479" s="39">
        <v>14</v>
      </c>
      <c r="J479" s="39" t="s">
        <v>3074</v>
      </c>
      <c r="K479" s="39" t="s">
        <v>2986</v>
      </c>
    </row>
    <row r="480" spans="1:11">
      <c r="A480" t="str">
        <f t="shared" si="7"/>
        <v>DeannaZednik</v>
      </c>
      <c r="B480" s="39" t="s">
        <v>4020</v>
      </c>
      <c r="C480" s="39" t="s">
        <v>4021</v>
      </c>
      <c r="D480" s="39" t="s">
        <v>3165</v>
      </c>
      <c r="E480" s="40">
        <v>28500</v>
      </c>
      <c r="F480" s="39" t="s">
        <v>4019</v>
      </c>
      <c r="G480" s="39" t="s">
        <v>1158</v>
      </c>
      <c r="H480" s="39" t="s">
        <v>75</v>
      </c>
      <c r="I480" s="39">
        <v>14</v>
      </c>
      <c r="J480" s="39" t="s">
        <v>3074</v>
      </c>
      <c r="K480" s="39" t="s">
        <v>2986</v>
      </c>
    </row>
    <row r="481" spans="1:11">
      <c r="A481" t="str">
        <f t="shared" si="7"/>
        <v>ShannonWong</v>
      </c>
      <c r="B481" s="39" t="s">
        <v>4022</v>
      </c>
      <c r="C481" s="39" t="s">
        <v>4023</v>
      </c>
      <c r="D481" s="39" t="s">
        <v>3112</v>
      </c>
      <c r="E481" s="40">
        <v>28500</v>
      </c>
      <c r="F481" s="39" t="s">
        <v>4019</v>
      </c>
      <c r="G481" s="39" t="s">
        <v>83</v>
      </c>
      <c r="H481" s="39" t="s">
        <v>4</v>
      </c>
      <c r="I481" s="39">
        <v>14</v>
      </c>
      <c r="J481" s="39" t="s">
        <v>3024</v>
      </c>
      <c r="K481" s="39" t="s">
        <v>2986</v>
      </c>
    </row>
    <row r="482" spans="1:11">
      <c r="A482" t="str">
        <f t="shared" si="7"/>
        <v>DonnaEacho</v>
      </c>
      <c r="B482" s="39" t="s">
        <v>4024</v>
      </c>
      <c r="C482" s="39" t="s">
        <v>3436</v>
      </c>
      <c r="D482" s="39" t="s">
        <v>240</v>
      </c>
      <c r="E482" s="40">
        <v>28500</v>
      </c>
      <c r="F482" s="39" t="s">
        <v>4019</v>
      </c>
      <c r="G482" s="39" t="s">
        <v>243</v>
      </c>
      <c r="H482" s="39" t="s">
        <v>244</v>
      </c>
      <c r="I482" s="39">
        <v>14</v>
      </c>
      <c r="J482" s="39" t="s">
        <v>3074</v>
      </c>
      <c r="K482" s="39" t="s">
        <v>2986</v>
      </c>
    </row>
    <row r="483" spans="1:11">
      <c r="A483" t="str">
        <f t="shared" si="7"/>
        <v>DouglasSmith</v>
      </c>
      <c r="B483" s="39" t="s">
        <v>4025</v>
      </c>
      <c r="C483" s="39" t="s">
        <v>4026</v>
      </c>
      <c r="D483" s="39" t="s">
        <v>3338</v>
      </c>
      <c r="E483" s="40">
        <v>28500</v>
      </c>
      <c r="F483" s="39" t="s">
        <v>4001</v>
      </c>
      <c r="G483" s="39" t="s">
        <v>596</v>
      </c>
      <c r="H483" s="39" t="s">
        <v>244</v>
      </c>
      <c r="I483" s="39">
        <v>14</v>
      </c>
      <c r="J483" s="39" t="s">
        <v>3523</v>
      </c>
      <c r="K483" s="39" t="s">
        <v>2986</v>
      </c>
    </row>
    <row r="484" spans="1:11">
      <c r="A484" t="str">
        <f t="shared" si="7"/>
        <v>JerryGottesman</v>
      </c>
      <c r="B484" s="39" t="s">
        <v>4027</v>
      </c>
      <c r="C484" s="39" t="s">
        <v>4028</v>
      </c>
      <c r="D484" s="39" t="s">
        <v>4029</v>
      </c>
      <c r="E484" s="40">
        <v>28500</v>
      </c>
      <c r="F484" s="39" t="s">
        <v>4001</v>
      </c>
      <c r="G484" s="39" t="s">
        <v>928</v>
      </c>
      <c r="H484" s="39" t="s">
        <v>444</v>
      </c>
      <c r="I484" s="39">
        <v>14</v>
      </c>
      <c r="J484" s="39" t="s">
        <v>3753</v>
      </c>
      <c r="K484" s="39" t="s">
        <v>2986</v>
      </c>
    </row>
    <row r="485" spans="1:11">
      <c r="A485" t="str">
        <f t="shared" si="7"/>
        <v>DeanHanley</v>
      </c>
      <c r="B485" s="39" t="s">
        <v>4030</v>
      </c>
      <c r="C485" s="39" t="s">
        <v>1729</v>
      </c>
      <c r="D485" s="39" t="s">
        <v>4031</v>
      </c>
      <c r="E485" s="40">
        <v>33100</v>
      </c>
      <c r="F485" s="39" t="s">
        <v>4001</v>
      </c>
      <c r="G485" s="39" t="s">
        <v>2104</v>
      </c>
      <c r="H485" s="39" t="s">
        <v>4</v>
      </c>
      <c r="I485" s="39">
        <v>14</v>
      </c>
      <c r="J485" s="39" t="s">
        <v>3753</v>
      </c>
      <c r="K485" s="39" t="s">
        <v>2986</v>
      </c>
    </row>
    <row r="486" spans="1:11">
      <c r="A486" t="str">
        <f t="shared" si="7"/>
        <v>MarvaSmalls</v>
      </c>
      <c r="B486" s="39" t="s">
        <v>4032</v>
      </c>
      <c r="C486" s="39" t="s">
        <v>4033</v>
      </c>
      <c r="D486" s="39" t="s">
        <v>4034</v>
      </c>
      <c r="E486" s="40">
        <v>28500</v>
      </c>
      <c r="F486" s="39" t="s">
        <v>4001</v>
      </c>
      <c r="G486" s="39" t="s">
        <v>4035</v>
      </c>
      <c r="H486" s="39" t="s">
        <v>2816</v>
      </c>
      <c r="I486" s="39">
        <v>14</v>
      </c>
      <c r="J486" s="39" t="s">
        <v>3074</v>
      </c>
      <c r="K486" s="39" t="s">
        <v>2986</v>
      </c>
    </row>
    <row r="487" spans="1:11">
      <c r="A487" t="str">
        <f t="shared" si="7"/>
        <v>MartinKoldyke</v>
      </c>
      <c r="B487" s="39" t="s">
        <v>4036</v>
      </c>
      <c r="C487" s="39" t="s">
        <v>3621</v>
      </c>
      <c r="D487" s="39" t="s">
        <v>4037</v>
      </c>
      <c r="E487" s="40">
        <v>28500</v>
      </c>
      <c r="F487" s="39" t="s">
        <v>4038</v>
      </c>
      <c r="G487" s="39" t="s">
        <v>74</v>
      </c>
      <c r="H487" s="39" t="s">
        <v>75</v>
      </c>
      <c r="I487" s="39">
        <v>14</v>
      </c>
      <c r="J487" s="39" t="s">
        <v>4039</v>
      </c>
      <c r="K487" s="39" t="s">
        <v>2986</v>
      </c>
    </row>
    <row r="488" spans="1:11">
      <c r="A488" t="str">
        <f t="shared" si="7"/>
        <v>JohnAtkinson</v>
      </c>
      <c r="B488" s="39" t="s">
        <v>4040</v>
      </c>
      <c r="C488" s="39" t="s">
        <v>69</v>
      </c>
      <c r="D488" s="39" t="s">
        <v>4041</v>
      </c>
      <c r="E488" s="40">
        <v>28500</v>
      </c>
      <c r="F488" s="39" t="s">
        <v>4038</v>
      </c>
      <c r="G488" s="39" t="s">
        <v>3447</v>
      </c>
      <c r="H488" s="39" t="s">
        <v>75</v>
      </c>
      <c r="I488" s="39">
        <v>14</v>
      </c>
      <c r="J488" s="39" t="s">
        <v>4039</v>
      </c>
      <c r="K488" s="39" t="s">
        <v>2986</v>
      </c>
    </row>
    <row r="489" spans="1:11">
      <c r="A489" t="str">
        <f t="shared" si="7"/>
        <v>MargotPrtizker</v>
      </c>
      <c r="B489" s="39" t="s">
        <v>4042</v>
      </c>
      <c r="C489" s="39" t="s">
        <v>4043</v>
      </c>
      <c r="D489" s="39" t="s">
        <v>4044</v>
      </c>
      <c r="E489" s="40">
        <v>28500</v>
      </c>
      <c r="F489" s="39" t="s">
        <v>4038</v>
      </c>
      <c r="G489" s="39" t="s">
        <v>74</v>
      </c>
      <c r="H489" s="39" t="s">
        <v>75</v>
      </c>
      <c r="I489" s="39">
        <v>14</v>
      </c>
      <c r="J489" s="39" t="s">
        <v>4039</v>
      </c>
      <c r="K489" s="39" t="s">
        <v>2986</v>
      </c>
    </row>
    <row r="490" spans="1:11">
      <c r="A490" t="str">
        <f t="shared" si="7"/>
        <v>ConstanceRobinson</v>
      </c>
      <c r="B490" s="39" t="s">
        <v>4045</v>
      </c>
      <c r="C490" s="39" t="s">
        <v>4046</v>
      </c>
      <c r="D490" s="39" t="s">
        <v>4047</v>
      </c>
      <c r="E490" s="40">
        <v>30800</v>
      </c>
      <c r="F490" s="39" t="s">
        <v>4038</v>
      </c>
      <c r="G490" s="39" t="s">
        <v>3834</v>
      </c>
      <c r="H490" s="39" t="s">
        <v>2315</v>
      </c>
      <c r="I490" s="39">
        <v>14</v>
      </c>
      <c r="J490" s="39" t="s">
        <v>3835</v>
      </c>
      <c r="K490" s="39" t="s">
        <v>2986</v>
      </c>
    </row>
    <row r="491" spans="1:11">
      <c r="A491" t="str">
        <f t="shared" si="7"/>
        <v>BradleySheares</v>
      </c>
      <c r="B491" s="39" t="s">
        <v>4048</v>
      </c>
      <c r="C491" s="39" t="s">
        <v>3296</v>
      </c>
      <c r="D491" s="39" t="s">
        <v>4049</v>
      </c>
      <c r="E491" s="40">
        <v>30800</v>
      </c>
      <c r="F491" s="39" t="s">
        <v>4038</v>
      </c>
      <c r="G491" s="39" t="s">
        <v>4050</v>
      </c>
      <c r="H491" s="39" t="s">
        <v>226</v>
      </c>
      <c r="I491" s="39">
        <v>14</v>
      </c>
      <c r="J491" s="39" t="s">
        <v>4051</v>
      </c>
      <c r="K491" s="39" t="s">
        <v>2986</v>
      </c>
    </row>
    <row r="492" spans="1:11">
      <c r="A492" t="str">
        <f t="shared" si="7"/>
        <v>NinaHoughton</v>
      </c>
      <c r="B492" s="39" t="s">
        <v>4052</v>
      </c>
      <c r="C492" s="39" t="s">
        <v>3782</v>
      </c>
      <c r="D492" s="39" t="s">
        <v>4053</v>
      </c>
      <c r="E492" s="40">
        <v>30800</v>
      </c>
      <c r="F492" s="39" t="s">
        <v>4054</v>
      </c>
      <c r="G492" s="39" t="s">
        <v>4055</v>
      </c>
      <c r="H492" s="39" t="s">
        <v>244</v>
      </c>
      <c r="I492" s="39">
        <v>14</v>
      </c>
      <c r="J492" s="39" t="s">
        <v>2985</v>
      </c>
      <c r="K492" s="39" t="s">
        <v>2986</v>
      </c>
    </row>
    <row r="493" spans="1:11">
      <c r="A493" t="str">
        <f t="shared" si="7"/>
        <v>LindaNeland</v>
      </c>
      <c r="B493" s="39" t="s">
        <v>4056</v>
      </c>
      <c r="C493" s="39" t="s">
        <v>4057</v>
      </c>
      <c r="D493" s="39" t="s">
        <v>4058</v>
      </c>
      <c r="E493" s="40">
        <v>30800</v>
      </c>
      <c r="F493" s="39" t="s">
        <v>4054</v>
      </c>
      <c r="G493" s="39" t="s">
        <v>443</v>
      </c>
      <c r="H493" s="39" t="s">
        <v>444</v>
      </c>
      <c r="I493" s="39">
        <v>14</v>
      </c>
      <c r="J493" s="39" t="s">
        <v>3646</v>
      </c>
      <c r="K493" s="39" t="s">
        <v>2986</v>
      </c>
    </row>
    <row r="494" spans="1:11">
      <c r="A494" t="str">
        <f t="shared" si="7"/>
        <v>GlennNeland</v>
      </c>
      <c r="B494" s="39" t="s">
        <v>4059</v>
      </c>
      <c r="C494" s="39" t="s">
        <v>2989</v>
      </c>
      <c r="D494" s="39" t="s">
        <v>4058</v>
      </c>
      <c r="E494" s="40">
        <v>30800</v>
      </c>
      <c r="F494" s="39" t="s">
        <v>4054</v>
      </c>
      <c r="G494" s="39" t="s">
        <v>443</v>
      </c>
      <c r="H494" s="39" t="s">
        <v>444</v>
      </c>
      <c r="I494" s="39">
        <v>14</v>
      </c>
      <c r="J494" s="39" t="s">
        <v>3646</v>
      </c>
      <c r="K494" s="39" t="s">
        <v>2986</v>
      </c>
    </row>
    <row r="495" spans="1:11">
      <c r="A495" t="str">
        <f t="shared" si="7"/>
        <v>PeteSchenkkan</v>
      </c>
      <c r="B495" s="39" t="s">
        <v>4060</v>
      </c>
      <c r="C495" s="39" t="s">
        <v>3069</v>
      </c>
      <c r="D495" s="39" t="s">
        <v>4061</v>
      </c>
      <c r="E495" s="40">
        <v>30800</v>
      </c>
      <c r="F495" s="39" t="s">
        <v>4054</v>
      </c>
      <c r="G495" s="39" t="s">
        <v>443</v>
      </c>
      <c r="H495" s="39" t="s">
        <v>444</v>
      </c>
      <c r="I495" s="39">
        <v>14</v>
      </c>
      <c r="J495" s="39" t="s">
        <v>3646</v>
      </c>
      <c r="K495" s="39" t="s">
        <v>2986</v>
      </c>
    </row>
    <row r="496" spans="1:11">
      <c r="A496" t="str">
        <f t="shared" si="7"/>
        <v>CarlaMartinez</v>
      </c>
      <c r="B496" s="39" t="s">
        <v>4062</v>
      </c>
      <c r="C496" s="39" t="s">
        <v>4063</v>
      </c>
      <c r="D496" s="39" t="s">
        <v>4064</v>
      </c>
      <c r="E496" s="40">
        <v>33100</v>
      </c>
      <c r="F496" s="39" t="s">
        <v>4054</v>
      </c>
      <c r="G496" s="39" t="s">
        <v>4065</v>
      </c>
      <c r="H496" s="39" t="s">
        <v>444</v>
      </c>
      <c r="I496" s="39">
        <v>14</v>
      </c>
      <c r="J496" s="39" t="s">
        <v>4066</v>
      </c>
      <c r="K496" s="39" t="s">
        <v>2986</v>
      </c>
    </row>
    <row r="497" spans="1:11">
      <c r="A497" t="str">
        <f t="shared" si="7"/>
        <v>Deborah N.Howard</v>
      </c>
      <c r="B497" s="39" t="s">
        <v>4067</v>
      </c>
      <c r="C497" s="39" t="s">
        <v>4068</v>
      </c>
      <c r="D497" s="39" t="s">
        <v>175</v>
      </c>
      <c r="E497" s="40">
        <v>28500</v>
      </c>
      <c r="F497" s="39" t="s">
        <v>4054</v>
      </c>
      <c r="G497" s="39" t="s">
        <v>4069</v>
      </c>
      <c r="H497" s="39" t="s">
        <v>4</v>
      </c>
      <c r="I497" s="39">
        <v>14</v>
      </c>
      <c r="J497" s="39" t="s">
        <v>3150</v>
      </c>
      <c r="K497" s="39" t="s">
        <v>2986</v>
      </c>
    </row>
    <row r="498" spans="1:11">
      <c r="A498" t="str">
        <f t="shared" si="7"/>
        <v>LeighSteinberg</v>
      </c>
      <c r="B498" s="39" t="s">
        <v>4070</v>
      </c>
      <c r="C498" s="39" t="s">
        <v>4071</v>
      </c>
      <c r="D498" s="39" t="s">
        <v>3563</v>
      </c>
      <c r="E498" s="40">
        <v>28500</v>
      </c>
      <c r="F498" s="39" t="s">
        <v>4054</v>
      </c>
      <c r="G498" s="39" t="s">
        <v>4069</v>
      </c>
      <c r="H498" s="39" t="s">
        <v>4</v>
      </c>
      <c r="I498" s="39">
        <v>14</v>
      </c>
      <c r="J498" s="39" t="s">
        <v>3150</v>
      </c>
      <c r="K498" s="39" t="s">
        <v>2986</v>
      </c>
    </row>
    <row r="499" spans="1:11">
      <c r="A499" t="str">
        <f t="shared" si="7"/>
        <v>MilanPanic</v>
      </c>
      <c r="B499" s="39" t="s">
        <v>4072</v>
      </c>
      <c r="C499" s="39" t="s">
        <v>4073</v>
      </c>
      <c r="D499" s="39" t="s">
        <v>4074</v>
      </c>
      <c r="E499" s="40">
        <v>28500</v>
      </c>
      <c r="F499" s="39" t="s">
        <v>4054</v>
      </c>
      <c r="G499" s="39" t="s">
        <v>4075</v>
      </c>
      <c r="H499" s="39" t="s">
        <v>4</v>
      </c>
      <c r="I499" s="39">
        <v>14</v>
      </c>
      <c r="J499" s="39" t="s">
        <v>3150</v>
      </c>
      <c r="K499" s="39" t="s">
        <v>2986</v>
      </c>
    </row>
    <row r="500" spans="1:11">
      <c r="A500" t="str">
        <f t="shared" si="7"/>
        <v>CharlesSchofield</v>
      </c>
      <c r="B500" s="39" t="s">
        <v>4076</v>
      </c>
      <c r="C500" s="39" t="s">
        <v>2681</v>
      </c>
      <c r="D500" s="39" t="s">
        <v>4077</v>
      </c>
      <c r="E500" s="40">
        <v>28500</v>
      </c>
      <c r="F500" s="39" t="s">
        <v>4054</v>
      </c>
      <c r="G500" s="39" t="s">
        <v>4078</v>
      </c>
      <c r="H500" s="39" t="s">
        <v>4</v>
      </c>
      <c r="I500" s="39">
        <v>14</v>
      </c>
      <c r="J500" s="39" t="s">
        <v>3150</v>
      </c>
      <c r="K500" s="39" t="s">
        <v>2986</v>
      </c>
    </row>
    <row r="501" spans="1:11">
      <c r="A501" t="str">
        <f t="shared" si="7"/>
        <v>CTaylor</v>
      </c>
      <c r="B501" s="39" t="s">
        <v>4079</v>
      </c>
      <c r="C501" s="39" t="s">
        <v>2986</v>
      </c>
      <c r="D501" s="39" t="s">
        <v>3267</v>
      </c>
      <c r="E501" s="40">
        <v>29650</v>
      </c>
      <c r="F501" s="39" t="s">
        <v>4054</v>
      </c>
      <c r="G501" s="39" t="s">
        <v>3554</v>
      </c>
      <c r="H501" s="39" t="s">
        <v>4</v>
      </c>
      <c r="I501" s="39">
        <v>14</v>
      </c>
      <c r="J501" s="39" t="s">
        <v>3150</v>
      </c>
      <c r="K501" s="39" t="s">
        <v>2986</v>
      </c>
    </row>
    <row r="502" spans="1:11">
      <c r="A502" t="str">
        <f t="shared" si="7"/>
        <v>EricaTaylor</v>
      </c>
      <c r="B502" s="39" t="s">
        <v>4080</v>
      </c>
      <c r="C502" s="39" t="s">
        <v>4081</v>
      </c>
      <c r="D502" s="39" t="s">
        <v>3267</v>
      </c>
      <c r="E502" s="40">
        <v>29650</v>
      </c>
      <c r="F502" s="39" t="s">
        <v>4054</v>
      </c>
      <c r="G502" s="39" t="s">
        <v>3554</v>
      </c>
      <c r="H502" s="39" t="s">
        <v>4</v>
      </c>
      <c r="I502" s="39">
        <v>14</v>
      </c>
      <c r="J502" s="39" t="s">
        <v>3150</v>
      </c>
      <c r="K502" s="39" t="s">
        <v>2986</v>
      </c>
    </row>
    <row r="503" spans="1:11">
      <c r="A503" t="str">
        <f t="shared" si="7"/>
        <v>EricJohnson</v>
      </c>
      <c r="B503" s="39" t="s">
        <v>4082</v>
      </c>
      <c r="C503" s="39" t="s">
        <v>632</v>
      </c>
      <c r="D503" s="39" t="s">
        <v>563</v>
      </c>
      <c r="E503" s="40">
        <v>28500</v>
      </c>
      <c r="F503" s="39" t="s">
        <v>4054</v>
      </c>
      <c r="G503" s="39" t="s">
        <v>3499</v>
      </c>
      <c r="H503" s="39" t="s">
        <v>75</v>
      </c>
      <c r="I503" s="39">
        <v>14</v>
      </c>
      <c r="J503" s="39" t="s">
        <v>3602</v>
      </c>
      <c r="K503" s="39" t="s">
        <v>2986</v>
      </c>
    </row>
    <row r="504" spans="1:11">
      <c r="A504" t="str">
        <f t="shared" si="7"/>
        <v>SusanKiphart</v>
      </c>
      <c r="B504" s="39" t="s">
        <v>4083</v>
      </c>
      <c r="C504" s="39" t="s">
        <v>1854</v>
      </c>
      <c r="D504" s="39" t="s">
        <v>4084</v>
      </c>
      <c r="E504" s="40">
        <v>28500</v>
      </c>
      <c r="F504" s="39" t="s">
        <v>4054</v>
      </c>
      <c r="G504" s="39" t="s">
        <v>944</v>
      </c>
      <c r="H504" s="39" t="s">
        <v>75</v>
      </c>
      <c r="I504" s="39">
        <v>14</v>
      </c>
      <c r="J504" s="39" t="s">
        <v>4085</v>
      </c>
      <c r="K504" s="39" t="s">
        <v>2986</v>
      </c>
    </row>
    <row r="505" spans="1:11">
      <c r="A505" t="str">
        <f t="shared" si="7"/>
        <v>PeterAscoli</v>
      </c>
      <c r="B505" s="39" t="s">
        <v>4086</v>
      </c>
      <c r="C505" s="39" t="s">
        <v>221</v>
      </c>
      <c r="D505" s="39" t="s">
        <v>4087</v>
      </c>
      <c r="E505" s="40">
        <v>28500</v>
      </c>
      <c r="F505" s="39" t="s">
        <v>4054</v>
      </c>
      <c r="G505" s="39" t="s">
        <v>74</v>
      </c>
      <c r="H505" s="39" t="s">
        <v>75</v>
      </c>
      <c r="I505" s="39">
        <v>14</v>
      </c>
      <c r="J505" s="39" t="s">
        <v>3602</v>
      </c>
      <c r="K505" s="39" t="s">
        <v>2986</v>
      </c>
    </row>
    <row r="506" spans="1:11">
      <c r="A506" t="str">
        <f t="shared" si="7"/>
        <v>DonaldBrown</v>
      </c>
      <c r="B506" s="39" t="s">
        <v>3025</v>
      </c>
      <c r="C506" s="39" t="s">
        <v>1450</v>
      </c>
      <c r="D506" s="39" t="s">
        <v>2918</v>
      </c>
      <c r="E506" s="40">
        <v>33100</v>
      </c>
      <c r="F506" s="39" t="s">
        <v>4054</v>
      </c>
      <c r="G506" s="39" t="s">
        <v>1814</v>
      </c>
      <c r="H506" s="39" t="s">
        <v>27</v>
      </c>
      <c r="I506" s="39">
        <v>14</v>
      </c>
      <c r="J506" s="39" t="s">
        <v>4088</v>
      </c>
      <c r="K506" s="39" t="s">
        <v>2986</v>
      </c>
    </row>
    <row r="507" spans="1:11">
      <c r="A507" t="str">
        <f t="shared" si="7"/>
        <v>LisaDwoskin</v>
      </c>
      <c r="B507" s="39" t="s">
        <v>4089</v>
      </c>
      <c r="C507" s="39" t="s">
        <v>3425</v>
      </c>
      <c r="D507" s="39" t="s">
        <v>4090</v>
      </c>
      <c r="E507" s="40">
        <v>28500</v>
      </c>
      <c r="F507" s="39" t="s">
        <v>4054</v>
      </c>
      <c r="G507" s="39" t="s">
        <v>2984</v>
      </c>
      <c r="H507" s="39" t="s">
        <v>93</v>
      </c>
      <c r="I507" s="39">
        <v>14</v>
      </c>
      <c r="J507" s="39" t="s">
        <v>2985</v>
      </c>
      <c r="K507" s="39" t="s">
        <v>2986</v>
      </c>
    </row>
    <row r="508" spans="1:11">
      <c r="A508" t="str">
        <f t="shared" si="7"/>
        <v>AntonioMartinez</v>
      </c>
      <c r="B508" s="39" t="s">
        <v>4091</v>
      </c>
      <c r="C508" s="39" t="s">
        <v>4092</v>
      </c>
      <c r="D508" s="39" t="s">
        <v>4064</v>
      </c>
      <c r="E508" s="40">
        <v>28500</v>
      </c>
      <c r="F508" s="39" t="s">
        <v>4054</v>
      </c>
      <c r="G508" s="39" t="s">
        <v>4065</v>
      </c>
      <c r="H508" s="39" t="s">
        <v>444</v>
      </c>
      <c r="I508" s="39">
        <v>14</v>
      </c>
      <c r="J508" s="39" t="s">
        <v>4093</v>
      </c>
      <c r="K508" s="39" t="s">
        <v>2986</v>
      </c>
    </row>
    <row r="509" spans="1:11">
      <c r="A509" t="str">
        <f t="shared" si="7"/>
        <v>AndreaCollins</v>
      </c>
      <c r="B509" s="39" t="s">
        <v>4094</v>
      </c>
      <c r="C509" s="39" t="s">
        <v>4095</v>
      </c>
      <c r="D509" s="39" t="s">
        <v>3465</v>
      </c>
      <c r="E509" s="40">
        <v>30800</v>
      </c>
      <c r="F509" s="39" t="s">
        <v>4054</v>
      </c>
      <c r="G509" s="39" t="s">
        <v>200</v>
      </c>
      <c r="H509" s="39" t="s">
        <v>15</v>
      </c>
      <c r="I509" s="39">
        <v>14</v>
      </c>
      <c r="J509" s="39" t="s">
        <v>3489</v>
      </c>
      <c r="K509" s="39" t="s">
        <v>2986</v>
      </c>
    </row>
    <row r="510" spans="1:11">
      <c r="A510" t="str">
        <f t="shared" si="7"/>
        <v>GeoffreyStack</v>
      </c>
      <c r="B510" s="39" t="s">
        <v>4096</v>
      </c>
      <c r="C510" s="39" t="s">
        <v>4097</v>
      </c>
      <c r="D510" s="39" t="s">
        <v>4098</v>
      </c>
      <c r="E510" s="40">
        <v>28500</v>
      </c>
      <c r="F510" s="39" t="s">
        <v>4054</v>
      </c>
      <c r="G510" s="39" t="s">
        <v>3554</v>
      </c>
      <c r="H510" s="39" t="s">
        <v>4</v>
      </c>
      <c r="I510" s="39">
        <v>14</v>
      </c>
      <c r="J510" s="39" t="s">
        <v>3150</v>
      </c>
      <c r="K510" s="39" t="s">
        <v>2986</v>
      </c>
    </row>
    <row r="511" spans="1:11">
      <c r="A511" t="str">
        <f t="shared" si="7"/>
        <v>GeorgeLucas</v>
      </c>
      <c r="B511" s="39" t="s">
        <v>4099</v>
      </c>
      <c r="C511" s="39" t="s">
        <v>779</v>
      </c>
      <c r="D511" s="39" t="s">
        <v>1102</v>
      </c>
      <c r="E511" s="40">
        <v>33100</v>
      </c>
      <c r="F511" s="39" t="s">
        <v>4054</v>
      </c>
      <c r="G511" s="39" t="s">
        <v>4100</v>
      </c>
      <c r="H511" s="39" t="s">
        <v>4</v>
      </c>
      <c r="I511" s="39">
        <v>14</v>
      </c>
      <c r="J511" s="39" t="s">
        <v>3602</v>
      </c>
      <c r="K511" s="39" t="s">
        <v>2986</v>
      </c>
    </row>
    <row r="512" spans="1:11">
      <c r="A512" t="str">
        <f t="shared" si="7"/>
        <v>AbigailPollak</v>
      </c>
      <c r="B512" s="39" t="s">
        <v>4101</v>
      </c>
      <c r="C512" s="39" t="s">
        <v>1704</v>
      </c>
      <c r="D512" s="39" t="s">
        <v>1705</v>
      </c>
      <c r="E512" s="40">
        <v>33100</v>
      </c>
      <c r="F512" s="39" t="s">
        <v>4054</v>
      </c>
      <c r="G512" s="39" t="s">
        <v>821</v>
      </c>
      <c r="H512" s="39" t="s">
        <v>27</v>
      </c>
      <c r="I512" s="39">
        <v>14</v>
      </c>
      <c r="J512" s="39" t="s">
        <v>3427</v>
      </c>
      <c r="K512" s="39" t="s">
        <v>2986</v>
      </c>
    </row>
    <row r="513" spans="1:11">
      <c r="A513" t="str">
        <f t="shared" si="7"/>
        <v>BruceBehren</v>
      </c>
      <c r="B513" s="39" t="s">
        <v>4102</v>
      </c>
      <c r="C513" s="39" t="s">
        <v>426</v>
      </c>
      <c r="D513" s="39" t="s">
        <v>4103</v>
      </c>
      <c r="E513" s="40">
        <v>33100</v>
      </c>
      <c r="F513" s="39" t="s">
        <v>4054</v>
      </c>
      <c r="G513" s="39" t="s">
        <v>54</v>
      </c>
      <c r="H513" s="39" t="s">
        <v>27</v>
      </c>
      <c r="I513" s="39">
        <v>14</v>
      </c>
      <c r="J513" s="39" t="s">
        <v>3427</v>
      </c>
      <c r="K513" s="39" t="s">
        <v>2986</v>
      </c>
    </row>
    <row r="514" spans="1:11">
      <c r="A514" t="str">
        <f t="shared" si="7"/>
        <v>AleenMovsesian</v>
      </c>
      <c r="B514" s="39" t="s">
        <v>4104</v>
      </c>
      <c r="C514" s="39" t="s">
        <v>4105</v>
      </c>
      <c r="D514" s="39" t="s">
        <v>4106</v>
      </c>
      <c r="E514" s="40">
        <v>28500</v>
      </c>
      <c r="F514" s="39" t="s">
        <v>4054</v>
      </c>
      <c r="G514" s="39" t="s">
        <v>4107</v>
      </c>
      <c r="H514" s="39" t="s">
        <v>4</v>
      </c>
      <c r="I514" s="39">
        <v>14</v>
      </c>
      <c r="J514" s="39" t="s">
        <v>3150</v>
      </c>
      <c r="K514" s="39" t="s">
        <v>2986</v>
      </c>
    </row>
    <row r="515" spans="1:11">
      <c r="A515" t="str">
        <f t="shared" ref="A515:A578" si="8">CONCATENATE(C515,D515)</f>
        <v>HarleMontgomery</v>
      </c>
      <c r="B515" s="39" t="s">
        <v>4108</v>
      </c>
      <c r="C515" s="39" t="s">
        <v>4109</v>
      </c>
      <c r="D515" s="39" t="s">
        <v>4110</v>
      </c>
      <c r="E515" s="40">
        <v>28500</v>
      </c>
      <c r="F515" s="39" t="s">
        <v>4054</v>
      </c>
      <c r="G515" s="39" t="s">
        <v>211</v>
      </c>
      <c r="H515" s="39" t="s">
        <v>4</v>
      </c>
      <c r="I515" s="39">
        <v>14</v>
      </c>
      <c r="J515" s="39" t="s">
        <v>2997</v>
      </c>
      <c r="K515" s="39" t="s">
        <v>2986</v>
      </c>
    </row>
    <row r="516" spans="1:11">
      <c r="A516" t="str">
        <f t="shared" si="8"/>
        <v>JeanRhodes</v>
      </c>
      <c r="B516" s="39" t="s">
        <v>4111</v>
      </c>
      <c r="C516" s="39" t="s">
        <v>3204</v>
      </c>
      <c r="D516" s="39" t="s">
        <v>4112</v>
      </c>
      <c r="E516" s="40">
        <v>28500</v>
      </c>
      <c r="F516" s="39" t="s">
        <v>4054</v>
      </c>
      <c r="G516" s="39" t="s">
        <v>293</v>
      </c>
      <c r="H516" s="39" t="s">
        <v>318</v>
      </c>
      <c r="I516" s="39">
        <v>14</v>
      </c>
      <c r="J516" s="39" t="s">
        <v>3866</v>
      </c>
      <c r="K516" s="39" t="s">
        <v>2986</v>
      </c>
    </row>
    <row r="517" spans="1:11">
      <c r="A517" t="str">
        <f t="shared" si="8"/>
        <v>KalpanaRhodes</v>
      </c>
      <c r="B517" s="39" t="s">
        <v>4113</v>
      </c>
      <c r="C517" s="39" t="s">
        <v>4114</v>
      </c>
      <c r="D517" s="39" t="s">
        <v>4112</v>
      </c>
      <c r="E517" s="40">
        <v>28500</v>
      </c>
      <c r="F517" s="39" t="s">
        <v>4054</v>
      </c>
      <c r="G517" s="39" t="s">
        <v>211</v>
      </c>
      <c r="H517" s="39" t="s">
        <v>4</v>
      </c>
      <c r="I517" s="39">
        <v>14</v>
      </c>
      <c r="J517" s="39" t="s">
        <v>3866</v>
      </c>
      <c r="K517" s="39" t="s">
        <v>2986</v>
      </c>
    </row>
    <row r="518" spans="1:11">
      <c r="A518" t="str">
        <f t="shared" si="8"/>
        <v>AleenMovsesian</v>
      </c>
      <c r="B518" s="39" t="s">
        <v>4104</v>
      </c>
      <c r="C518" s="39" t="s">
        <v>4105</v>
      </c>
      <c r="D518" s="39" t="s">
        <v>4106</v>
      </c>
      <c r="E518" s="40">
        <v>28500</v>
      </c>
      <c r="F518" s="39" t="s">
        <v>4054</v>
      </c>
      <c r="G518" s="39" t="s">
        <v>4107</v>
      </c>
      <c r="H518" s="39" t="s">
        <v>4</v>
      </c>
      <c r="I518" s="39">
        <v>14</v>
      </c>
      <c r="J518" s="39" t="s">
        <v>3150</v>
      </c>
      <c r="K518" s="39" t="s">
        <v>2986</v>
      </c>
    </row>
    <row r="519" spans="1:11">
      <c r="A519" t="str">
        <f t="shared" si="8"/>
        <v>LishanAklog</v>
      </c>
      <c r="B519" s="39" t="s">
        <v>4115</v>
      </c>
      <c r="C519" s="39" t="s">
        <v>2851</v>
      </c>
      <c r="D519" s="39" t="s">
        <v>2852</v>
      </c>
      <c r="E519" s="40">
        <v>28500</v>
      </c>
      <c r="F519" s="39" t="s">
        <v>4054</v>
      </c>
      <c r="G519" s="39" t="s">
        <v>4116</v>
      </c>
      <c r="H519" s="39" t="s">
        <v>2856</v>
      </c>
      <c r="I519" s="39">
        <v>14</v>
      </c>
      <c r="J519" s="39" t="s">
        <v>3866</v>
      </c>
      <c r="K519" s="39" t="s">
        <v>2986</v>
      </c>
    </row>
    <row r="520" spans="1:11">
      <c r="A520" t="str">
        <f t="shared" si="8"/>
        <v>IraLechner</v>
      </c>
      <c r="B520" s="39" t="s">
        <v>4117</v>
      </c>
      <c r="C520" s="39" t="s">
        <v>1199</v>
      </c>
      <c r="D520" s="39" t="s">
        <v>4118</v>
      </c>
      <c r="E520" s="40">
        <v>28500</v>
      </c>
      <c r="F520" s="39" t="s">
        <v>4054</v>
      </c>
      <c r="G520" s="39" t="s">
        <v>4119</v>
      </c>
      <c r="H520" s="39" t="s">
        <v>4</v>
      </c>
      <c r="I520" s="39">
        <v>14</v>
      </c>
      <c r="J520" s="39" t="s">
        <v>3866</v>
      </c>
      <c r="K520" s="39" t="s">
        <v>2986</v>
      </c>
    </row>
    <row r="521" spans="1:11">
      <c r="A521" t="str">
        <f t="shared" si="8"/>
        <v>StevenCohen</v>
      </c>
      <c r="B521" s="39" t="s">
        <v>4120</v>
      </c>
      <c r="C521" s="39" t="s">
        <v>128</v>
      </c>
      <c r="D521" s="39" t="s">
        <v>949</v>
      </c>
      <c r="E521" s="40">
        <v>28500</v>
      </c>
      <c r="F521" s="39" t="s">
        <v>4054</v>
      </c>
      <c r="G521" s="39" t="s">
        <v>74</v>
      </c>
      <c r="H521" s="39" t="s">
        <v>75</v>
      </c>
      <c r="I521" s="39">
        <v>14</v>
      </c>
      <c r="J521" s="39" t="s">
        <v>3701</v>
      </c>
      <c r="K521" s="39" t="s">
        <v>2986</v>
      </c>
    </row>
    <row r="522" spans="1:11">
      <c r="A522" t="str">
        <f t="shared" si="8"/>
        <v>RobertLevy</v>
      </c>
      <c r="B522" s="39" t="s">
        <v>3601</v>
      </c>
      <c r="C522" s="39" t="s">
        <v>8</v>
      </c>
      <c r="D522" s="39" t="s">
        <v>3570</v>
      </c>
      <c r="E522" s="40">
        <v>28500</v>
      </c>
      <c r="F522" s="39" t="s">
        <v>4054</v>
      </c>
      <c r="G522" s="39" t="s">
        <v>74</v>
      </c>
      <c r="H522" s="39" t="s">
        <v>75</v>
      </c>
      <c r="I522" s="39">
        <v>14</v>
      </c>
      <c r="J522" s="39" t="s">
        <v>3602</v>
      </c>
      <c r="K522" s="39" t="s">
        <v>2986</v>
      </c>
    </row>
    <row r="523" spans="1:11">
      <c r="A523" t="str">
        <f t="shared" si="8"/>
        <v>ThomasRusso</v>
      </c>
      <c r="B523" s="39" t="s">
        <v>4121</v>
      </c>
      <c r="C523" s="39" t="s">
        <v>2992</v>
      </c>
      <c r="D523" s="39" t="s">
        <v>4122</v>
      </c>
      <c r="E523" s="40">
        <v>28500</v>
      </c>
      <c r="F523" s="39" t="s">
        <v>4054</v>
      </c>
      <c r="G523" s="39" t="s">
        <v>4123</v>
      </c>
      <c r="H523" s="39" t="s">
        <v>226</v>
      </c>
      <c r="I523" s="39">
        <v>14</v>
      </c>
      <c r="J523" s="39" t="s">
        <v>3602</v>
      </c>
      <c r="K523" s="39" t="s">
        <v>2986</v>
      </c>
    </row>
    <row r="524" spans="1:11">
      <c r="A524" t="str">
        <f t="shared" si="8"/>
        <v>JonDevaan</v>
      </c>
      <c r="B524" s="39" t="s">
        <v>4124</v>
      </c>
      <c r="C524" s="39" t="s">
        <v>984</v>
      </c>
      <c r="D524" s="39" t="s">
        <v>4125</v>
      </c>
      <c r="E524" s="40">
        <v>28500</v>
      </c>
      <c r="F524" s="39" t="s">
        <v>4126</v>
      </c>
      <c r="G524" s="39" t="s">
        <v>4127</v>
      </c>
      <c r="H524" s="39" t="s">
        <v>318</v>
      </c>
      <c r="I524" s="39">
        <v>14</v>
      </c>
      <c r="J524" s="39" t="s">
        <v>4128</v>
      </c>
      <c r="K524" s="39" t="s">
        <v>2986</v>
      </c>
    </row>
    <row r="525" spans="1:11">
      <c r="A525" t="str">
        <f t="shared" si="8"/>
        <v>JeffreyJacobs</v>
      </c>
      <c r="B525" s="39" t="s">
        <v>4129</v>
      </c>
      <c r="C525" s="39" t="s">
        <v>109</v>
      </c>
      <c r="D525" s="39" t="s">
        <v>3693</v>
      </c>
      <c r="E525" s="40">
        <v>28500</v>
      </c>
      <c r="F525" s="39" t="s">
        <v>4126</v>
      </c>
      <c r="G525" s="39" t="s">
        <v>4130</v>
      </c>
      <c r="H525" s="39" t="s">
        <v>4</v>
      </c>
      <c r="I525" s="39">
        <v>14</v>
      </c>
      <c r="J525" s="39" t="s">
        <v>3866</v>
      </c>
      <c r="K525" s="39" t="s">
        <v>2986</v>
      </c>
    </row>
    <row r="526" spans="1:11">
      <c r="A526" t="str">
        <f t="shared" si="8"/>
        <v>MaryEbrahimi</v>
      </c>
      <c r="B526" s="39" t="s">
        <v>4131</v>
      </c>
      <c r="C526" s="39" t="s">
        <v>3597</v>
      </c>
      <c r="D526" s="39" t="s">
        <v>4132</v>
      </c>
      <c r="E526" s="40">
        <v>28500</v>
      </c>
      <c r="F526" s="39" t="s">
        <v>4126</v>
      </c>
      <c r="G526" s="39" t="s">
        <v>2758</v>
      </c>
      <c r="H526" s="39" t="s">
        <v>105</v>
      </c>
      <c r="I526" s="39">
        <v>14</v>
      </c>
      <c r="J526" s="39" t="s">
        <v>4133</v>
      </c>
      <c r="K526" s="39" t="s">
        <v>2986</v>
      </c>
    </row>
    <row r="527" spans="1:11">
      <c r="A527" t="str">
        <f t="shared" si="8"/>
        <v>EricIsaacson</v>
      </c>
      <c r="B527" s="39" t="s">
        <v>4134</v>
      </c>
      <c r="C527" s="39" t="s">
        <v>632</v>
      </c>
      <c r="D527" s="39" t="s">
        <v>4135</v>
      </c>
      <c r="E527" s="40">
        <v>28500</v>
      </c>
      <c r="F527" s="39" t="s">
        <v>4126</v>
      </c>
      <c r="G527" s="39" t="s">
        <v>3787</v>
      </c>
      <c r="H527" s="39" t="s">
        <v>4</v>
      </c>
      <c r="I527" s="39">
        <v>14</v>
      </c>
      <c r="J527" s="39" t="s">
        <v>3866</v>
      </c>
      <c r="K527" s="39" t="s">
        <v>2986</v>
      </c>
    </row>
    <row r="528" spans="1:11">
      <c r="A528" t="str">
        <f t="shared" si="8"/>
        <v>MichaelDonaldson</v>
      </c>
      <c r="B528" s="39" t="s">
        <v>4136</v>
      </c>
      <c r="C528" s="39" t="s">
        <v>680</v>
      </c>
      <c r="D528" s="39" t="s">
        <v>4137</v>
      </c>
      <c r="E528" s="40">
        <v>28500</v>
      </c>
      <c r="F528" s="39" t="s">
        <v>4126</v>
      </c>
      <c r="G528" s="39" t="s">
        <v>4138</v>
      </c>
      <c r="H528" s="39" t="s">
        <v>105</v>
      </c>
      <c r="I528" s="39">
        <v>14</v>
      </c>
      <c r="J528" s="39" t="s">
        <v>4139</v>
      </c>
      <c r="K528" s="39" t="s">
        <v>2986</v>
      </c>
    </row>
    <row r="529" spans="1:11">
      <c r="A529" t="str">
        <f t="shared" si="8"/>
        <v>JuttaHicks</v>
      </c>
      <c r="B529" s="39" t="s">
        <v>4140</v>
      </c>
      <c r="C529" s="39" t="s">
        <v>4141</v>
      </c>
      <c r="D529" s="39" t="s">
        <v>4142</v>
      </c>
      <c r="E529" s="40">
        <v>28500</v>
      </c>
      <c r="F529" s="39" t="s">
        <v>4126</v>
      </c>
      <c r="G529" s="39" t="s">
        <v>2397</v>
      </c>
      <c r="H529" s="39" t="s">
        <v>123</v>
      </c>
      <c r="I529" s="39">
        <v>14</v>
      </c>
      <c r="J529" s="39" t="s">
        <v>3176</v>
      </c>
      <c r="K529" s="39" t="s">
        <v>2986</v>
      </c>
    </row>
    <row r="530" spans="1:11">
      <c r="A530" t="str">
        <f t="shared" si="8"/>
        <v>EllenMcFarland</v>
      </c>
      <c r="B530" s="39" t="s">
        <v>4143</v>
      </c>
      <c r="C530" s="39" t="s">
        <v>2791</v>
      </c>
      <c r="D530" s="39" t="s">
        <v>4144</v>
      </c>
      <c r="E530" s="40">
        <v>28500</v>
      </c>
      <c r="F530" s="39" t="s">
        <v>4126</v>
      </c>
      <c r="G530" s="39" t="s">
        <v>4145</v>
      </c>
      <c r="H530" s="39" t="s">
        <v>123</v>
      </c>
      <c r="I530" s="39">
        <v>14</v>
      </c>
      <c r="J530" s="39" t="s">
        <v>3176</v>
      </c>
      <c r="K530" s="39" t="s">
        <v>2986</v>
      </c>
    </row>
    <row r="531" spans="1:11">
      <c r="A531" t="str">
        <f t="shared" si="8"/>
        <v>VirginiaJordan</v>
      </c>
      <c r="B531" s="39" t="s">
        <v>4146</v>
      </c>
      <c r="C531" s="39" t="s">
        <v>3889</v>
      </c>
      <c r="D531" s="39" t="s">
        <v>4147</v>
      </c>
      <c r="E531" s="40">
        <v>30800</v>
      </c>
      <c r="F531" s="39" t="s">
        <v>4126</v>
      </c>
      <c r="G531" s="39" t="s">
        <v>4148</v>
      </c>
      <c r="H531" s="39" t="s">
        <v>105</v>
      </c>
      <c r="I531" s="39">
        <v>14</v>
      </c>
      <c r="J531" s="39" t="s">
        <v>4133</v>
      </c>
      <c r="K531" s="39" t="s">
        <v>2986</v>
      </c>
    </row>
    <row r="532" spans="1:11">
      <c r="A532" t="str">
        <f t="shared" si="8"/>
        <v>LylePoncher</v>
      </c>
      <c r="B532" s="39" t="s">
        <v>4149</v>
      </c>
      <c r="C532" s="39" t="s">
        <v>4150</v>
      </c>
      <c r="D532" s="39" t="s">
        <v>4151</v>
      </c>
      <c r="E532" s="40">
        <v>28500</v>
      </c>
      <c r="F532" s="39" t="s">
        <v>4126</v>
      </c>
      <c r="G532" s="39" t="s">
        <v>420</v>
      </c>
      <c r="H532" s="39" t="s">
        <v>4</v>
      </c>
      <c r="I532" s="39">
        <v>14</v>
      </c>
      <c r="J532" s="39" t="s">
        <v>4133</v>
      </c>
      <c r="K532" s="39" t="s">
        <v>2986</v>
      </c>
    </row>
    <row r="533" spans="1:11">
      <c r="A533" t="str">
        <f t="shared" si="8"/>
        <v>WilliamBudinger</v>
      </c>
      <c r="B533" s="39" t="s">
        <v>4152</v>
      </c>
      <c r="C533" s="39" t="s">
        <v>3057</v>
      </c>
      <c r="D533" s="39" t="s">
        <v>4153</v>
      </c>
      <c r="E533" s="40">
        <v>57000</v>
      </c>
      <c r="F533" s="39" t="s">
        <v>4126</v>
      </c>
      <c r="G533" s="39" t="s">
        <v>1742</v>
      </c>
      <c r="H533" s="39" t="s">
        <v>105</v>
      </c>
      <c r="I533" s="39">
        <v>14</v>
      </c>
      <c r="J533" s="39" t="s">
        <v>4133</v>
      </c>
      <c r="K533" s="39" t="s">
        <v>2986</v>
      </c>
    </row>
    <row r="534" spans="1:11">
      <c r="A534" t="str">
        <f t="shared" si="8"/>
        <v>MATTHEWGARFIELD</v>
      </c>
      <c r="B534" s="39" t="s">
        <v>4154</v>
      </c>
      <c r="C534" s="39" t="s">
        <v>4155</v>
      </c>
      <c r="D534" s="39" t="s">
        <v>4156</v>
      </c>
      <c r="E534" s="40">
        <v>28500</v>
      </c>
      <c r="F534" s="39" t="s">
        <v>4157</v>
      </c>
      <c r="G534" s="39" t="s">
        <v>4158</v>
      </c>
      <c r="H534" s="39" t="s">
        <v>226</v>
      </c>
      <c r="I534" s="39">
        <v>14</v>
      </c>
      <c r="J534" s="39" t="s">
        <v>2985</v>
      </c>
      <c r="K534" s="39" t="s">
        <v>2986</v>
      </c>
    </row>
    <row r="535" spans="1:11">
      <c r="A535" t="str">
        <f t="shared" si="8"/>
        <v>MarieGardfield</v>
      </c>
      <c r="B535" s="39" t="s">
        <v>4159</v>
      </c>
      <c r="C535" s="39" t="s">
        <v>4160</v>
      </c>
      <c r="D535" s="39" t="s">
        <v>4161</v>
      </c>
      <c r="E535" s="40">
        <v>28500</v>
      </c>
      <c r="F535" s="39" t="s">
        <v>4157</v>
      </c>
      <c r="G535" s="39" t="s">
        <v>4162</v>
      </c>
      <c r="H535" s="39" t="s">
        <v>226</v>
      </c>
      <c r="I535" s="39">
        <v>14</v>
      </c>
      <c r="J535" s="39" t="s">
        <v>2985</v>
      </c>
      <c r="K535" s="39" t="s">
        <v>2986</v>
      </c>
    </row>
    <row r="536" spans="1:11">
      <c r="A536" t="str">
        <f t="shared" si="8"/>
        <v>LeslieDach</v>
      </c>
      <c r="B536" s="39" t="s">
        <v>4163</v>
      </c>
      <c r="C536" s="39" t="s">
        <v>3673</v>
      </c>
      <c r="D536" s="39" t="s">
        <v>4164</v>
      </c>
      <c r="E536" s="40">
        <v>28500</v>
      </c>
      <c r="F536" s="39" t="s">
        <v>4157</v>
      </c>
      <c r="G536" s="39" t="s">
        <v>2961</v>
      </c>
      <c r="H536" s="39" t="s">
        <v>2962</v>
      </c>
      <c r="I536" s="39">
        <v>14</v>
      </c>
      <c r="J536" s="39" t="s">
        <v>4007</v>
      </c>
      <c r="K536" s="39" t="s">
        <v>2986</v>
      </c>
    </row>
    <row r="537" spans="1:11">
      <c r="A537" t="str">
        <f t="shared" si="8"/>
        <v>J RexFuqua</v>
      </c>
      <c r="B537" s="39" t="s">
        <v>4165</v>
      </c>
      <c r="C537" s="39" t="s">
        <v>4166</v>
      </c>
      <c r="D537" s="39" t="s">
        <v>4167</v>
      </c>
      <c r="E537" s="40">
        <v>28500</v>
      </c>
      <c r="F537" s="39" t="s">
        <v>4157</v>
      </c>
      <c r="G537" s="39" t="s">
        <v>308</v>
      </c>
      <c r="H537" s="39" t="s">
        <v>1446</v>
      </c>
      <c r="I537" s="39">
        <v>14</v>
      </c>
      <c r="J537" s="39" t="s">
        <v>3684</v>
      </c>
      <c r="K537" s="39" t="s">
        <v>2986</v>
      </c>
    </row>
    <row r="538" spans="1:11">
      <c r="A538" t="str">
        <f t="shared" si="8"/>
        <v>ArthurBlank</v>
      </c>
      <c r="B538" s="39" t="s">
        <v>4168</v>
      </c>
      <c r="C538" s="39" t="s">
        <v>744</v>
      </c>
      <c r="D538" s="39" t="s">
        <v>4169</v>
      </c>
      <c r="E538" s="40">
        <v>28500</v>
      </c>
      <c r="F538" s="39" t="s">
        <v>4157</v>
      </c>
      <c r="G538" s="39" t="s">
        <v>308</v>
      </c>
      <c r="H538" s="39" t="s">
        <v>1446</v>
      </c>
      <c r="I538" s="39">
        <v>14</v>
      </c>
      <c r="J538" s="39" t="s">
        <v>3684</v>
      </c>
      <c r="K538" s="39" t="s">
        <v>2986</v>
      </c>
    </row>
    <row r="539" spans="1:11">
      <c r="A539" t="str">
        <f t="shared" si="8"/>
        <v>StephanieBlank</v>
      </c>
      <c r="B539" s="39" t="s">
        <v>4170</v>
      </c>
      <c r="C539" s="39" t="s">
        <v>4171</v>
      </c>
      <c r="D539" s="39" t="s">
        <v>4169</v>
      </c>
      <c r="E539" s="40">
        <v>28500</v>
      </c>
      <c r="F539" s="39" t="s">
        <v>4157</v>
      </c>
      <c r="G539" s="39" t="s">
        <v>308</v>
      </c>
      <c r="H539" s="39" t="s">
        <v>1446</v>
      </c>
      <c r="I539" s="39">
        <v>14</v>
      </c>
      <c r="J539" s="39" t="s">
        <v>3684</v>
      </c>
      <c r="K539" s="39" t="s">
        <v>2986</v>
      </c>
    </row>
    <row r="540" spans="1:11">
      <c r="A540" t="str">
        <f t="shared" si="8"/>
        <v>HarryMeyerhoff</v>
      </c>
      <c r="B540" s="39" t="s">
        <v>4172</v>
      </c>
      <c r="C540" s="39" t="s">
        <v>3096</v>
      </c>
      <c r="D540" s="39" t="s">
        <v>4173</v>
      </c>
      <c r="E540" s="40">
        <v>28500</v>
      </c>
      <c r="F540" s="39" t="s">
        <v>4157</v>
      </c>
      <c r="G540" s="39" t="s">
        <v>4174</v>
      </c>
      <c r="H540" s="39" t="s">
        <v>244</v>
      </c>
      <c r="I540" s="39">
        <v>14</v>
      </c>
      <c r="J540" s="39" t="s">
        <v>4007</v>
      </c>
      <c r="K540" s="39" t="s">
        <v>2986</v>
      </c>
    </row>
    <row r="541" spans="1:11">
      <c r="A541" t="str">
        <f t="shared" si="8"/>
        <v>LindaSchilling</v>
      </c>
      <c r="B541" s="39" t="s">
        <v>4175</v>
      </c>
      <c r="C541" s="39" t="s">
        <v>4057</v>
      </c>
      <c r="D541" s="39" t="s">
        <v>4176</v>
      </c>
      <c r="E541" s="40">
        <v>28500</v>
      </c>
      <c r="F541" s="39" t="s">
        <v>4126</v>
      </c>
      <c r="G541" s="39" t="s">
        <v>4177</v>
      </c>
      <c r="H541" s="39" t="s">
        <v>4</v>
      </c>
      <c r="I541" s="39">
        <v>14</v>
      </c>
      <c r="J541" s="39" t="s">
        <v>3150</v>
      </c>
      <c r="K541" s="39" t="s">
        <v>2986</v>
      </c>
    </row>
    <row r="542" spans="1:11">
      <c r="A542" t="str">
        <f t="shared" si="8"/>
        <v>WendyAversano</v>
      </c>
      <c r="B542" s="39" t="s">
        <v>4178</v>
      </c>
      <c r="C542" s="39" t="s">
        <v>1330</v>
      </c>
      <c r="D542" s="39" t="s">
        <v>4179</v>
      </c>
      <c r="E542" s="40">
        <v>28500</v>
      </c>
      <c r="F542" s="39" t="s">
        <v>4126</v>
      </c>
      <c r="G542" s="39" t="s">
        <v>1106</v>
      </c>
      <c r="H542" s="39" t="s">
        <v>4</v>
      </c>
      <c r="I542" s="39">
        <v>14</v>
      </c>
      <c r="J542" s="39" t="s">
        <v>3150</v>
      </c>
      <c r="K542" s="39" t="s">
        <v>2986</v>
      </c>
    </row>
    <row r="543" spans="1:11">
      <c r="A543" t="str">
        <f t="shared" si="8"/>
        <v>CyrusAmir-Mokri</v>
      </c>
      <c r="B543" s="39" t="s">
        <v>4180</v>
      </c>
      <c r="C543" s="39" t="s">
        <v>4181</v>
      </c>
      <c r="D543" s="39" t="s">
        <v>4182</v>
      </c>
      <c r="E543" s="40">
        <v>28500</v>
      </c>
      <c r="F543" s="39" t="s">
        <v>4126</v>
      </c>
      <c r="G543" s="39" t="s">
        <v>14</v>
      </c>
      <c r="H543" s="39" t="s">
        <v>15</v>
      </c>
      <c r="I543" s="39">
        <v>14</v>
      </c>
      <c r="J543" s="39" t="s">
        <v>3150</v>
      </c>
      <c r="K543" s="39" t="s">
        <v>2986</v>
      </c>
    </row>
    <row r="544" spans="1:11">
      <c r="A544" t="str">
        <f t="shared" si="8"/>
        <v>WilliamPerkins</v>
      </c>
      <c r="B544" s="39" t="s">
        <v>4183</v>
      </c>
      <c r="C544" s="39" t="s">
        <v>3057</v>
      </c>
      <c r="D544" s="39" t="s">
        <v>2400</v>
      </c>
      <c r="E544" s="40">
        <v>33100</v>
      </c>
      <c r="F544" s="39" t="s">
        <v>4157</v>
      </c>
      <c r="G544" s="39" t="s">
        <v>928</v>
      </c>
      <c r="H544" s="39" t="s">
        <v>444</v>
      </c>
      <c r="I544" s="39">
        <v>14</v>
      </c>
      <c r="J544" s="39" t="s">
        <v>4184</v>
      </c>
      <c r="K544" s="39" t="s">
        <v>2986</v>
      </c>
    </row>
    <row r="545" spans="1:11">
      <c r="A545" t="str">
        <f t="shared" si="8"/>
        <v>MartyMcVey</v>
      </c>
      <c r="B545" s="39" t="s">
        <v>4185</v>
      </c>
      <c r="C545" s="39" t="s">
        <v>2779</v>
      </c>
      <c r="D545" s="39" t="s">
        <v>1960</v>
      </c>
      <c r="E545" s="40">
        <v>28500</v>
      </c>
      <c r="F545" s="39" t="s">
        <v>4157</v>
      </c>
      <c r="G545" s="39" t="s">
        <v>928</v>
      </c>
      <c r="H545" s="39" t="s">
        <v>444</v>
      </c>
      <c r="I545" s="39">
        <v>14</v>
      </c>
      <c r="J545" s="39" t="s">
        <v>4184</v>
      </c>
      <c r="K545" s="39" t="s">
        <v>2986</v>
      </c>
    </row>
    <row r="546" spans="1:11">
      <c r="A546" t="str">
        <f t="shared" si="8"/>
        <v>MarkEin</v>
      </c>
      <c r="B546" s="39" t="s">
        <v>4186</v>
      </c>
      <c r="C546" s="39" t="s">
        <v>151</v>
      </c>
      <c r="D546" s="39" t="s">
        <v>4187</v>
      </c>
      <c r="E546" s="40">
        <v>28500</v>
      </c>
      <c r="F546" s="39" t="s">
        <v>4157</v>
      </c>
      <c r="G546" s="39" t="s">
        <v>2961</v>
      </c>
      <c r="H546" s="39" t="s">
        <v>2962</v>
      </c>
      <c r="I546" s="39">
        <v>14</v>
      </c>
      <c r="J546" s="39" t="s">
        <v>2985</v>
      </c>
      <c r="K546" s="39" t="s">
        <v>2986</v>
      </c>
    </row>
    <row r="547" spans="1:11">
      <c r="A547" t="str">
        <f t="shared" si="8"/>
        <v>MichaelGelman</v>
      </c>
      <c r="B547" s="39" t="s">
        <v>4188</v>
      </c>
      <c r="C547" s="39" t="s">
        <v>680</v>
      </c>
      <c r="D547" s="39" t="s">
        <v>4189</v>
      </c>
      <c r="E547" s="40">
        <v>28500</v>
      </c>
      <c r="F547" s="39" t="s">
        <v>4157</v>
      </c>
      <c r="G547" s="39" t="s">
        <v>596</v>
      </c>
      <c r="H547" s="39" t="s">
        <v>244</v>
      </c>
      <c r="I547" s="39">
        <v>14</v>
      </c>
      <c r="J547" s="39" t="s">
        <v>4007</v>
      </c>
      <c r="K547" s="39" t="s">
        <v>2986</v>
      </c>
    </row>
    <row r="548" spans="1:11">
      <c r="A548" t="str">
        <f t="shared" si="8"/>
        <v>AnnGeorge</v>
      </c>
      <c r="B548" s="39" t="s">
        <v>4190</v>
      </c>
      <c r="C548" s="39" t="s">
        <v>2444</v>
      </c>
      <c r="D548" s="39" t="s">
        <v>779</v>
      </c>
      <c r="E548" s="40">
        <v>28500</v>
      </c>
      <c r="F548" s="39" t="s">
        <v>4191</v>
      </c>
      <c r="G548" s="39" t="s">
        <v>375</v>
      </c>
      <c r="H548" s="39" t="s">
        <v>376</v>
      </c>
      <c r="I548" s="39">
        <v>14</v>
      </c>
      <c r="J548" s="39" t="s">
        <v>3401</v>
      </c>
      <c r="K548" s="39" t="s">
        <v>2986</v>
      </c>
    </row>
    <row r="549" spans="1:11">
      <c r="A549" t="str">
        <f t="shared" si="8"/>
        <v>JuliaDayton</v>
      </c>
      <c r="B549" s="39" t="s">
        <v>4192</v>
      </c>
      <c r="C549" s="39" t="s">
        <v>4193</v>
      </c>
      <c r="D549" s="39" t="s">
        <v>4194</v>
      </c>
      <c r="E549" s="40">
        <v>28500</v>
      </c>
      <c r="F549" s="39" t="s">
        <v>4191</v>
      </c>
      <c r="G549" s="39" t="s">
        <v>375</v>
      </c>
      <c r="H549" s="39" t="s">
        <v>376</v>
      </c>
      <c r="I549" s="39">
        <v>14</v>
      </c>
      <c r="J549" s="39" t="s">
        <v>3401</v>
      </c>
      <c r="K549" s="39" t="s">
        <v>2986</v>
      </c>
    </row>
    <row r="550" spans="1:11">
      <c r="A550" t="str">
        <f t="shared" si="8"/>
        <v>DavidSmall</v>
      </c>
      <c r="B550" s="39" t="s">
        <v>4195</v>
      </c>
      <c r="C550" s="39" t="s">
        <v>163</v>
      </c>
      <c r="D550" s="39" t="s">
        <v>4196</v>
      </c>
      <c r="E550" s="40">
        <v>28500</v>
      </c>
      <c r="F550" s="39" t="s">
        <v>4191</v>
      </c>
      <c r="G550" s="39" t="s">
        <v>1158</v>
      </c>
      <c r="H550" s="39" t="s">
        <v>75</v>
      </c>
      <c r="I550" s="39">
        <v>14</v>
      </c>
      <c r="J550" s="39" t="s">
        <v>4197</v>
      </c>
      <c r="K550" s="39" t="s">
        <v>2986</v>
      </c>
    </row>
    <row r="551" spans="1:11">
      <c r="A551" t="str">
        <f t="shared" si="8"/>
        <v>ASacks</v>
      </c>
      <c r="B551" s="39" t="s">
        <v>4198</v>
      </c>
      <c r="C551" s="39" t="s">
        <v>4199</v>
      </c>
      <c r="D551" s="39" t="s">
        <v>4200</v>
      </c>
      <c r="E551" s="40">
        <v>28500</v>
      </c>
      <c r="F551" s="39" t="s">
        <v>4191</v>
      </c>
      <c r="G551" s="39" t="s">
        <v>944</v>
      </c>
      <c r="H551" s="39" t="s">
        <v>75</v>
      </c>
      <c r="I551" s="39">
        <v>14</v>
      </c>
      <c r="J551" s="39" t="s">
        <v>4197</v>
      </c>
      <c r="K551" s="39" t="s">
        <v>2986</v>
      </c>
    </row>
    <row r="552" spans="1:11">
      <c r="A552" t="str">
        <f t="shared" si="8"/>
        <v>JillMeister</v>
      </c>
      <c r="B552" s="39" t="s">
        <v>4201</v>
      </c>
      <c r="C552" s="39" t="s">
        <v>4202</v>
      </c>
      <c r="D552" s="39" t="s">
        <v>4203</v>
      </c>
      <c r="E552" s="40">
        <v>28500</v>
      </c>
      <c r="F552" s="39" t="s">
        <v>4191</v>
      </c>
      <c r="G552" s="39" t="s">
        <v>74</v>
      </c>
      <c r="H552" s="39" t="s">
        <v>75</v>
      </c>
      <c r="I552" s="39">
        <v>14</v>
      </c>
      <c r="J552" s="39" t="s">
        <v>4197</v>
      </c>
      <c r="K552" s="39" t="s">
        <v>2986</v>
      </c>
    </row>
    <row r="553" spans="1:11">
      <c r="A553" t="str">
        <f t="shared" si="8"/>
        <v>DavidRichter</v>
      </c>
      <c r="B553" s="39" t="s">
        <v>4204</v>
      </c>
      <c r="C553" s="39" t="s">
        <v>163</v>
      </c>
      <c r="D553" s="39" t="s">
        <v>4205</v>
      </c>
      <c r="E553" s="40">
        <v>28500</v>
      </c>
      <c r="F553" s="39" t="s">
        <v>4191</v>
      </c>
      <c r="G553" s="39" t="s">
        <v>3115</v>
      </c>
      <c r="H553" s="39" t="s">
        <v>75</v>
      </c>
      <c r="I553" s="39">
        <v>14</v>
      </c>
      <c r="J553" s="39" t="s">
        <v>4197</v>
      </c>
      <c r="K553" s="39" t="s">
        <v>2986</v>
      </c>
    </row>
    <row r="554" spans="1:11">
      <c r="A554" t="str">
        <f t="shared" si="8"/>
        <v>KennethSacks</v>
      </c>
      <c r="B554" s="39" t="s">
        <v>4206</v>
      </c>
      <c r="C554" s="39" t="s">
        <v>3666</v>
      </c>
      <c r="D554" s="39" t="s">
        <v>4200</v>
      </c>
      <c r="E554" s="40">
        <v>28500</v>
      </c>
      <c r="F554" s="39" t="s">
        <v>4191</v>
      </c>
      <c r="G554" s="39" t="s">
        <v>1158</v>
      </c>
      <c r="H554" s="39" t="s">
        <v>75</v>
      </c>
      <c r="I554" s="39">
        <v>14</v>
      </c>
      <c r="J554" s="39" t="s">
        <v>4197</v>
      </c>
      <c r="K554" s="39" t="s">
        <v>2986</v>
      </c>
    </row>
    <row r="555" spans="1:11">
      <c r="A555" t="str">
        <f t="shared" si="8"/>
        <v>WalterLowenstein</v>
      </c>
      <c r="B555" s="39" t="s">
        <v>4207</v>
      </c>
      <c r="C555" s="39" t="s">
        <v>1808</v>
      </c>
      <c r="D555" s="39" t="s">
        <v>3541</v>
      </c>
      <c r="E555" s="40">
        <v>28500</v>
      </c>
      <c r="F555" s="39" t="s">
        <v>4191</v>
      </c>
      <c r="G555" s="39" t="s">
        <v>4208</v>
      </c>
      <c r="H555" s="39" t="s">
        <v>105</v>
      </c>
      <c r="I555" s="39">
        <v>14</v>
      </c>
      <c r="J555" s="39" t="s">
        <v>4209</v>
      </c>
      <c r="K555" s="39" t="s">
        <v>2986</v>
      </c>
    </row>
    <row r="556" spans="1:11">
      <c r="A556" t="str">
        <f t="shared" si="8"/>
        <v>KarenLowenstein</v>
      </c>
      <c r="B556" s="39" t="s">
        <v>4210</v>
      </c>
      <c r="C556" s="39" t="s">
        <v>2698</v>
      </c>
      <c r="D556" s="39" t="s">
        <v>3541</v>
      </c>
      <c r="E556" s="40">
        <v>28500</v>
      </c>
      <c r="F556" s="39" t="s">
        <v>4191</v>
      </c>
      <c r="G556" s="39" t="s">
        <v>4208</v>
      </c>
      <c r="H556" s="39" t="s">
        <v>105</v>
      </c>
      <c r="I556" s="39">
        <v>14</v>
      </c>
      <c r="J556" s="39" t="s">
        <v>4209</v>
      </c>
      <c r="K556" s="39" t="s">
        <v>2986</v>
      </c>
    </row>
    <row r="557" spans="1:11">
      <c r="A557" t="str">
        <f t="shared" si="8"/>
        <v>PhilRuffin</v>
      </c>
      <c r="B557" s="39" t="s">
        <v>4211</v>
      </c>
      <c r="C557" s="39" t="s">
        <v>1078</v>
      </c>
      <c r="D557" s="39" t="s">
        <v>4212</v>
      </c>
      <c r="E557" s="40">
        <v>28500</v>
      </c>
      <c r="F557" s="39" t="s">
        <v>4191</v>
      </c>
      <c r="G557" s="39" t="s">
        <v>4213</v>
      </c>
      <c r="H557" s="39" t="s">
        <v>4214</v>
      </c>
      <c r="I557" s="39">
        <v>14</v>
      </c>
      <c r="J557" s="39" t="s">
        <v>4215</v>
      </c>
      <c r="K557" s="39" t="s">
        <v>2986</v>
      </c>
    </row>
    <row r="558" spans="1:11">
      <c r="A558" t="str">
        <f t="shared" si="8"/>
        <v>RichardRosenthal</v>
      </c>
      <c r="B558" s="39" t="s">
        <v>4216</v>
      </c>
      <c r="C558" s="39" t="s">
        <v>216</v>
      </c>
      <c r="D558" s="39" t="s">
        <v>4217</v>
      </c>
      <c r="E558" s="40">
        <v>33100</v>
      </c>
      <c r="F558" s="39" t="s">
        <v>4191</v>
      </c>
      <c r="G558" s="39" t="s">
        <v>637</v>
      </c>
      <c r="H558" s="39" t="s">
        <v>638</v>
      </c>
      <c r="I558" s="39">
        <v>14</v>
      </c>
      <c r="J558" s="39" t="s">
        <v>4218</v>
      </c>
      <c r="K558" s="39" t="s">
        <v>2986</v>
      </c>
    </row>
    <row r="559" spans="1:11">
      <c r="A559" t="str">
        <f t="shared" si="8"/>
        <v>LoisRosenthal</v>
      </c>
      <c r="B559" s="39" t="s">
        <v>4219</v>
      </c>
      <c r="C559" s="39" t="s">
        <v>4220</v>
      </c>
      <c r="D559" s="39" t="s">
        <v>4217</v>
      </c>
      <c r="E559" s="40">
        <v>33100</v>
      </c>
      <c r="F559" s="39" t="s">
        <v>4191</v>
      </c>
      <c r="G559" s="39" t="s">
        <v>637</v>
      </c>
      <c r="H559" s="39" t="s">
        <v>638</v>
      </c>
      <c r="I559" s="39">
        <v>14</v>
      </c>
      <c r="J559" s="39" t="s">
        <v>4218</v>
      </c>
      <c r="K559" s="39" t="s">
        <v>2986</v>
      </c>
    </row>
    <row r="560" spans="1:11">
      <c r="A560" t="str">
        <f t="shared" si="8"/>
        <v>ACrown</v>
      </c>
      <c r="B560" s="39" t="s">
        <v>4221</v>
      </c>
      <c r="C560" s="39" t="s">
        <v>4199</v>
      </c>
      <c r="D560" s="39" t="s">
        <v>141</v>
      </c>
      <c r="E560" s="40">
        <v>30800</v>
      </c>
      <c r="F560" s="39" t="s">
        <v>4191</v>
      </c>
      <c r="G560" s="39" t="s">
        <v>944</v>
      </c>
      <c r="H560" s="39" t="s">
        <v>75</v>
      </c>
      <c r="I560" s="39">
        <v>14</v>
      </c>
      <c r="J560" s="39" t="s">
        <v>4197</v>
      </c>
      <c r="K560" s="39" t="s">
        <v>2986</v>
      </c>
    </row>
    <row r="561" spans="1:11">
      <c r="A561" t="str">
        <f t="shared" si="8"/>
        <v>StephenMalkin</v>
      </c>
      <c r="B561" s="39" t="s">
        <v>4222</v>
      </c>
      <c r="C561" s="39" t="s">
        <v>1000</v>
      </c>
      <c r="D561" s="39" t="s">
        <v>4223</v>
      </c>
      <c r="E561" s="40">
        <v>28500</v>
      </c>
      <c r="F561" s="39" t="s">
        <v>4191</v>
      </c>
      <c r="G561" s="39" t="s">
        <v>3115</v>
      </c>
      <c r="H561" s="39" t="s">
        <v>75</v>
      </c>
      <c r="I561" s="39">
        <v>14</v>
      </c>
      <c r="J561" s="39" t="s">
        <v>4197</v>
      </c>
      <c r="K561" s="39" t="s">
        <v>2986</v>
      </c>
    </row>
    <row r="562" spans="1:11">
      <c r="A562" t="str">
        <f t="shared" si="8"/>
        <v>RobertClark</v>
      </c>
      <c r="B562" s="39" t="s">
        <v>4224</v>
      </c>
      <c r="C562" s="39" t="s">
        <v>8</v>
      </c>
      <c r="D562" s="39" t="s">
        <v>230</v>
      </c>
      <c r="E562" s="40">
        <v>28500</v>
      </c>
      <c r="F562" s="39" t="s">
        <v>4191</v>
      </c>
      <c r="G562" s="39" t="s">
        <v>234</v>
      </c>
      <c r="H562" s="39" t="s">
        <v>2838</v>
      </c>
      <c r="I562" s="39">
        <v>14</v>
      </c>
      <c r="J562" s="39" t="s">
        <v>3429</v>
      </c>
      <c r="K562" s="39" t="s">
        <v>2986</v>
      </c>
    </row>
    <row r="563" spans="1:11">
      <c r="A563" t="str">
        <f t="shared" si="8"/>
        <v>JeanMcDonnell</v>
      </c>
      <c r="B563" s="39" t="s">
        <v>4225</v>
      </c>
      <c r="C563" s="39" t="s">
        <v>3204</v>
      </c>
      <c r="D563" s="39" t="s">
        <v>4226</v>
      </c>
      <c r="E563" s="40">
        <v>33100</v>
      </c>
      <c r="F563" s="39" t="s">
        <v>4191</v>
      </c>
      <c r="G563" s="39" t="s">
        <v>1614</v>
      </c>
      <c r="H563" s="39" t="s">
        <v>2838</v>
      </c>
      <c r="I563" s="39">
        <v>14</v>
      </c>
      <c r="J563" s="39" t="s">
        <v>4215</v>
      </c>
      <c r="K563" s="39" t="s">
        <v>2986</v>
      </c>
    </row>
    <row r="564" spans="1:11">
      <c r="A564" t="str">
        <f t="shared" si="8"/>
        <v>AlanTripp</v>
      </c>
      <c r="B564" s="39" t="s">
        <v>4227</v>
      </c>
      <c r="C564" s="39" t="s">
        <v>117</v>
      </c>
      <c r="D564" s="39" t="s">
        <v>4228</v>
      </c>
      <c r="E564" s="40">
        <v>28500</v>
      </c>
      <c r="F564" s="39" t="s">
        <v>4191</v>
      </c>
      <c r="G564" s="39" t="s">
        <v>156</v>
      </c>
      <c r="H564" s="39" t="s">
        <v>4</v>
      </c>
      <c r="I564" s="39">
        <v>14</v>
      </c>
      <c r="J564" s="39" t="s">
        <v>3024</v>
      </c>
      <c r="K564" s="39" t="s">
        <v>2986</v>
      </c>
    </row>
    <row r="565" spans="1:11">
      <c r="A565" t="str">
        <f t="shared" si="8"/>
        <v>DeniseGrassman</v>
      </c>
      <c r="B565" s="39" t="s">
        <v>4229</v>
      </c>
      <c r="C565" s="39" t="s">
        <v>1417</v>
      </c>
      <c r="D565" s="39" t="s">
        <v>4230</v>
      </c>
      <c r="E565" s="40">
        <v>28500</v>
      </c>
      <c r="F565" s="39" t="s">
        <v>4191</v>
      </c>
      <c r="G565" s="39" t="s">
        <v>596</v>
      </c>
      <c r="H565" s="39" t="s">
        <v>244</v>
      </c>
      <c r="I565" s="39">
        <v>14</v>
      </c>
      <c r="J565" s="39" t="s">
        <v>4231</v>
      </c>
      <c r="K565" s="39" t="s">
        <v>2986</v>
      </c>
    </row>
    <row r="566" spans="1:11">
      <c r="A566" t="str">
        <f t="shared" si="8"/>
        <v>PeterGlassman</v>
      </c>
      <c r="B566" s="39" t="s">
        <v>4232</v>
      </c>
      <c r="C566" s="39" t="s">
        <v>221</v>
      </c>
      <c r="D566" s="39" t="s">
        <v>1031</v>
      </c>
      <c r="E566" s="40">
        <v>28500</v>
      </c>
      <c r="F566" s="39" t="s">
        <v>4191</v>
      </c>
      <c r="G566" s="39" t="s">
        <v>596</v>
      </c>
      <c r="H566" s="39" t="s">
        <v>244</v>
      </c>
      <c r="I566" s="39">
        <v>14</v>
      </c>
      <c r="J566" s="39" t="s">
        <v>4231</v>
      </c>
      <c r="K566" s="39" t="s">
        <v>2986</v>
      </c>
    </row>
    <row r="567" spans="1:11">
      <c r="A567" t="str">
        <f t="shared" si="8"/>
        <v>SeanHolloway</v>
      </c>
      <c r="B567" s="39" t="s">
        <v>4233</v>
      </c>
      <c r="C567" s="39" t="s">
        <v>4234</v>
      </c>
      <c r="D567" s="39" t="s">
        <v>4235</v>
      </c>
      <c r="E567" s="40">
        <v>28500</v>
      </c>
      <c r="F567" s="39" t="s">
        <v>4191</v>
      </c>
      <c r="G567" s="39" t="s">
        <v>534</v>
      </c>
      <c r="H567" s="39" t="s">
        <v>27</v>
      </c>
      <c r="I567" s="39">
        <v>14</v>
      </c>
      <c r="J567" s="39" t="s">
        <v>4236</v>
      </c>
      <c r="K567" s="39" t="s">
        <v>2986</v>
      </c>
    </row>
    <row r="568" spans="1:11">
      <c r="A568" t="str">
        <f t="shared" si="8"/>
        <v>WilliamBrandy</v>
      </c>
      <c r="B568" s="39" t="s">
        <v>4237</v>
      </c>
      <c r="C568" s="39" t="s">
        <v>3057</v>
      </c>
      <c r="D568" s="39" t="s">
        <v>4238</v>
      </c>
      <c r="E568" s="40">
        <v>28500</v>
      </c>
      <c r="F568" s="39" t="s">
        <v>4191</v>
      </c>
      <c r="G568" s="39" t="s">
        <v>944</v>
      </c>
      <c r="H568" s="39" t="s">
        <v>75</v>
      </c>
      <c r="I568" s="39">
        <v>14</v>
      </c>
      <c r="J568" s="39" t="s">
        <v>4197</v>
      </c>
      <c r="K568" s="39" t="s">
        <v>2986</v>
      </c>
    </row>
    <row r="569" spans="1:11">
      <c r="A569" t="str">
        <f t="shared" si="8"/>
        <v>EmilySussman</v>
      </c>
      <c r="B569" s="39" t="s">
        <v>4239</v>
      </c>
      <c r="C569" s="39" t="s">
        <v>4240</v>
      </c>
      <c r="D569" s="39" t="s">
        <v>1464</v>
      </c>
      <c r="E569" s="40">
        <v>28500</v>
      </c>
      <c r="F569" s="39" t="s">
        <v>4241</v>
      </c>
      <c r="G569" s="39" t="s">
        <v>14</v>
      </c>
      <c r="H569" s="39" t="s">
        <v>15</v>
      </c>
      <c r="I569" s="39">
        <v>14</v>
      </c>
      <c r="J569" s="39" t="s">
        <v>3489</v>
      </c>
      <c r="K569" s="39" t="s">
        <v>2986</v>
      </c>
    </row>
    <row r="570" spans="1:11">
      <c r="A570" t="str">
        <f t="shared" si="8"/>
        <v>MichaelMessner</v>
      </c>
      <c r="B570" s="39" t="s">
        <v>4242</v>
      </c>
      <c r="C570" s="39" t="s">
        <v>680</v>
      </c>
      <c r="D570" s="39" t="s">
        <v>4243</v>
      </c>
      <c r="E570" s="40">
        <v>28500</v>
      </c>
      <c r="F570" s="39" t="s">
        <v>4241</v>
      </c>
      <c r="G570" s="39" t="s">
        <v>4244</v>
      </c>
      <c r="H570" s="39" t="s">
        <v>1392</v>
      </c>
      <c r="I570" s="39">
        <v>14</v>
      </c>
      <c r="J570" s="39" t="s">
        <v>3489</v>
      </c>
      <c r="K570" s="39" t="s">
        <v>2986</v>
      </c>
    </row>
    <row r="571" spans="1:11">
      <c r="A571" t="str">
        <f t="shared" si="8"/>
        <v>EileenLawal</v>
      </c>
      <c r="B571" s="39" t="s">
        <v>4245</v>
      </c>
      <c r="C571" s="39" t="s">
        <v>2968</v>
      </c>
      <c r="D571" s="39" t="s">
        <v>4246</v>
      </c>
      <c r="E571" s="40">
        <v>28500</v>
      </c>
      <c r="F571" s="39" t="s">
        <v>4241</v>
      </c>
      <c r="G571" s="39" t="s">
        <v>928</v>
      </c>
      <c r="H571" s="39" t="s">
        <v>444</v>
      </c>
      <c r="I571" s="39">
        <v>14</v>
      </c>
      <c r="J571" s="39" t="s">
        <v>4184</v>
      </c>
      <c r="K571" s="39" t="s">
        <v>2986</v>
      </c>
    </row>
    <row r="572" spans="1:11">
      <c r="A572" t="str">
        <f t="shared" si="8"/>
        <v>BonnieEnglebardt</v>
      </c>
      <c r="B572" s="39" t="s">
        <v>4247</v>
      </c>
      <c r="C572" s="39" t="s">
        <v>4248</v>
      </c>
      <c r="D572" s="39" t="s">
        <v>4249</v>
      </c>
      <c r="E572" s="40">
        <v>28500</v>
      </c>
      <c r="F572" s="39" t="s">
        <v>4241</v>
      </c>
      <c r="G572" s="39" t="s">
        <v>4250</v>
      </c>
      <c r="H572" s="39" t="s">
        <v>15</v>
      </c>
      <c r="I572" s="39">
        <v>14</v>
      </c>
      <c r="J572" s="39" t="s">
        <v>3489</v>
      </c>
      <c r="K572" s="39" t="s">
        <v>2986</v>
      </c>
    </row>
    <row r="573" spans="1:11">
      <c r="A573" t="str">
        <f t="shared" si="8"/>
        <v>ThomasMcDonnell</v>
      </c>
      <c r="B573" s="39" t="s">
        <v>4251</v>
      </c>
      <c r="C573" s="39" t="s">
        <v>2992</v>
      </c>
      <c r="D573" s="39" t="s">
        <v>4226</v>
      </c>
      <c r="E573" s="40">
        <v>33100</v>
      </c>
      <c r="F573" s="39" t="s">
        <v>4191</v>
      </c>
      <c r="G573" s="39" t="s">
        <v>1614</v>
      </c>
      <c r="H573" s="39" t="s">
        <v>2838</v>
      </c>
      <c r="I573" s="39">
        <v>14</v>
      </c>
      <c r="J573" s="39" t="s">
        <v>4215</v>
      </c>
      <c r="K573" s="39" t="s">
        <v>2986</v>
      </c>
    </row>
    <row r="574" spans="1:11">
      <c r="A574" t="str">
        <f t="shared" si="8"/>
        <v>JosephSmyjunas</v>
      </c>
      <c r="B574" s="39" t="s">
        <v>4252</v>
      </c>
      <c r="C574" s="39" t="s">
        <v>3441</v>
      </c>
      <c r="D574" s="39" t="s">
        <v>4253</v>
      </c>
      <c r="E574" s="40">
        <v>28500</v>
      </c>
      <c r="F574" s="39" t="s">
        <v>4191</v>
      </c>
      <c r="G574" s="39" t="s">
        <v>637</v>
      </c>
      <c r="H574" s="39" t="s">
        <v>638</v>
      </c>
      <c r="I574" s="39">
        <v>14</v>
      </c>
      <c r="J574" s="39" t="s">
        <v>3072</v>
      </c>
      <c r="K574" s="39" t="s">
        <v>2986</v>
      </c>
    </row>
    <row r="575" spans="1:11">
      <c r="A575" t="str">
        <f t="shared" si="8"/>
        <v>JohnSasso</v>
      </c>
      <c r="B575" s="39" t="s">
        <v>4254</v>
      </c>
      <c r="C575" s="39" t="s">
        <v>69</v>
      </c>
      <c r="D575" s="39" t="s">
        <v>4255</v>
      </c>
      <c r="E575" s="40">
        <v>28500</v>
      </c>
      <c r="F575" s="39" t="s">
        <v>4256</v>
      </c>
      <c r="G575" s="39" t="s">
        <v>2397</v>
      </c>
      <c r="H575" s="39" t="s">
        <v>123</v>
      </c>
      <c r="I575" s="39">
        <v>14</v>
      </c>
      <c r="J575" s="39" t="s">
        <v>3144</v>
      </c>
      <c r="K575" s="39" t="s">
        <v>2986</v>
      </c>
    </row>
    <row r="576" spans="1:11">
      <c r="A576" t="str">
        <f t="shared" si="8"/>
        <v>JudithYarmuth</v>
      </c>
      <c r="B576" s="39" t="s">
        <v>4257</v>
      </c>
      <c r="C576" s="39" t="s">
        <v>3738</v>
      </c>
      <c r="D576" s="39" t="s">
        <v>4258</v>
      </c>
      <c r="E576" s="40">
        <v>28500</v>
      </c>
      <c r="F576" s="39" t="s">
        <v>4256</v>
      </c>
      <c r="G576" s="39" t="s">
        <v>3154</v>
      </c>
      <c r="H576" s="39" t="s">
        <v>27</v>
      </c>
      <c r="I576" s="39">
        <v>14</v>
      </c>
      <c r="J576" s="39" t="s">
        <v>4236</v>
      </c>
      <c r="K576" s="39" t="s">
        <v>2986</v>
      </c>
    </row>
    <row r="577" spans="1:11">
      <c r="A577" t="str">
        <f t="shared" si="8"/>
        <v>ChurchillFranklin</v>
      </c>
      <c r="B577" s="39" t="s">
        <v>4259</v>
      </c>
      <c r="C577" s="39" t="s">
        <v>4260</v>
      </c>
      <c r="D577" s="39" t="s">
        <v>4261</v>
      </c>
      <c r="E577" s="40">
        <v>28500</v>
      </c>
      <c r="F577" s="39" t="s">
        <v>4256</v>
      </c>
      <c r="G577" s="39" t="s">
        <v>2676</v>
      </c>
      <c r="H577" s="39" t="s">
        <v>123</v>
      </c>
      <c r="I577" s="39">
        <v>14</v>
      </c>
      <c r="J577" s="39" t="s">
        <v>3144</v>
      </c>
      <c r="K577" s="39" t="s">
        <v>2986</v>
      </c>
    </row>
    <row r="578" spans="1:11">
      <c r="A578" t="str">
        <f t="shared" si="8"/>
        <v>CharlesBrink</v>
      </c>
      <c r="B578" s="39" t="s">
        <v>4262</v>
      </c>
      <c r="C578" s="39" t="s">
        <v>2681</v>
      </c>
      <c r="D578" s="39" t="s">
        <v>1804</v>
      </c>
      <c r="E578" s="40">
        <v>28500</v>
      </c>
      <c r="F578" s="39" t="s">
        <v>4256</v>
      </c>
      <c r="G578" s="39" t="s">
        <v>26</v>
      </c>
      <c r="H578" s="39" t="s">
        <v>27</v>
      </c>
      <c r="I578" s="39">
        <v>14</v>
      </c>
      <c r="J578" s="39" t="s">
        <v>4263</v>
      </c>
      <c r="K578" s="39" t="s">
        <v>2986</v>
      </c>
    </row>
    <row r="579" spans="1:11">
      <c r="A579" t="str">
        <f t="shared" ref="A579:A642" si="9">CONCATENATE(C579,D579)</f>
        <v>BrookeBrink</v>
      </c>
      <c r="B579" s="39" t="s">
        <v>4264</v>
      </c>
      <c r="C579" s="39" t="s">
        <v>4265</v>
      </c>
      <c r="D579" s="39" t="s">
        <v>1804</v>
      </c>
      <c r="E579" s="40">
        <v>28500</v>
      </c>
      <c r="F579" s="39" t="s">
        <v>4256</v>
      </c>
      <c r="G579" s="39" t="s">
        <v>26</v>
      </c>
      <c r="H579" s="39" t="s">
        <v>27</v>
      </c>
      <c r="I579" s="39">
        <v>14</v>
      </c>
      <c r="J579" s="39" t="s">
        <v>4263</v>
      </c>
      <c r="K579" s="39" t="s">
        <v>2986</v>
      </c>
    </row>
    <row r="580" spans="1:11">
      <c r="A580" t="str">
        <f t="shared" si="9"/>
        <v>ChristopherBrink</v>
      </c>
      <c r="B580" s="39" t="s">
        <v>4266</v>
      </c>
      <c r="C580" s="39" t="s">
        <v>3156</v>
      </c>
      <c r="D580" s="39" t="s">
        <v>1804</v>
      </c>
      <c r="E580" s="40">
        <v>28500</v>
      </c>
      <c r="F580" s="39" t="s">
        <v>4256</v>
      </c>
      <c r="G580" s="39" t="s">
        <v>26</v>
      </c>
      <c r="H580" s="39" t="s">
        <v>27</v>
      </c>
      <c r="I580" s="39">
        <v>14</v>
      </c>
      <c r="J580" s="39" t="s">
        <v>4267</v>
      </c>
      <c r="K580" s="39" t="s">
        <v>2986</v>
      </c>
    </row>
    <row r="581" spans="1:11">
      <c r="A581" t="str">
        <f t="shared" si="9"/>
        <v>CharlesGifford</v>
      </c>
      <c r="B581" s="39" t="s">
        <v>4268</v>
      </c>
      <c r="C581" s="39" t="s">
        <v>2681</v>
      </c>
      <c r="D581" s="39" t="s">
        <v>4269</v>
      </c>
      <c r="E581" s="40">
        <v>28500</v>
      </c>
      <c r="F581" s="39" t="s">
        <v>4256</v>
      </c>
      <c r="G581" s="39" t="s">
        <v>4270</v>
      </c>
      <c r="H581" s="39" t="s">
        <v>123</v>
      </c>
      <c r="I581" s="39">
        <v>14</v>
      </c>
      <c r="J581" s="39" t="s">
        <v>3144</v>
      </c>
      <c r="K581" s="39" t="s">
        <v>2986</v>
      </c>
    </row>
    <row r="582" spans="1:11">
      <c r="A582" t="str">
        <f t="shared" si="9"/>
        <v>RandallBono</v>
      </c>
      <c r="B582" s="39" t="s">
        <v>4271</v>
      </c>
      <c r="C582" s="39" t="s">
        <v>4272</v>
      </c>
      <c r="D582" s="39" t="s">
        <v>4273</v>
      </c>
      <c r="E582" s="40">
        <v>30800</v>
      </c>
      <c r="F582" s="39" t="s">
        <v>4256</v>
      </c>
      <c r="G582" s="39" t="s">
        <v>4274</v>
      </c>
      <c r="H582" s="39" t="s">
        <v>75</v>
      </c>
      <c r="I582" s="39">
        <v>14</v>
      </c>
      <c r="J582" s="39" t="s">
        <v>4275</v>
      </c>
      <c r="K582" s="39" t="s">
        <v>2986</v>
      </c>
    </row>
    <row r="583" spans="1:11">
      <c r="A583" t="str">
        <f t="shared" si="9"/>
        <v>AnneGifford</v>
      </c>
      <c r="B583" s="39" t="s">
        <v>4276</v>
      </c>
      <c r="C583" s="39" t="s">
        <v>940</v>
      </c>
      <c r="D583" s="39" t="s">
        <v>4269</v>
      </c>
      <c r="E583" s="40">
        <v>28500</v>
      </c>
      <c r="F583" s="39" t="s">
        <v>4256</v>
      </c>
      <c r="G583" s="39" t="s">
        <v>4270</v>
      </c>
      <c r="H583" s="39" t="s">
        <v>123</v>
      </c>
      <c r="I583" s="39">
        <v>14</v>
      </c>
      <c r="J583" s="39" t="s">
        <v>3144</v>
      </c>
      <c r="K583" s="39" t="s">
        <v>2986</v>
      </c>
    </row>
    <row r="584" spans="1:11">
      <c r="A584" t="str">
        <f t="shared" si="9"/>
        <v>RudolphMoise</v>
      </c>
      <c r="B584" s="39" t="s">
        <v>4277</v>
      </c>
      <c r="C584" s="39" t="s">
        <v>4278</v>
      </c>
      <c r="D584" s="39" t="s">
        <v>3368</v>
      </c>
      <c r="E584" s="40">
        <v>28500</v>
      </c>
      <c r="F584" s="39" t="s">
        <v>4256</v>
      </c>
      <c r="G584" s="39" t="s">
        <v>4279</v>
      </c>
      <c r="H584" s="39" t="s">
        <v>27</v>
      </c>
      <c r="I584" s="39">
        <v>14</v>
      </c>
      <c r="J584" s="39" t="s">
        <v>4280</v>
      </c>
      <c r="K584" s="39" t="s">
        <v>2986</v>
      </c>
    </row>
    <row r="585" spans="1:11">
      <c r="A585" t="str">
        <f t="shared" si="9"/>
        <v>StephenDawkins</v>
      </c>
      <c r="B585" s="39" t="s">
        <v>4281</v>
      </c>
      <c r="C585" s="39" t="s">
        <v>1000</v>
      </c>
      <c r="D585" s="39" t="s">
        <v>4282</v>
      </c>
      <c r="E585" s="40">
        <v>28500</v>
      </c>
      <c r="F585" s="39" t="s">
        <v>4256</v>
      </c>
      <c r="G585" s="39" t="s">
        <v>308</v>
      </c>
      <c r="H585" s="39" t="s">
        <v>1446</v>
      </c>
      <c r="I585" s="39">
        <v>14</v>
      </c>
      <c r="J585" s="39" t="s">
        <v>4280</v>
      </c>
      <c r="K585" s="39" t="s">
        <v>2986</v>
      </c>
    </row>
    <row r="586" spans="1:11">
      <c r="A586" t="str">
        <f t="shared" si="9"/>
        <v>EdwardLewis</v>
      </c>
      <c r="B586" s="39" t="s">
        <v>4283</v>
      </c>
      <c r="C586" s="39" t="s">
        <v>1951</v>
      </c>
      <c r="D586" s="39" t="s">
        <v>756</v>
      </c>
      <c r="E586" s="40">
        <v>28500</v>
      </c>
      <c r="F586" s="39" t="s">
        <v>4256</v>
      </c>
      <c r="G586" s="39" t="s">
        <v>14</v>
      </c>
      <c r="H586" s="39" t="s">
        <v>15</v>
      </c>
      <c r="I586" s="39">
        <v>14</v>
      </c>
      <c r="J586" s="39" t="s">
        <v>4197</v>
      </c>
      <c r="K586" s="39" t="s">
        <v>2986</v>
      </c>
    </row>
    <row r="587" spans="1:11">
      <c r="A587" t="str">
        <f t="shared" si="9"/>
        <v>JenniferAubrey</v>
      </c>
      <c r="B587" s="39" t="s">
        <v>4284</v>
      </c>
      <c r="C587" s="39" t="s">
        <v>409</v>
      </c>
      <c r="D587" s="39" t="s">
        <v>4285</v>
      </c>
      <c r="E587" s="40">
        <v>28500</v>
      </c>
      <c r="F587" s="39" t="s">
        <v>4256</v>
      </c>
      <c r="G587" s="39" t="s">
        <v>74</v>
      </c>
      <c r="H587" s="39" t="s">
        <v>75</v>
      </c>
      <c r="I587" s="39">
        <v>14</v>
      </c>
      <c r="J587" s="39" t="s">
        <v>4197</v>
      </c>
      <c r="K587" s="39" t="s">
        <v>2986</v>
      </c>
    </row>
    <row r="588" spans="1:11">
      <c r="A588" t="str">
        <f t="shared" si="9"/>
        <v>CharuNarasimhan</v>
      </c>
      <c r="B588" s="39" t="s">
        <v>4286</v>
      </c>
      <c r="C588" s="39" t="s">
        <v>4287</v>
      </c>
      <c r="D588" s="39" t="s">
        <v>2010</v>
      </c>
      <c r="E588" s="40">
        <v>33100</v>
      </c>
      <c r="F588" s="39" t="s">
        <v>4256</v>
      </c>
      <c r="G588" s="39" t="s">
        <v>2013</v>
      </c>
      <c r="H588" s="39" t="s">
        <v>93</v>
      </c>
      <c r="I588" s="39">
        <v>14</v>
      </c>
      <c r="J588" s="39" t="s">
        <v>4288</v>
      </c>
      <c r="K588" s="39" t="s">
        <v>2986</v>
      </c>
    </row>
    <row r="589" spans="1:11">
      <c r="A589" t="str">
        <f t="shared" si="9"/>
        <v>NormanLear</v>
      </c>
      <c r="B589" s="39" t="s">
        <v>4289</v>
      </c>
      <c r="C589" s="39" t="s">
        <v>3311</v>
      </c>
      <c r="D589" s="39" t="s">
        <v>4290</v>
      </c>
      <c r="E589" s="40">
        <v>30800</v>
      </c>
      <c r="F589" s="39" t="s">
        <v>4256</v>
      </c>
      <c r="G589" s="39" t="s">
        <v>460</v>
      </c>
      <c r="H589" s="39" t="s">
        <v>4</v>
      </c>
      <c r="I589" s="39">
        <v>14</v>
      </c>
      <c r="J589" s="39" t="s">
        <v>4291</v>
      </c>
      <c r="K589" s="39" t="s">
        <v>2986</v>
      </c>
    </row>
    <row r="590" spans="1:11">
      <c r="A590" t="str">
        <f t="shared" si="9"/>
        <v>StacyJacobs</v>
      </c>
      <c r="B590" s="39" t="s">
        <v>4292</v>
      </c>
      <c r="C590" s="39" t="s">
        <v>1534</v>
      </c>
      <c r="D590" s="39" t="s">
        <v>3693</v>
      </c>
      <c r="E590" s="40">
        <v>28500</v>
      </c>
      <c r="F590" s="39" t="s">
        <v>4256</v>
      </c>
      <c r="G590" s="39" t="s">
        <v>211</v>
      </c>
      <c r="H590" s="39" t="s">
        <v>4</v>
      </c>
      <c r="I590" s="39">
        <v>14</v>
      </c>
      <c r="J590" s="39" t="s">
        <v>3866</v>
      </c>
      <c r="K590" s="39" t="s">
        <v>2986</v>
      </c>
    </row>
    <row r="591" spans="1:11">
      <c r="A591" t="str">
        <f t="shared" si="9"/>
        <v>MichaelRay</v>
      </c>
      <c r="B591" s="39" t="s">
        <v>4293</v>
      </c>
      <c r="C591" s="39" t="s">
        <v>680</v>
      </c>
      <c r="D591" s="39" t="s">
        <v>2772</v>
      </c>
      <c r="E591" s="40">
        <v>28500</v>
      </c>
      <c r="F591" s="39" t="s">
        <v>4256</v>
      </c>
      <c r="G591" s="39" t="s">
        <v>3554</v>
      </c>
      <c r="H591" s="39" t="s">
        <v>4</v>
      </c>
      <c r="I591" s="39">
        <v>14</v>
      </c>
      <c r="J591" s="39" t="s">
        <v>3150</v>
      </c>
      <c r="K591" s="39" t="s">
        <v>2986</v>
      </c>
    </row>
    <row r="592" spans="1:11">
      <c r="A592" t="str">
        <f t="shared" si="9"/>
        <v>DouglasKrupp</v>
      </c>
      <c r="B592" s="39" t="s">
        <v>4294</v>
      </c>
      <c r="C592" s="39" t="s">
        <v>4026</v>
      </c>
      <c r="D592" s="39" t="s">
        <v>4295</v>
      </c>
      <c r="E592" s="40">
        <v>28500</v>
      </c>
      <c r="F592" s="39" t="s">
        <v>4256</v>
      </c>
      <c r="G592" s="39" t="s">
        <v>2397</v>
      </c>
      <c r="H592" s="39" t="s">
        <v>123</v>
      </c>
      <c r="I592" s="39">
        <v>14</v>
      </c>
      <c r="J592" s="39" t="s">
        <v>3144</v>
      </c>
      <c r="K592" s="39" t="s">
        <v>2986</v>
      </c>
    </row>
    <row r="593" spans="1:11">
      <c r="A593" t="str">
        <f t="shared" si="9"/>
        <v>AmosHostetter</v>
      </c>
      <c r="B593" s="39" t="s">
        <v>4296</v>
      </c>
      <c r="C593" s="39" t="s">
        <v>4297</v>
      </c>
      <c r="D593" s="39" t="s">
        <v>4298</v>
      </c>
      <c r="E593" s="40">
        <v>30800</v>
      </c>
      <c r="F593" s="39" t="s">
        <v>4256</v>
      </c>
      <c r="G593" s="39" t="s">
        <v>2397</v>
      </c>
      <c r="H593" s="39" t="s">
        <v>123</v>
      </c>
      <c r="I593" s="39">
        <v>14</v>
      </c>
      <c r="J593" s="39" t="s">
        <v>3144</v>
      </c>
      <c r="K593" s="39" t="s">
        <v>2986</v>
      </c>
    </row>
    <row r="594" spans="1:11">
      <c r="A594" t="str">
        <f t="shared" si="9"/>
        <v>MarcBenioff</v>
      </c>
      <c r="B594" s="39" t="s">
        <v>4299</v>
      </c>
      <c r="C594" s="39" t="s">
        <v>4300</v>
      </c>
      <c r="D594" s="39" t="s">
        <v>4301</v>
      </c>
      <c r="E594" s="40">
        <v>28500</v>
      </c>
      <c r="F594" s="39" t="s">
        <v>4256</v>
      </c>
      <c r="G594" s="39" t="s">
        <v>156</v>
      </c>
      <c r="H594" s="39" t="s">
        <v>4</v>
      </c>
      <c r="I594" s="39">
        <v>14</v>
      </c>
      <c r="J594" s="39" t="s">
        <v>3024</v>
      </c>
      <c r="K594" s="39" t="s">
        <v>2986</v>
      </c>
    </row>
    <row r="595" spans="1:11">
      <c r="A595" t="str">
        <f t="shared" si="9"/>
        <v>RobertBurnett</v>
      </c>
      <c r="B595" s="39" t="s">
        <v>4302</v>
      </c>
      <c r="C595" s="39" t="s">
        <v>8</v>
      </c>
      <c r="D595" s="39" t="s">
        <v>3377</v>
      </c>
      <c r="E595" s="40">
        <v>28500</v>
      </c>
      <c r="F595" s="39" t="s">
        <v>4256</v>
      </c>
      <c r="G595" s="39" t="s">
        <v>2104</v>
      </c>
      <c r="H595" s="39" t="s">
        <v>4</v>
      </c>
      <c r="I595" s="39">
        <v>14</v>
      </c>
      <c r="J595" s="39" t="s">
        <v>3024</v>
      </c>
      <c r="K595" s="39" t="s">
        <v>2986</v>
      </c>
    </row>
    <row r="596" spans="1:11">
      <c r="A596" t="str">
        <f t="shared" si="9"/>
        <v>LeonardGumport</v>
      </c>
      <c r="B596" s="39" t="s">
        <v>4303</v>
      </c>
      <c r="C596" s="39" t="s">
        <v>4304</v>
      </c>
      <c r="D596" s="39" t="s">
        <v>4305</v>
      </c>
      <c r="E596" s="40">
        <v>30800</v>
      </c>
      <c r="F596" s="39" t="s">
        <v>4256</v>
      </c>
      <c r="G596" s="39" t="s">
        <v>3643</v>
      </c>
      <c r="H596" s="39" t="s">
        <v>4</v>
      </c>
      <c r="I596" s="39">
        <v>14</v>
      </c>
      <c r="J596" s="39" t="s">
        <v>3024</v>
      </c>
      <c r="K596" s="39" t="s">
        <v>2986</v>
      </c>
    </row>
    <row r="597" spans="1:11">
      <c r="A597" t="str">
        <f t="shared" si="9"/>
        <v>JudithKrupp</v>
      </c>
      <c r="B597" s="39" t="s">
        <v>4306</v>
      </c>
      <c r="C597" s="39" t="s">
        <v>3738</v>
      </c>
      <c r="D597" s="39" t="s">
        <v>4295</v>
      </c>
      <c r="E597" s="40">
        <v>28500</v>
      </c>
      <c r="F597" s="39" t="s">
        <v>4256</v>
      </c>
      <c r="G597" s="39" t="s">
        <v>2397</v>
      </c>
      <c r="H597" s="39" t="s">
        <v>123</v>
      </c>
      <c r="I597" s="39">
        <v>14</v>
      </c>
      <c r="J597" s="39" t="s">
        <v>3144</v>
      </c>
      <c r="K597" s="39" t="s">
        <v>2986</v>
      </c>
    </row>
    <row r="598" spans="1:11">
      <c r="A598" t="str">
        <f t="shared" si="9"/>
        <v>AlastairJohnston</v>
      </c>
      <c r="B598" s="39" t="s">
        <v>4307</v>
      </c>
      <c r="C598" s="39" t="s">
        <v>4308</v>
      </c>
      <c r="D598" s="39" t="s">
        <v>4309</v>
      </c>
      <c r="E598" s="40">
        <v>28500</v>
      </c>
      <c r="F598" s="39" t="s">
        <v>4256</v>
      </c>
      <c r="G598" s="39" t="s">
        <v>4310</v>
      </c>
      <c r="H598" s="39" t="s">
        <v>123</v>
      </c>
      <c r="I598" s="39">
        <v>14</v>
      </c>
      <c r="J598" s="39" t="s">
        <v>3144</v>
      </c>
      <c r="K598" s="39" t="s">
        <v>2986</v>
      </c>
    </row>
    <row r="599" spans="1:11">
      <c r="A599" t="str">
        <f t="shared" si="9"/>
        <v>LloydMetz</v>
      </c>
      <c r="B599" s="39" t="s">
        <v>4311</v>
      </c>
      <c r="C599" s="39" t="s">
        <v>4312</v>
      </c>
      <c r="D599" s="39" t="s">
        <v>4313</v>
      </c>
      <c r="E599" s="40">
        <v>28500</v>
      </c>
      <c r="F599" s="39" t="s">
        <v>4256</v>
      </c>
      <c r="G599" s="39" t="s">
        <v>3945</v>
      </c>
      <c r="H599" s="39" t="s">
        <v>15</v>
      </c>
      <c r="I599" s="39">
        <v>14</v>
      </c>
      <c r="J599" s="39" t="s">
        <v>3051</v>
      </c>
      <c r="K599" s="39" t="s">
        <v>2986</v>
      </c>
    </row>
    <row r="600" spans="1:11">
      <c r="A600" t="str">
        <f t="shared" si="9"/>
        <v>DanielMeachum</v>
      </c>
      <c r="B600" s="39" t="s">
        <v>4314</v>
      </c>
      <c r="C600" s="39" t="s">
        <v>400</v>
      </c>
      <c r="D600" s="39" t="s">
        <v>4315</v>
      </c>
      <c r="E600" s="40">
        <v>28500</v>
      </c>
      <c r="F600" s="39" t="s">
        <v>4256</v>
      </c>
      <c r="G600" s="39" t="s">
        <v>308</v>
      </c>
      <c r="H600" s="39" t="s">
        <v>1446</v>
      </c>
      <c r="I600" s="39">
        <v>14</v>
      </c>
      <c r="J600" s="39" t="s">
        <v>3051</v>
      </c>
      <c r="K600" s="39" t="s">
        <v>2986</v>
      </c>
    </row>
    <row r="601" spans="1:11">
      <c r="A601" t="str">
        <f t="shared" si="9"/>
        <v>MarkGoodman</v>
      </c>
      <c r="B601" s="39" t="s">
        <v>4316</v>
      </c>
      <c r="C601" s="39" t="s">
        <v>151</v>
      </c>
      <c r="D601" s="39" t="s">
        <v>1296</v>
      </c>
      <c r="E601" s="40">
        <v>28500</v>
      </c>
      <c r="F601" s="39" t="s">
        <v>4256</v>
      </c>
      <c r="G601" s="39" t="s">
        <v>1299</v>
      </c>
      <c r="H601" s="39" t="s">
        <v>123</v>
      </c>
      <c r="I601" s="39">
        <v>14</v>
      </c>
      <c r="J601" s="39" t="s">
        <v>3144</v>
      </c>
      <c r="K601" s="39" t="s">
        <v>2986</v>
      </c>
    </row>
    <row r="602" spans="1:11">
      <c r="A602" t="str">
        <f t="shared" si="9"/>
        <v>RobertMonks</v>
      </c>
      <c r="B602" s="39" t="s">
        <v>4317</v>
      </c>
      <c r="C602" s="39" t="s">
        <v>8</v>
      </c>
      <c r="D602" s="39" t="s">
        <v>1555</v>
      </c>
      <c r="E602" s="40">
        <v>28500</v>
      </c>
      <c r="F602" s="39" t="s">
        <v>4256</v>
      </c>
      <c r="G602" s="39" t="s">
        <v>4318</v>
      </c>
      <c r="H602" s="39" t="s">
        <v>1558</v>
      </c>
      <c r="I602" s="39">
        <v>14</v>
      </c>
      <c r="J602" s="39" t="s">
        <v>3144</v>
      </c>
      <c r="K602" s="39" t="s">
        <v>2986</v>
      </c>
    </row>
    <row r="603" spans="1:11">
      <c r="A603" t="str">
        <f t="shared" si="9"/>
        <v>HeatherThomas</v>
      </c>
      <c r="B603" s="39" t="s">
        <v>4319</v>
      </c>
      <c r="C603" s="39" t="s">
        <v>4320</v>
      </c>
      <c r="D603" s="39" t="s">
        <v>2992</v>
      </c>
      <c r="E603" s="40">
        <v>28500</v>
      </c>
      <c r="F603" s="39" t="s">
        <v>4256</v>
      </c>
      <c r="G603" s="39" t="s">
        <v>45</v>
      </c>
      <c r="H603" s="39" t="s">
        <v>4</v>
      </c>
      <c r="I603" s="39">
        <v>14</v>
      </c>
      <c r="J603" s="39" t="s">
        <v>4291</v>
      </c>
      <c r="K603" s="39" t="s">
        <v>2986</v>
      </c>
    </row>
    <row r="604" spans="1:11">
      <c r="A604" t="str">
        <f t="shared" si="9"/>
        <v>RichardFriedman</v>
      </c>
      <c r="B604" s="39" t="s">
        <v>4321</v>
      </c>
      <c r="C604" s="39" t="s">
        <v>216</v>
      </c>
      <c r="D604" s="39" t="s">
        <v>164</v>
      </c>
      <c r="E604" s="40">
        <v>28500</v>
      </c>
      <c r="F604" s="39" t="s">
        <v>4256</v>
      </c>
      <c r="G604" s="39" t="s">
        <v>1299</v>
      </c>
      <c r="H604" s="39" t="s">
        <v>123</v>
      </c>
      <c r="I604" s="39">
        <v>14</v>
      </c>
      <c r="J604" s="39" t="s">
        <v>3144</v>
      </c>
      <c r="K604" s="39" t="s">
        <v>2986</v>
      </c>
    </row>
    <row r="605" spans="1:11">
      <c r="A605" t="str">
        <f t="shared" si="9"/>
        <v>BarbaraTimken</v>
      </c>
      <c r="B605" s="39" t="s">
        <v>4322</v>
      </c>
      <c r="C605" s="39" t="s">
        <v>661</v>
      </c>
      <c r="D605" s="39" t="s">
        <v>4323</v>
      </c>
      <c r="E605" s="40">
        <v>29100</v>
      </c>
      <c r="F605" s="39" t="s">
        <v>4324</v>
      </c>
      <c r="G605" s="39" t="s">
        <v>2740</v>
      </c>
      <c r="H605" s="39" t="s">
        <v>123</v>
      </c>
      <c r="I605" s="39">
        <v>14</v>
      </c>
      <c r="J605" s="39" t="s">
        <v>3144</v>
      </c>
      <c r="K605" s="39" t="s">
        <v>2986</v>
      </c>
    </row>
    <row r="606" spans="1:11">
      <c r="A606" t="str">
        <f t="shared" si="9"/>
        <v>PeterBrosens</v>
      </c>
      <c r="B606" s="39" t="s">
        <v>4325</v>
      </c>
      <c r="C606" s="39" t="s">
        <v>221</v>
      </c>
      <c r="D606" s="39" t="s">
        <v>932</v>
      </c>
      <c r="E606" s="40">
        <v>28500</v>
      </c>
      <c r="F606" s="39" t="s">
        <v>4324</v>
      </c>
      <c r="G606" s="39" t="s">
        <v>935</v>
      </c>
      <c r="H606" s="39" t="s">
        <v>15</v>
      </c>
      <c r="I606" s="39">
        <v>14</v>
      </c>
      <c r="J606" s="39" t="s">
        <v>3144</v>
      </c>
      <c r="K606" s="39" t="s">
        <v>2986</v>
      </c>
    </row>
    <row r="607" spans="1:11">
      <c r="A607" t="str">
        <f t="shared" si="9"/>
        <v>JeffreyAnderson</v>
      </c>
      <c r="B607" s="39" t="s">
        <v>4326</v>
      </c>
      <c r="C607" s="39" t="s">
        <v>109</v>
      </c>
      <c r="D607" s="39" t="s">
        <v>2900</v>
      </c>
      <c r="E607" s="40">
        <v>30800</v>
      </c>
      <c r="F607" s="39" t="s">
        <v>4324</v>
      </c>
      <c r="G607" s="39" t="s">
        <v>4327</v>
      </c>
      <c r="H607" s="39" t="s">
        <v>376</v>
      </c>
      <c r="I607" s="39">
        <v>14</v>
      </c>
      <c r="J607" s="39" t="s">
        <v>3401</v>
      </c>
      <c r="K607" s="39" t="s">
        <v>2986</v>
      </c>
    </row>
    <row r="608" spans="1:11">
      <c r="A608" t="str">
        <f t="shared" si="9"/>
        <v>ChristopherKaneb</v>
      </c>
      <c r="B608" s="39" t="s">
        <v>4328</v>
      </c>
      <c r="C608" s="39" t="s">
        <v>3156</v>
      </c>
      <c r="D608" s="39" t="s">
        <v>4329</v>
      </c>
      <c r="E608" s="40">
        <v>28500</v>
      </c>
      <c r="F608" s="39" t="s">
        <v>4324</v>
      </c>
      <c r="G608" s="39" t="s">
        <v>1299</v>
      </c>
      <c r="H608" s="39" t="s">
        <v>123</v>
      </c>
      <c r="I608" s="39">
        <v>14</v>
      </c>
      <c r="J608" s="39" t="s">
        <v>3144</v>
      </c>
      <c r="K608" s="39" t="s">
        <v>2986</v>
      </c>
    </row>
    <row r="609" spans="1:11">
      <c r="A609" t="str">
        <f t="shared" si="9"/>
        <v>KennethLevine</v>
      </c>
      <c r="B609" s="39" t="s">
        <v>4330</v>
      </c>
      <c r="C609" s="39" t="s">
        <v>3666</v>
      </c>
      <c r="D609" s="39" t="s">
        <v>1766</v>
      </c>
      <c r="E609" s="40">
        <v>28500</v>
      </c>
      <c r="F609" s="39" t="s">
        <v>4324</v>
      </c>
      <c r="G609" s="39" t="s">
        <v>1099</v>
      </c>
      <c r="H609" s="39" t="s">
        <v>123</v>
      </c>
      <c r="I609" s="39">
        <v>14</v>
      </c>
      <c r="J609" s="39" t="s">
        <v>3144</v>
      </c>
      <c r="K609" s="39" t="s">
        <v>2986</v>
      </c>
    </row>
    <row r="610" spans="1:11">
      <c r="A610" t="str">
        <f t="shared" si="9"/>
        <v>AmyDomini</v>
      </c>
      <c r="B610" s="39" t="s">
        <v>4331</v>
      </c>
      <c r="C610" s="39" t="s">
        <v>1790</v>
      </c>
      <c r="D610" s="39" t="s">
        <v>4332</v>
      </c>
      <c r="E610" s="40">
        <v>28500</v>
      </c>
      <c r="F610" s="39" t="s">
        <v>4324</v>
      </c>
      <c r="G610" s="39" t="s">
        <v>1299</v>
      </c>
      <c r="H610" s="39" t="s">
        <v>123</v>
      </c>
      <c r="I610" s="39">
        <v>14</v>
      </c>
      <c r="J610" s="39" t="s">
        <v>3144</v>
      </c>
      <c r="K610" s="39" t="s">
        <v>2986</v>
      </c>
    </row>
    <row r="611" spans="1:11">
      <c r="A611" t="str">
        <f t="shared" si="9"/>
        <v>RobertMonks</v>
      </c>
      <c r="B611" s="39" t="s">
        <v>4317</v>
      </c>
      <c r="C611" s="39" t="s">
        <v>8</v>
      </c>
      <c r="D611" s="39" t="s">
        <v>1555</v>
      </c>
      <c r="E611" s="40">
        <v>33100</v>
      </c>
      <c r="F611" s="39" t="s">
        <v>4324</v>
      </c>
      <c r="G611" s="39" t="s">
        <v>4318</v>
      </c>
      <c r="H611" s="39" t="s">
        <v>1558</v>
      </c>
      <c r="I611" s="39">
        <v>14</v>
      </c>
      <c r="J611" s="39" t="s">
        <v>3176</v>
      </c>
      <c r="K611" s="39" t="s">
        <v>2986</v>
      </c>
    </row>
    <row r="612" spans="1:11">
      <c r="A612" t="str">
        <f t="shared" si="9"/>
        <v>RobMcKay</v>
      </c>
      <c r="B612" s="39" t="s">
        <v>4333</v>
      </c>
      <c r="C612" s="39" t="s">
        <v>2394</v>
      </c>
      <c r="D612" s="39" t="s">
        <v>4334</v>
      </c>
      <c r="E612" s="40">
        <v>28500</v>
      </c>
      <c r="F612" s="39" t="s">
        <v>4324</v>
      </c>
      <c r="G612" s="39" t="s">
        <v>156</v>
      </c>
      <c r="H612" s="39" t="s">
        <v>4</v>
      </c>
      <c r="I612" s="39">
        <v>14</v>
      </c>
      <c r="J612" s="39" t="s">
        <v>3072</v>
      </c>
      <c r="K612" s="39" t="s">
        <v>2986</v>
      </c>
    </row>
    <row r="613" spans="1:11">
      <c r="A613" t="str">
        <f t="shared" si="9"/>
        <v/>
      </c>
      <c r="B613" s="39" t="s">
        <v>4335</v>
      </c>
      <c r="E613" s="40">
        <v>28500</v>
      </c>
      <c r="F613" s="39" t="s">
        <v>4324</v>
      </c>
      <c r="G613" s="39" t="s">
        <v>308</v>
      </c>
      <c r="H613" s="39" t="s">
        <v>1446</v>
      </c>
      <c r="I613" s="39">
        <v>14</v>
      </c>
      <c r="J613" s="39" t="s">
        <v>3051</v>
      </c>
      <c r="K613" s="39" t="s">
        <v>2986</v>
      </c>
    </row>
    <row r="614" spans="1:11">
      <c r="A614" t="str">
        <f t="shared" si="9"/>
        <v>RobertOrr</v>
      </c>
      <c r="B614" s="39" t="s">
        <v>3101</v>
      </c>
      <c r="C614" s="39" t="s">
        <v>8</v>
      </c>
      <c r="D614" s="39" t="s">
        <v>3102</v>
      </c>
      <c r="E614" s="40">
        <v>28500</v>
      </c>
      <c r="F614" s="39" t="s">
        <v>4324</v>
      </c>
      <c r="G614" s="39" t="s">
        <v>3103</v>
      </c>
      <c r="I614" s="39">
        <v>14</v>
      </c>
      <c r="J614" s="39" t="s">
        <v>4336</v>
      </c>
      <c r="K614" s="39" t="s">
        <v>2986</v>
      </c>
    </row>
    <row r="615" spans="1:11">
      <c r="A615" t="str">
        <f t="shared" si="9"/>
        <v>JeffZients</v>
      </c>
      <c r="B615" s="39" t="s">
        <v>4337</v>
      </c>
      <c r="C615" s="39" t="s">
        <v>336</v>
      </c>
      <c r="D615" s="39" t="s">
        <v>4338</v>
      </c>
      <c r="E615" s="40">
        <v>30800</v>
      </c>
      <c r="F615" s="39" t="s">
        <v>4339</v>
      </c>
      <c r="G615" s="39" t="s">
        <v>2961</v>
      </c>
      <c r="H615" s="39" t="s">
        <v>2962</v>
      </c>
      <c r="I615" s="39">
        <v>14</v>
      </c>
      <c r="J615" s="39" t="s">
        <v>4007</v>
      </c>
      <c r="K615" s="39" t="s">
        <v>2986</v>
      </c>
    </row>
    <row r="616" spans="1:11">
      <c r="A616" t="str">
        <f t="shared" si="9"/>
        <v>FrancesKieschnick</v>
      </c>
      <c r="B616" s="39" t="s">
        <v>4340</v>
      </c>
      <c r="C616" s="39" t="s">
        <v>4341</v>
      </c>
      <c r="D616" s="39" t="s">
        <v>4342</v>
      </c>
      <c r="E616" s="40">
        <v>30500</v>
      </c>
      <c r="F616" s="39" t="s">
        <v>4339</v>
      </c>
      <c r="G616" s="39" t="s">
        <v>903</v>
      </c>
      <c r="H616" s="39" t="s">
        <v>4</v>
      </c>
      <c r="I616" s="39">
        <v>14</v>
      </c>
      <c r="J616" s="39" t="s">
        <v>3024</v>
      </c>
      <c r="K616" s="39" t="s">
        <v>2986</v>
      </c>
    </row>
    <row r="617" spans="1:11">
      <c r="A617" t="str">
        <f t="shared" si="9"/>
        <v>AndrewBass</v>
      </c>
      <c r="B617" s="39" t="s">
        <v>4343</v>
      </c>
      <c r="C617" s="39" t="s">
        <v>433</v>
      </c>
      <c r="D617" s="39" t="s">
        <v>4344</v>
      </c>
      <c r="E617" s="40">
        <v>28500</v>
      </c>
      <c r="F617" s="39" t="s">
        <v>4339</v>
      </c>
      <c r="G617" s="39" t="s">
        <v>928</v>
      </c>
      <c r="H617" s="39" t="s">
        <v>444</v>
      </c>
      <c r="I617" s="39">
        <v>14</v>
      </c>
      <c r="J617" s="39" t="s">
        <v>4184</v>
      </c>
      <c r="K617" s="39" t="s">
        <v>2986</v>
      </c>
    </row>
    <row r="618" spans="1:11">
      <c r="A618" t="str">
        <f t="shared" si="9"/>
        <v>WilliamMarler</v>
      </c>
      <c r="B618" s="39" t="s">
        <v>4345</v>
      </c>
      <c r="C618" s="39" t="s">
        <v>3057</v>
      </c>
      <c r="D618" s="39" t="s">
        <v>4346</v>
      </c>
      <c r="E618" s="40">
        <v>28500</v>
      </c>
      <c r="F618" s="39" t="s">
        <v>4339</v>
      </c>
      <c r="G618" s="39" t="s">
        <v>4347</v>
      </c>
      <c r="H618" s="39" t="s">
        <v>318</v>
      </c>
      <c r="I618" s="39">
        <v>14</v>
      </c>
      <c r="J618" s="39" t="s">
        <v>3051</v>
      </c>
      <c r="K618" s="39" t="s">
        <v>2986</v>
      </c>
    </row>
    <row r="619" spans="1:11">
      <c r="A619" t="str">
        <f t="shared" si="9"/>
        <v>JoannBono</v>
      </c>
      <c r="B619" s="39" t="s">
        <v>4348</v>
      </c>
      <c r="C619" s="39" t="s">
        <v>3178</v>
      </c>
      <c r="D619" s="39" t="s">
        <v>4273</v>
      </c>
      <c r="E619" s="40">
        <v>29800</v>
      </c>
      <c r="F619" s="39" t="s">
        <v>4339</v>
      </c>
      <c r="G619" s="39" t="s">
        <v>534</v>
      </c>
      <c r="H619" s="39" t="s">
        <v>27</v>
      </c>
      <c r="I619" s="39">
        <v>14</v>
      </c>
      <c r="J619" s="39" t="s">
        <v>4088</v>
      </c>
      <c r="K619" s="39" t="s">
        <v>2986</v>
      </c>
    </row>
    <row r="620" spans="1:11">
      <c r="A620" t="str">
        <f t="shared" si="9"/>
        <v>AdrienneArsht</v>
      </c>
      <c r="B620" s="39" t="s">
        <v>4349</v>
      </c>
      <c r="C620" s="39" t="s">
        <v>4350</v>
      </c>
      <c r="D620" s="39" t="s">
        <v>4351</v>
      </c>
      <c r="E620" s="40">
        <v>28500</v>
      </c>
      <c r="F620" s="39" t="s">
        <v>4339</v>
      </c>
      <c r="G620" s="39" t="s">
        <v>54</v>
      </c>
      <c r="H620" s="39" t="s">
        <v>27</v>
      </c>
      <c r="I620" s="39">
        <v>14</v>
      </c>
      <c r="J620" s="39" t="s">
        <v>3427</v>
      </c>
      <c r="K620" s="39" t="s">
        <v>2986</v>
      </c>
    </row>
    <row r="621" spans="1:11">
      <c r="A621" t="str">
        <f t="shared" si="9"/>
        <v>FrederickPollak</v>
      </c>
      <c r="B621" s="39" t="s">
        <v>4352</v>
      </c>
      <c r="C621" s="39" t="s">
        <v>3139</v>
      </c>
      <c r="D621" s="39" t="s">
        <v>1705</v>
      </c>
      <c r="E621" s="40">
        <v>33100</v>
      </c>
      <c r="F621" s="39" t="s">
        <v>4339</v>
      </c>
      <c r="G621" s="39" t="s">
        <v>821</v>
      </c>
      <c r="H621" s="39" t="s">
        <v>27</v>
      </c>
      <c r="I621" s="39">
        <v>14</v>
      </c>
      <c r="J621" s="39" t="s">
        <v>3427</v>
      </c>
      <c r="K621" s="39" t="s">
        <v>2986</v>
      </c>
    </row>
    <row r="622" spans="1:11">
      <c r="A622" t="str">
        <f t="shared" si="9"/>
        <v>AnneJameson</v>
      </c>
      <c r="B622" s="39" t="s">
        <v>4353</v>
      </c>
      <c r="C622" s="39" t="s">
        <v>940</v>
      </c>
      <c r="D622" s="39" t="s">
        <v>4354</v>
      </c>
      <c r="E622" s="40">
        <v>28500</v>
      </c>
      <c r="F622" s="39" t="s">
        <v>4339</v>
      </c>
      <c r="G622" s="39" t="s">
        <v>14</v>
      </c>
      <c r="H622" s="39" t="s">
        <v>15</v>
      </c>
      <c r="I622" s="39">
        <v>14</v>
      </c>
      <c r="J622" s="39" t="s">
        <v>4355</v>
      </c>
      <c r="K622" s="39" t="s">
        <v>2986</v>
      </c>
    </row>
    <row r="623" spans="1:11">
      <c r="A623" t="str">
        <f t="shared" si="9"/>
        <v>RobertBurnett</v>
      </c>
      <c r="B623" s="39" t="s">
        <v>4302</v>
      </c>
      <c r="C623" s="39" t="s">
        <v>8</v>
      </c>
      <c r="D623" s="39" t="s">
        <v>3377</v>
      </c>
      <c r="E623" s="40">
        <v>28500</v>
      </c>
      <c r="F623" s="39" t="s">
        <v>4339</v>
      </c>
      <c r="G623" s="39" t="s">
        <v>2104</v>
      </c>
      <c r="H623" s="39" t="s">
        <v>4</v>
      </c>
      <c r="I623" s="39">
        <v>14</v>
      </c>
      <c r="J623" s="39" t="s">
        <v>3024</v>
      </c>
      <c r="K623" s="39" t="s">
        <v>2986</v>
      </c>
    </row>
    <row r="624" spans="1:11">
      <c r="A624" t="str">
        <f t="shared" si="9"/>
        <v>RikaYoshida</v>
      </c>
      <c r="B624" s="39" t="s">
        <v>4356</v>
      </c>
      <c r="C624" s="39" t="s">
        <v>4357</v>
      </c>
      <c r="D624" s="39" t="s">
        <v>4358</v>
      </c>
      <c r="E624" s="40">
        <v>28500</v>
      </c>
      <c r="F624" s="39" t="s">
        <v>4256</v>
      </c>
      <c r="G624" s="39" t="s">
        <v>74</v>
      </c>
      <c r="H624" s="39" t="s">
        <v>75</v>
      </c>
      <c r="I624" s="39">
        <v>14</v>
      </c>
      <c r="J624" s="39" t="s">
        <v>4197</v>
      </c>
      <c r="K624" s="39" t="s">
        <v>2986</v>
      </c>
    </row>
    <row r="625" spans="1:11">
      <c r="A625" t="str">
        <f t="shared" si="9"/>
        <v>StephenDurkovich</v>
      </c>
      <c r="B625" s="39" t="s">
        <v>4359</v>
      </c>
      <c r="C625" s="39" t="s">
        <v>1000</v>
      </c>
      <c r="D625" s="39" t="s">
        <v>4360</v>
      </c>
      <c r="E625" s="40">
        <v>28500</v>
      </c>
      <c r="F625" s="39" t="s">
        <v>4256</v>
      </c>
      <c r="G625" s="39" t="s">
        <v>3834</v>
      </c>
      <c r="H625" s="39" t="s">
        <v>2315</v>
      </c>
      <c r="I625" s="39">
        <v>14</v>
      </c>
      <c r="J625" s="39" t="s">
        <v>3835</v>
      </c>
      <c r="K625" s="39" t="s">
        <v>2986</v>
      </c>
    </row>
    <row r="626" spans="1:11">
      <c r="A626" t="str">
        <f t="shared" si="9"/>
        <v>EllenMcElhinny</v>
      </c>
      <c r="B626" s="39" t="s">
        <v>4361</v>
      </c>
      <c r="C626" s="39" t="s">
        <v>2791</v>
      </c>
      <c r="D626" s="39" t="s">
        <v>4362</v>
      </c>
      <c r="E626" s="40">
        <v>28500</v>
      </c>
      <c r="F626" s="39" t="s">
        <v>4256</v>
      </c>
      <c r="G626" s="39" t="s">
        <v>156</v>
      </c>
      <c r="H626" s="39" t="s">
        <v>4</v>
      </c>
      <c r="I626" s="39">
        <v>14</v>
      </c>
      <c r="J626" s="39" t="s">
        <v>3024</v>
      </c>
      <c r="K626" s="39" t="s">
        <v>2986</v>
      </c>
    </row>
    <row r="627" spans="1:11">
      <c r="A627" t="str">
        <f t="shared" si="9"/>
        <v>HaroldMcElhinny</v>
      </c>
      <c r="B627" s="39" t="s">
        <v>4363</v>
      </c>
      <c r="C627" s="39" t="s">
        <v>3840</v>
      </c>
      <c r="D627" s="39" t="s">
        <v>4362</v>
      </c>
      <c r="E627" s="40">
        <v>28500</v>
      </c>
      <c r="F627" s="39" t="s">
        <v>4256</v>
      </c>
      <c r="G627" s="39" t="s">
        <v>156</v>
      </c>
      <c r="H627" s="39" t="s">
        <v>4</v>
      </c>
      <c r="I627" s="39">
        <v>14</v>
      </c>
      <c r="J627" s="39" t="s">
        <v>3024</v>
      </c>
      <c r="K627" s="39" t="s">
        <v>2986</v>
      </c>
    </row>
    <row r="628" spans="1:11">
      <c r="A628" t="str">
        <f t="shared" si="9"/>
        <v>JeanneHollis</v>
      </c>
      <c r="B628" s="39" t="s">
        <v>3454</v>
      </c>
      <c r="C628" s="39" t="s">
        <v>3455</v>
      </c>
      <c r="D628" s="39" t="s">
        <v>3456</v>
      </c>
      <c r="E628" s="40">
        <v>28500</v>
      </c>
      <c r="F628" s="39" t="s">
        <v>4256</v>
      </c>
      <c r="G628" s="39" t="s">
        <v>308</v>
      </c>
      <c r="H628" s="39" t="s">
        <v>1446</v>
      </c>
      <c r="I628" s="39">
        <v>14</v>
      </c>
      <c r="J628" s="39" t="s">
        <v>3051</v>
      </c>
      <c r="K628" s="39" t="s">
        <v>2986</v>
      </c>
    </row>
    <row r="629" spans="1:11">
      <c r="A629" t="str">
        <f t="shared" si="9"/>
        <v>RobinFuller</v>
      </c>
      <c r="B629" s="39" t="s">
        <v>4364</v>
      </c>
      <c r="C629" s="39" t="s">
        <v>4365</v>
      </c>
      <c r="D629" s="39" t="s">
        <v>3473</v>
      </c>
      <c r="E629" s="40">
        <v>28500</v>
      </c>
      <c r="F629" s="39" t="s">
        <v>4256</v>
      </c>
      <c r="G629" s="39" t="s">
        <v>4366</v>
      </c>
      <c r="H629" s="39" t="s">
        <v>1392</v>
      </c>
      <c r="I629" s="39">
        <v>14</v>
      </c>
      <c r="J629" s="39" t="s">
        <v>3051</v>
      </c>
      <c r="K629" s="39" t="s">
        <v>2986</v>
      </c>
    </row>
    <row r="630" spans="1:11">
      <c r="A630" t="str">
        <f t="shared" si="9"/>
        <v>DavidLewis</v>
      </c>
      <c r="B630" s="39" t="s">
        <v>4367</v>
      </c>
      <c r="C630" s="39" t="s">
        <v>163</v>
      </c>
      <c r="D630" s="39" t="s">
        <v>756</v>
      </c>
      <c r="E630" s="40">
        <v>28500</v>
      </c>
      <c r="F630" s="39" t="s">
        <v>4256</v>
      </c>
      <c r="G630" s="39" t="s">
        <v>2842</v>
      </c>
      <c r="H630" s="39" t="s">
        <v>1392</v>
      </c>
      <c r="I630" s="39">
        <v>14</v>
      </c>
      <c r="J630" s="39" t="s">
        <v>3051</v>
      </c>
      <c r="K630" s="39" t="s">
        <v>2986</v>
      </c>
    </row>
    <row r="631" spans="1:11">
      <c r="A631" t="str">
        <f t="shared" si="9"/>
        <v>LeslieCrockett</v>
      </c>
      <c r="B631" s="39" t="s">
        <v>4368</v>
      </c>
      <c r="C631" s="39" t="s">
        <v>3673</v>
      </c>
      <c r="D631" s="39" t="s">
        <v>3462</v>
      </c>
      <c r="E631" s="40">
        <v>28500</v>
      </c>
      <c r="F631" s="39" t="s">
        <v>4256</v>
      </c>
      <c r="G631" s="39" t="s">
        <v>4369</v>
      </c>
      <c r="H631" s="39" t="s">
        <v>839</v>
      </c>
      <c r="I631" s="39">
        <v>14</v>
      </c>
      <c r="J631" s="39" t="s">
        <v>3051</v>
      </c>
      <c r="K631" s="39" t="s">
        <v>2986</v>
      </c>
    </row>
    <row r="632" spans="1:11">
      <c r="A632" t="str">
        <f t="shared" si="9"/>
        <v>RufusRivers</v>
      </c>
      <c r="B632" s="39" t="s">
        <v>4370</v>
      </c>
      <c r="C632" s="39" t="s">
        <v>4371</v>
      </c>
      <c r="D632" s="39" t="s">
        <v>4372</v>
      </c>
      <c r="E632" s="40">
        <v>28500</v>
      </c>
      <c r="F632" s="39" t="s">
        <v>4256</v>
      </c>
      <c r="G632" s="39" t="s">
        <v>243</v>
      </c>
      <c r="H632" s="39" t="s">
        <v>244</v>
      </c>
      <c r="I632" s="39">
        <v>14</v>
      </c>
      <c r="J632" s="39" t="s">
        <v>3051</v>
      </c>
      <c r="K632" s="39" t="s">
        <v>2986</v>
      </c>
    </row>
    <row r="633" spans="1:11">
      <c r="A633" t="str">
        <f t="shared" si="9"/>
        <v>LISAPICKRUM</v>
      </c>
      <c r="B633" s="39" t="s">
        <v>4373</v>
      </c>
      <c r="C633" s="39" t="s">
        <v>4374</v>
      </c>
      <c r="D633" s="39" t="s">
        <v>4375</v>
      </c>
      <c r="E633" s="40">
        <v>28500</v>
      </c>
      <c r="F633" s="39" t="s">
        <v>4256</v>
      </c>
      <c r="G633" s="39" t="s">
        <v>243</v>
      </c>
      <c r="H633" s="39" t="s">
        <v>244</v>
      </c>
      <c r="I633" s="39">
        <v>14</v>
      </c>
      <c r="J633" s="39" t="s">
        <v>3051</v>
      </c>
      <c r="K633" s="39" t="s">
        <v>2986</v>
      </c>
    </row>
    <row r="634" spans="1:11">
      <c r="A634" t="str">
        <f t="shared" si="9"/>
        <v>RossBierkan</v>
      </c>
      <c r="B634" s="39" t="s">
        <v>4376</v>
      </c>
      <c r="C634" s="39" t="s">
        <v>4377</v>
      </c>
      <c r="D634" s="39" t="s">
        <v>4378</v>
      </c>
      <c r="E634" s="40">
        <v>28500</v>
      </c>
      <c r="F634" s="39" t="s">
        <v>4256</v>
      </c>
      <c r="G634" s="39" t="s">
        <v>243</v>
      </c>
      <c r="H634" s="39" t="s">
        <v>244</v>
      </c>
      <c r="I634" s="39">
        <v>14</v>
      </c>
      <c r="J634" s="39" t="s">
        <v>3051</v>
      </c>
      <c r="K634" s="39" t="s">
        <v>2986</v>
      </c>
    </row>
    <row r="635" spans="1:11">
      <c r="A635" t="str">
        <f t="shared" si="9"/>
        <v>ThomasBaltimore</v>
      </c>
      <c r="B635" s="39" t="s">
        <v>4379</v>
      </c>
      <c r="C635" s="39" t="s">
        <v>2992</v>
      </c>
      <c r="D635" s="39" t="s">
        <v>4380</v>
      </c>
      <c r="E635" s="40">
        <v>28500</v>
      </c>
      <c r="F635" s="39" t="s">
        <v>4256</v>
      </c>
      <c r="G635" s="39" t="s">
        <v>3110</v>
      </c>
      <c r="H635" s="39" t="s">
        <v>244</v>
      </c>
      <c r="I635" s="39">
        <v>14</v>
      </c>
      <c r="J635" s="39" t="s">
        <v>3051</v>
      </c>
      <c r="K635" s="39" t="s">
        <v>2986</v>
      </c>
    </row>
    <row r="636" spans="1:11">
      <c r="A636" t="str">
        <f t="shared" si="9"/>
        <v>JohnOsterweis</v>
      </c>
      <c r="B636" s="39" t="s">
        <v>4381</v>
      </c>
      <c r="C636" s="39" t="s">
        <v>69</v>
      </c>
      <c r="D636" s="39" t="s">
        <v>4382</v>
      </c>
      <c r="E636" s="40">
        <v>28500</v>
      </c>
      <c r="F636" s="39" t="s">
        <v>4256</v>
      </c>
      <c r="G636" s="39" t="s">
        <v>156</v>
      </c>
      <c r="H636" s="39" t="s">
        <v>4</v>
      </c>
      <c r="I636" s="39">
        <v>14</v>
      </c>
      <c r="J636" s="39" t="s">
        <v>3024</v>
      </c>
      <c r="K636" s="39" t="s">
        <v>2986</v>
      </c>
    </row>
    <row r="637" spans="1:11">
      <c r="A637" t="str">
        <f t="shared" si="9"/>
        <v>HughMartin</v>
      </c>
      <c r="B637" s="39" t="s">
        <v>4383</v>
      </c>
      <c r="C637" s="39" t="s">
        <v>4384</v>
      </c>
      <c r="D637" s="39" t="s">
        <v>3621</v>
      </c>
      <c r="E637" s="40">
        <v>28500</v>
      </c>
      <c r="F637" s="39" t="s">
        <v>4256</v>
      </c>
      <c r="G637" s="39" t="s">
        <v>903</v>
      </c>
      <c r="H637" s="39" t="s">
        <v>4</v>
      </c>
      <c r="I637" s="39">
        <v>14</v>
      </c>
      <c r="J637" s="39" t="s">
        <v>3024</v>
      </c>
      <c r="K637" s="39" t="s">
        <v>2986</v>
      </c>
    </row>
    <row r="638" spans="1:11">
      <c r="A638" t="str">
        <f t="shared" si="9"/>
        <v>T. MichaelNevens</v>
      </c>
      <c r="B638" s="39" t="s">
        <v>4385</v>
      </c>
      <c r="C638" s="39" t="s">
        <v>4386</v>
      </c>
      <c r="D638" s="39" t="s">
        <v>4387</v>
      </c>
      <c r="E638" s="40">
        <v>28500</v>
      </c>
      <c r="F638" s="39" t="s">
        <v>4256</v>
      </c>
      <c r="G638" s="39" t="s">
        <v>4388</v>
      </c>
      <c r="H638" s="39" t="s">
        <v>4</v>
      </c>
      <c r="I638" s="39">
        <v>14</v>
      </c>
      <c r="J638" s="39" t="s">
        <v>3024</v>
      </c>
      <c r="K638" s="39" t="s">
        <v>2986</v>
      </c>
    </row>
    <row r="639" spans="1:11">
      <c r="A639" t="str">
        <f t="shared" si="9"/>
        <v>NicholasGraves</v>
      </c>
      <c r="B639" s="39" t="s">
        <v>4389</v>
      </c>
      <c r="C639" s="39" t="s">
        <v>4390</v>
      </c>
      <c r="D639" s="39" t="s">
        <v>2831</v>
      </c>
      <c r="E639" s="40">
        <v>31100</v>
      </c>
      <c r="F639" s="39" t="s">
        <v>4256</v>
      </c>
      <c r="G639" s="39" t="s">
        <v>156</v>
      </c>
      <c r="H639" s="39" t="s">
        <v>4</v>
      </c>
      <c r="I639" s="39">
        <v>14</v>
      </c>
      <c r="J639" s="39" t="s">
        <v>3024</v>
      </c>
      <c r="K639" s="39" t="s">
        <v>2986</v>
      </c>
    </row>
    <row r="640" spans="1:11">
      <c r="A640" t="str">
        <f t="shared" si="9"/>
        <v>BlakeFranklin</v>
      </c>
      <c r="B640" s="39" t="s">
        <v>4391</v>
      </c>
      <c r="C640" s="39" t="s">
        <v>4392</v>
      </c>
      <c r="D640" s="39" t="s">
        <v>4261</v>
      </c>
      <c r="E640" s="40">
        <v>30800</v>
      </c>
      <c r="F640" s="39" t="s">
        <v>4256</v>
      </c>
      <c r="G640" s="39" t="s">
        <v>4393</v>
      </c>
      <c r="H640" s="39" t="s">
        <v>4</v>
      </c>
      <c r="I640" s="39">
        <v>14</v>
      </c>
      <c r="J640" s="39" t="s">
        <v>4394</v>
      </c>
      <c r="K640" s="39" t="s">
        <v>2986</v>
      </c>
    </row>
    <row r="641" spans="1:11">
      <c r="A641" t="str">
        <f t="shared" si="9"/>
        <v>FloraKaram</v>
      </c>
      <c r="B641" s="39" t="s">
        <v>4395</v>
      </c>
      <c r="C641" s="39" t="s">
        <v>4396</v>
      </c>
      <c r="D641" s="39" t="s">
        <v>3353</v>
      </c>
      <c r="E641" s="40">
        <v>28500</v>
      </c>
      <c r="F641" s="39" t="s">
        <v>4256</v>
      </c>
      <c r="G641" s="39" t="s">
        <v>3354</v>
      </c>
      <c r="H641" s="39" t="s">
        <v>226</v>
      </c>
      <c r="I641" s="39">
        <v>14</v>
      </c>
      <c r="J641" s="39" t="s">
        <v>4397</v>
      </c>
      <c r="K641" s="39" t="s">
        <v>2986</v>
      </c>
    </row>
    <row r="642" spans="1:11">
      <c r="A642" t="str">
        <f t="shared" si="9"/>
        <v>FazalFazlin</v>
      </c>
      <c r="B642" s="39" t="s">
        <v>4398</v>
      </c>
      <c r="C642" s="39" t="s">
        <v>1805</v>
      </c>
      <c r="D642" s="39" t="s">
        <v>1806</v>
      </c>
      <c r="E642" s="40">
        <v>33100</v>
      </c>
      <c r="F642" s="39" t="s">
        <v>4256</v>
      </c>
      <c r="G642" s="39" t="s">
        <v>4399</v>
      </c>
      <c r="H642" s="39" t="s">
        <v>27</v>
      </c>
      <c r="I642" s="39">
        <v>14</v>
      </c>
      <c r="J642" s="39" t="s">
        <v>4263</v>
      </c>
      <c r="K642" s="39" t="s">
        <v>2986</v>
      </c>
    </row>
    <row r="643" spans="1:11">
      <c r="A643" t="str">
        <f t="shared" ref="A643:A706" si="10">CONCATENATE(C643,D643)</f>
        <v>FrankBehm</v>
      </c>
      <c r="B643" s="39" t="s">
        <v>4400</v>
      </c>
      <c r="C643" s="39" t="s">
        <v>20</v>
      </c>
      <c r="D643" s="39" t="s">
        <v>4401</v>
      </c>
      <c r="E643" s="40">
        <v>28500</v>
      </c>
      <c r="F643" s="39" t="s">
        <v>4256</v>
      </c>
      <c r="G643" s="39" t="s">
        <v>4402</v>
      </c>
      <c r="I643" s="39">
        <v>14</v>
      </c>
      <c r="J643" s="39" t="s">
        <v>4403</v>
      </c>
      <c r="K643" s="39" t="s">
        <v>2986</v>
      </c>
    </row>
    <row r="644" spans="1:11">
      <c r="A644" t="str">
        <f t="shared" si="10"/>
        <v>TarrusRichardson</v>
      </c>
      <c r="B644" s="39" t="s">
        <v>4404</v>
      </c>
      <c r="C644" s="39" t="s">
        <v>4405</v>
      </c>
      <c r="D644" s="39" t="s">
        <v>4406</v>
      </c>
      <c r="E644" s="40">
        <v>28500</v>
      </c>
      <c r="F644" s="39" t="s">
        <v>4256</v>
      </c>
      <c r="G644" s="39" t="s">
        <v>14</v>
      </c>
      <c r="H644" s="39" t="s">
        <v>15</v>
      </c>
      <c r="I644" s="39">
        <v>14</v>
      </c>
      <c r="J644" s="39" t="s">
        <v>3051</v>
      </c>
      <c r="K644" s="39" t="s">
        <v>2986</v>
      </c>
    </row>
    <row r="645" spans="1:11">
      <c r="A645" t="str">
        <f t="shared" si="10"/>
        <v>ValHalamandaris</v>
      </c>
      <c r="B645" s="39" t="s">
        <v>4407</v>
      </c>
      <c r="C645" s="39" t="s">
        <v>4408</v>
      </c>
      <c r="D645" s="39" t="s">
        <v>4409</v>
      </c>
      <c r="E645" s="40">
        <v>28500</v>
      </c>
      <c r="F645" s="39" t="s">
        <v>4256</v>
      </c>
      <c r="G645" s="39" t="s">
        <v>2961</v>
      </c>
      <c r="H645" s="39" t="s">
        <v>2962</v>
      </c>
      <c r="I645" s="39">
        <v>14</v>
      </c>
      <c r="J645" s="39" t="s">
        <v>4007</v>
      </c>
      <c r="K645" s="39" t="s">
        <v>2986</v>
      </c>
    </row>
    <row r="646" spans="1:11">
      <c r="A646" t="str">
        <f t="shared" si="10"/>
        <v>MarcoDelgado</v>
      </c>
      <c r="B646" s="39" t="s">
        <v>4410</v>
      </c>
      <c r="C646" s="39" t="s">
        <v>4411</v>
      </c>
      <c r="D646" s="39" t="s">
        <v>4412</v>
      </c>
      <c r="E646" s="40">
        <v>31600</v>
      </c>
      <c r="F646" s="39" t="s">
        <v>4256</v>
      </c>
      <c r="G646" s="39" t="s">
        <v>4413</v>
      </c>
      <c r="H646" s="39" t="s">
        <v>444</v>
      </c>
      <c r="I646" s="39">
        <v>14</v>
      </c>
      <c r="J646" s="39" t="s">
        <v>4414</v>
      </c>
      <c r="K646" s="39" t="s">
        <v>2986</v>
      </c>
    </row>
    <row r="647" spans="1:11">
      <c r="A647" t="str">
        <f t="shared" si="10"/>
        <v>CarmenBrown</v>
      </c>
      <c r="B647" s="39" t="s">
        <v>4415</v>
      </c>
      <c r="C647" s="39" t="s">
        <v>4416</v>
      </c>
      <c r="D647" s="39" t="s">
        <v>2918</v>
      </c>
      <c r="E647" s="40">
        <v>28500</v>
      </c>
      <c r="F647" s="39" t="s">
        <v>4256</v>
      </c>
      <c r="G647" s="39" t="s">
        <v>4417</v>
      </c>
      <c r="H647" s="39" t="s">
        <v>244</v>
      </c>
      <c r="I647" s="39">
        <v>14</v>
      </c>
      <c r="J647" s="39" t="s">
        <v>4007</v>
      </c>
      <c r="K647" s="39" t="s">
        <v>2986</v>
      </c>
    </row>
    <row r="648" spans="1:11">
      <c r="A648" t="str">
        <f t="shared" si="10"/>
        <v>JohnToufanian</v>
      </c>
      <c r="B648" s="39" t="s">
        <v>4418</v>
      </c>
      <c r="C648" s="39" t="s">
        <v>69</v>
      </c>
      <c r="D648" s="39" t="s">
        <v>4419</v>
      </c>
      <c r="E648" s="40">
        <v>32000</v>
      </c>
      <c r="F648" s="39" t="s">
        <v>4256</v>
      </c>
      <c r="G648" s="39" t="s">
        <v>4420</v>
      </c>
      <c r="H648" s="39" t="s">
        <v>27</v>
      </c>
      <c r="I648" s="39">
        <v>14</v>
      </c>
      <c r="J648" s="39" t="s">
        <v>4421</v>
      </c>
      <c r="K648" s="39" t="s">
        <v>2986</v>
      </c>
    </row>
    <row r="649" spans="1:11">
      <c r="A649" t="str">
        <f t="shared" si="10"/>
        <v>StephanieSpar</v>
      </c>
      <c r="B649" s="39" t="s">
        <v>4422</v>
      </c>
      <c r="C649" s="39" t="s">
        <v>4171</v>
      </c>
      <c r="D649" s="39" t="s">
        <v>3677</v>
      </c>
      <c r="E649" s="40">
        <v>28500</v>
      </c>
      <c r="F649" s="39" t="s">
        <v>4256</v>
      </c>
      <c r="G649" s="39" t="s">
        <v>3325</v>
      </c>
      <c r="H649" s="39" t="s">
        <v>1392</v>
      </c>
      <c r="I649" s="39">
        <v>14</v>
      </c>
      <c r="J649" s="39" t="s">
        <v>3489</v>
      </c>
      <c r="K649" s="39" t="s">
        <v>2986</v>
      </c>
    </row>
    <row r="650" spans="1:11">
      <c r="A650" t="str">
        <f t="shared" si="10"/>
        <v>WillieWoods</v>
      </c>
      <c r="B650" s="39" t="s">
        <v>4423</v>
      </c>
      <c r="C650" s="39" t="s">
        <v>2804</v>
      </c>
      <c r="D650" s="39" t="s">
        <v>4424</v>
      </c>
      <c r="E650" s="40">
        <v>28500</v>
      </c>
      <c r="F650" s="39" t="s">
        <v>4256</v>
      </c>
      <c r="G650" s="39" t="s">
        <v>14</v>
      </c>
      <c r="H650" s="39" t="s">
        <v>15</v>
      </c>
      <c r="I650" s="39">
        <v>14</v>
      </c>
      <c r="J650" s="39" t="s">
        <v>3051</v>
      </c>
      <c r="K650" s="39" t="s">
        <v>2986</v>
      </c>
    </row>
    <row r="651" spans="1:11">
      <c r="A651" t="str">
        <f t="shared" si="10"/>
        <v>JohnChandler</v>
      </c>
      <c r="B651" s="39" t="s">
        <v>4425</v>
      </c>
      <c r="C651" s="39" t="s">
        <v>69</v>
      </c>
      <c r="D651" s="39" t="s">
        <v>2050</v>
      </c>
      <c r="E651" s="40">
        <v>30800</v>
      </c>
      <c r="F651" s="39" t="s">
        <v>4256</v>
      </c>
      <c r="G651" s="39" t="s">
        <v>308</v>
      </c>
      <c r="H651" s="39" t="s">
        <v>1446</v>
      </c>
      <c r="I651" s="39">
        <v>14</v>
      </c>
      <c r="J651" s="39" t="s">
        <v>3074</v>
      </c>
      <c r="K651" s="39" t="s">
        <v>2986</v>
      </c>
    </row>
    <row r="652" spans="1:11">
      <c r="A652" t="str">
        <f t="shared" si="10"/>
        <v>ElrickWilliams</v>
      </c>
      <c r="B652" s="39" t="s">
        <v>4426</v>
      </c>
      <c r="C652" s="39" t="s">
        <v>4427</v>
      </c>
      <c r="D652" s="39" t="s">
        <v>2368</v>
      </c>
      <c r="E652" s="40">
        <v>30800</v>
      </c>
      <c r="F652" s="39" t="s">
        <v>4256</v>
      </c>
      <c r="G652" s="39" t="s">
        <v>74</v>
      </c>
      <c r="H652" s="39" t="s">
        <v>75</v>
      </c>
      <c r="I652" s="39">
        <v>14</v>
      </c>
      <c r="J652" s="39" t="s">
        <v>4428</v>
      </c>
      <c r="K652" s="39" t="s">
        <v>2986</v>
      </c>
    </row>
    <row r="653" spans="1:11">
      <c r="A653" t="str">
        <f t="shared" si="10"/>
        <v>GregoryMathis</v>
      </c>
      <c r="B653" s="39" t="s">
        <v>4429</v>
      </c>
      <c r="C653" s="39" t="s">
        <v>3305</v>
      </c>
      <c r="D653" s="39" t="s">
        <v>353</v>
      </c>
      <c r="E653" s="40">
        <v>30000</v>
      </c>
      <c r="F653" s="39" t="s">
        <v>4256</v>
      </c>
      <c r="G653" s="39" t="s">
        <v>460</v>
      </c>
      <c r="H653" s="39" t="s">
        <v>4</v>
      </c>
      <c r="I653" s="39">
        <v>14</v>
      </c>
      <c r="J653" s="39" t="s">
        <v>4428</v>
      </c>
      <c r="K653" s="39" t="s">
        <v>2986</v>
      </c>
    </row>
    <row r="654" spans="1:11">
      <c r="A654" t="str">
        <f t="shared" si="10"/>
        <v>KatherynHiggins</v>
      </c>
      <c r="B654" s="39" t="s">
        <v>4430</v>
      </c>
      <c r="C654" s="39" t="s">
        <v>4431</v>
      </c>
      <c r="D654" s="39" t="s">
        <v>4432</v>
      </c>
      <c r="E654" s="40">
        <v>28500</v>
      </c>
      <c r="F654" s="39" t="s">
        <v>4256</v>
      </c>
      <c r="G654" s="39" t="s">
        <v>64</v>
      </c>
      <c r="H654" s="39" t="s">
        <v>65</v>
      </c>
      <c r="I654" s="39">
        <v>14</v>
      </c>
      <c r="J654" s="39" t="s">
        <v>4433</v>
      </c>
      <c r="K654" s="39" t="s">
        <v>2986</v>
      </c>
    </row>
    <row r="655" spans="1:11">
      <c r="A655" t="str">
        <f t="shared" si="10"/>
        <v>StephenGraham</v>
      </c>
      <c r="B655" s="39" t="s">
        <v>4434</v>
      </c>
      <c r="C655" s="39" t="s">
        <v>1000</v>
      </c>
      <c r="D655" s="39" t="s">
        <v>4435</v>
      </c>
      <c r="E655" s="40">
        <v>30000</v>
      </c>
      <c r="F655" s="39" t="s">
        <v>4256</v>
      </c>
      <c r="G655" s="39" t="s">
        <v>14</v>
      </c>
      <c r="H655" s="39" t="s">
        <v>15</v>
      </c>
      <c r="I655" s="39">
        <v>14</v>
      </c>
      <c r="J655" s="39" t="s">
        <v>4433</v>
      </c>
      <c r="K655" s="39" t="s">
        <v>2986</v>
      </c>
    </row>
    <row r="656" spans="1:11">
      <c r="A656" t="str">
        <f t="shared" si="10"/>
        <v>GeraldPeters</v>
      </c>
      <c r="B656" s="39" t="s">
        <v>4436</v>
      </c>
      <c r="C656" s="39" t="s">
        <v>2690</v>
      </c>
      <c r="D656" s="39" t="s">
        <v>4437</v>
      </c>
      <c r="E656" s="40">
        <v>28500</v>
      </c>
      <c r="F656" s="39" t="s">
        <v>4256</v>
      </c>
      <c r="G656" s="39" t="s">
        <v>3834</v>
      </c>
      <c r="H656" s="39" t="s">
        <v>2315</v>
      </c>
      <c r="I656" s="39">
        <v>14</v>
      </c>
      <c r="J656" s="39" t="s">
        <v>3401</v>
      </c>
      <c r="K656" s="39" t="s">
        <v>2986</v>
      </c>
    </row>
    <row r="657" spans="1:11">
      <c r="A657" t="str">
        <f t="shared" si="10"/>
        <v>WWendel</v>
      </c>
      <c r="B657" s="39" t="s">
        <v>4438</v>
      </c>
      <c r="C657" s="39" t="s">
        <v>3211</v>
      </c>
      <c r="D657" s="39" t="s">
        <v>4439</v>
      </c>
      <c r="E657" s="40">
        <v>30800</v>
      </c>
      <c r="F657" s="39" t="s">
        <v>4256</v>
      </c>
      <c r="G657" s="39" t="s">
        <v>4440</v>
      </c>
      <c r="H657" s="39" t="s">
        <v>376</v>
      </c>
      <c r="I657" s="39">
        <v>14</v>
      </c>
      <c r="J657" s="39" t="s">
        <v>3401</v>
      </c>
      <c r="K657" s="39" t="s">
        <v>2986</v>
      </c>
    </row>
    <row r="658" spans="1:11">
      <c r="A658" t="str">
        <f t="shared" si="10"/>
        <v>GarryKieves</v>
      </c>
      <c r="B658" s="39" t="s">
        <v>4441</v>
      </c>
      <c r="C658" s="39" t="s">
        <v>1204</v>
      </c>
      <c r="D658" s="39" t="s">
        <v>4442</v>
      </c>
      <c r="E658" s="40">
        <v>28500</v>
      </c>
      <c r="F658" s="39" t="s">
        <v>4256</v>
      </c>
      <c r="G658" s="39" t="s">
        <v>4443</v>
      </c>
      <c r="H658" s="39" t="s">
        <v>376</v>
      </c>
      <c r="I658" s="39">
        <v>14</v>
      </c>
      <c r="J658" s="39" t="s">
        <v>3401</v>
      </c>
      <c r="K658" s="39" t="s">
        <v>2986</v>
      </c>
    </row>
    <row r="659" spans="1:11">
      <c r="A659" t="str">
        <f t="shared" si="10"/>
        <v>FaithMorningstar</v>
      </c>
      <c r="B659" s="39" t="s">
        <v>4444</v>
      </c>
      <c r="C659" s="39" t="s">
        <v>4445</v>
      </c>
      <c r="D659" s="39" t="s">
        <v>4446</v>
      </c>
      <c r="E659" s="40">
        <v>33100</v>
      </c>
      <c r="F659" s="39" t="s">
        <v>4256</v>
      </c>
      <c r="G659" s="39" t="s">
        <v>4447</v>
      </c>
      <c r="H659" s="39" t="s">
        <v>123</v>
      </c>
      <c r="I659" s="39">
        <v>14</v>
      </c>
      <c r="J659" s="39" t="s">
        <v>3144</v>
      </c>
      <c r="K659" s="39" t="s">
        <v>2986</v>
      </c>
    </row>
    <row r="660" spans="1:11">
      <c r="A660" t="str">
        <f t="shared" si="10"/>
        <v>CathleenStone</v>
      </c>
      <c r="B660" s="39" t="s">
        <v>4448</v>
      </c>
      <c r="C660" s="39" t="s">
        <v>4449</v>
      </c>
      <c r="D660" s="39" t="s">
        <v>4450</v>
      </c>
      <c r="E660" s="40">
        <v>28500</v>
      </c>
      <c r="F660" s="39" t="s">
        <v>4256</v>
      </c>
      <c r="G660" s="39" t="s">
        <v>2397</v>
      </c>
      <c r="H660" s="39" t="s">
        <v>123</v>
      </c>
      <c r="I660" s="39">
        <v>14</v>
      </c>
      <c r="J660" s="39" t="s">
        <v>3144</v>
      </c>
      <c r="K660" s="39" t="s">
        <v>2986</v>
      </c>
    </row>
    <row r="661" spans="1:11">
      <c r="A661" t="str">
        <f t="shared" si="10"/>
        <v>ShantiFry</v>
      </c>
      <c r="B661" s="39" t="s">
        <v>4451</v>
      </c>
      <c r="C661" s="39" t="s">
        <v>4452</v>
      </c>
      <c r="D661" s="39" t="s">
        <v>4453</v>
      </c>
      <c r="E661" s="40">
        <v>28500</v>
      </c>
      <c r="F661" s="39" t="s">
        <v>4256</v>
      </c>
      <c r="G661" s="39" t="s">
        <v>2397</v>
      </c>
      <c r="H661" s="39" t="s">
        <v>123</v>
      </c>
      <c r="I661" s="39">
        <v>14</v>
      </c>
      <c r="J661" s="39" t="s">
        <v>3144</v>
      </c>
      <c r="K661" s="39" t="s">
        <v>2986</v>
      </c>
    </row>
    <row r="662" spans="1:11">
      <c r="A662" t="str">
        <f t="shared" si="10"/>
        <v>JanePigott</v>
      </c>
      <c r="B662" s="39" t="s">
        <v>4454</v>
      </c>
      <c r="C662" s="39" t="s">
        <v>770</v>
      </c>
      <c r="D662" s="39" t="s">
        <v>4455</v>
      </c>
      <c r="E662" s="40">
        <v>30800</v>
      </c>
      <c r="F662" s="39" t="s">
        <v>4256</v>
      </c>
      <c r="G662" s="39" t="s">
        <v>4456</v>
      </c>
      <c r="H662" s="39" t="s">
        <v>4457</v>
      </c>
      <c r="I662" s="39">
        <v>14</v>
      </c>
      <c r="J662" s="39" t="s">
        <v>4197</v>
      </c>
      <c r="K662" s="39" t="s">
        <v>2986</v>
      </c>
    </row>
    <row r="663" spans="1:11">
      <c r="A663" t="str">
        <f t="shared" si="10"/>
        <v>LesterMandell</v>
      </c>
      <c r="B663" s="39" t="s">
        <v>4458</v>
      </c>
      <c r="C663" s="39" t="s">
        <v>4459</v>
      </c>
      <c r="D663" s="39" t="s">
        <v>191</v>
      </c>
      <c r="E663" s="40">
        <v>28500</v>
      </c>
      <c r="F663" s="39" t="s">
        <v>4256</v>
      </c>
      <c r="G663" s="39" t="s">
        <v>3154</v>
      </c>
      <c r="H663" s="39" t="s">
        <v>27</v>
      </c>
      <c r="I663" s="39">
        <v>14</v>
      </c>
      <c r="J663" s="39" t="s">
        <v>4263</v>
      </c>
      <c r="K663" s="39" t="s">
        <v>2986</v>
      </c>
    </row>
    <row r="664" spans="1:11">
      <c r="A664" t="str">
        <f t="shared" si="10"/>
        <v>AlanFein</v>
      </c>
      <c r="B664" s="39" t="s">
        <v>4460</v>
      </c>
      <c r="C664" s="39" t="s">
        <v>117</v>
      </c>
      <c r="D664" s="39" t="s">
        <v>1807</v>
      </c>
      <c r="E664" s="40">
        <v>28500</v>
      </c>
      <c r="F664" s="39" t="s">
        <v>4256</v>
      </c>
      <c r="G664" s="39" t="s">
        <v>4461</v>
      </c>
      <c r="H664" s="39" t="s">
        <v>27</v>
      </c>
      <c r="I664" s="39">
        <v>14</v>
      </c>
      <c r="J664" s="39" t="s">
        <v>4263</v>
      </c>
      <c r="K664" s="39" t="s">
        <v>2986</v>
      </c>
    </row>
    <row r="665" spans="1:11">
      <c r="A665" t="str">
        <f t="shared" si="10"/>
        <v>KennethPigott</v>
      </c>
      <c r="B665" s="39" t="s">
        <v>4462</v>
      </c>
      <c r="C665" s="39" t="s">
        <v>3666</v>
      </c>
      <c r="D665" s="39" t="s">
        <v>4455</v>
      </c>
      <c r="E665" s="40">
        <v>30800</v>
      </c>
      <c r="F665" s="39" t="s">
        <v>4256</v>
      </c>
      <c r="G665" s="39" t="s">
        <v>74</v>
      </c>
      <c r="H665" s="39" t="s">
        <v>75</v>
      </c>
      <c r="I665" s="39">
        <v>14</v>
      </c>
      <c r="J665" s="39" t="s">
        <v>4197</v>
      </c>
      <c r="K665" s="39" t="s">
        <v>2986</v>
      </c>
    </row>
    <row r="666" spans="1:11">
      <c r="A666" t="str">
        <f t="shared" si="10"/>
        <v>MichelleCollins</v>
      </c>
      <c r="B666" s="39" t="s">
        <v>4463</v>
      </c>
      <c r="C666" s="39" t="s">
        <v>4464</v>
      </c>
      <c r="D666" s="39" t="s">
        <v>3465</v>
      </c>
      <c r="E666" s="40">
        <v>28500</v>
      </c>
      <c r="F666" s="39" t="s">
        <v>4256</v>
      </c>
      <c r="G666" s="39" t="s">
        <v>74</v>
      </c>
      <c r="H666" s="39" t="s">
        <v>75</v>
      </c>
      <c r="I666" s="39">
        <v>14</v>
      </c>
      <c r="J666" s="39" t="s">
        <v>4197</v>
      </c>
      <c r="K666" s="39" t="s">
        <v>2986</v>
      </c>
    </row>
    <row r="667" spans="1:11">
      <c r="A667" t="str">
        <f t="shared" si="10"/>
        <v>BettyMorningstar</v>
      </c>
      <c r="B667" s="39" t="s">
        <v>4465</v>
      </c>
      <c r="C667" s="39" t="s">
        <v>4466</v>
      </c>
      <c r="D667" s="39" t="s">
        <v>4446</v>
      </c>
      <c r="E667" s="40">
        <v>33100</v>
      </c>
      <c r="F667" s="39" t="s">
        <v>4256</v>
      </c>
      <c r="G667" s="39" t="s">
        <v>4467</v>
      </c>
      <c r="H667" s="39" t="s">
        <v>123</v>
      </c>
      <c r="I667" s="39">
        <v>14</v>
      </c>
      <c r="J667" s="39" t="s">
        <v>3144</v>
      </c>
      <c r="K667" s="39" t="s">
        <v>2986</v>
      </c>
    </row>
    <row r="668" spans="1:11">
      <c r="A668" t="str">
        <f t="shared" si="10"/>
        <v>DanielPritzker</v>
      </c>
      <c r="B668" s="39" t="s">
        <v>4468</v>
      </c>
      <c r="C668" s="39" t="s">
        <v>400</v>
      </c>
      <c r="D668" s="39" t="s">
        <v>893</v>
      </c>
      <c r="E668" s="40">
        <v>28500</v>
      </c>
      <c r="F668" s="39" t="s">
        <v>4256</v>
      </c>
      <c r="G668" s="39" t="s">
        <v>460</v>
      </c>
      <c r="H668" s="39" t="s">
        <v>4</v>
      </c>
      <c r="I668" s="39">
        <v>14</v>
      </c>
      <c r="J668" s="39" t="s">
        <v>4197</v>
      </c>
      <c r="K668" s="39" t="s">
        <v>2986</v>
      </c>
    </row>
    <row r="669" spans="1:11">
      <c r="A669" t="str">
        <f t="shared" si="10"/>
        <v>MaxMonks</v>
      </c>
      <c r="B669" s="39" t="s">
        <v>4469</v>
      </c>
      <c r="C669" s="39" t="s">
        <v>600</v>
      </c>
      <c r="D669" s="39" t="s">
        <v>1555</v>
      </c>
      <c r="E669" s="40">
        <v>28500</v>
      </c>
      <c r="F669" s="39" t="s">
        <v>4256</v>
      </c>
      <c r="G669" s="39" t="s">
        <v>4318</v>
      </c>
      <c r="H669" s="39" t="s">
        <v>1558</v>
      </c>
      <c r="I669" s="39">
        <v>14</v>
      </c>
      <c r="J669" s="39" t="s">
        <v>3074</v>
      </c>
      <c r="K669" s="39" t="s">
        <v>2986</v>
      </c>
    </row>
    <row r="670" spans="1:11">
      <c r="A670" t="str">
        <f t="shared" si="10"/>
        <v>NinaZilkha</v>
      </c>
      <c r="B670" s="39" t="s">
        <v>4470</v>
      </c>
      <c r="C670" s="39" t="s">
        <v>3782</v>
      </c>
      <c r="D670" s="39" t="s">
        <v>4471</v>
      </c>
      <c r="E670" s="40">
        <v>28500</v>
      </c>
      <c r="F670" s="39" t="s">
        <v>4256</v>
      </c>
      <c r="G670" s="39" t="s">
        <v>928</v>
      </c>
      <c r="H670" s="39" t="s">
        <v>444</v>
      </c>
      <c r="I670" s="39">
        <v>14</v>
      </c>
      <c r="J670" s="39" t="s">
        <v>4184</v>
      </c>
      <c r="K670" s="39" t="s">
        <v>2986</v>
      </c>
    </row>
    <row r="671" spans="1:11">
      <c r="A671" t="str">
        <f t="shared" si="10"/>
        <v>LawrenceWhalley</v>
      </c>
      <c r="B671" s="39" t="s">
        <v>4472</v>
      </c>
      <c r="C671" s="39" t="s">
        <v>2491</v>
      </c>
      <c r="D671" s="39" t="s">
        <v>4473</v>
      </c>
      <c r="E671" s="40">
        <v>28500</v>
      </c>
      <c r="F671" s="39" t="s">
        <v>4256</v>
      </c>
      <c r="G671" s="39" t="s">
        <v>928</v>
      </c>
      <c r="H671" s="39" t="s">
        <v>444</v>
      </c>
      <c r="I671" s="39">
        <v>14</v>
      </c>
      <c r="J671" s="39" t="s">
        <v>4184</v>
      </c>
      <c r="K671" s="39" t="s">
        <v>2986</v>
      </c>
    </row>
    <row r="672" spans="1:11">
      <c r="A672" t="str">
        <f t="shared" si="10"/>
        <v>DanielChristovich</v>
      </c>
      <c r="B672" s="39" t="s">
        <v>4474</v>
      </c>
      <c r="C672" s="39" t="s">
        <v>400</v>
      </c>
      <c r="D672" s="39" t="s">
        <v>4475</v>
      </c>
      <c r="E672" s="40">
        <v>28500</v>
      </c>
      <c r="F672" s="39" t="s">
        <v>4256</v>
      </c>
      <c r="G672" s="39" t="s">
        <v>3110</v>
      </c>
      <c r="H672" s="39" t="s">
        <v>244</v>
      </c>
      <c r="I672" s="39">
        <v>14</v>
      </c>
      <c r="J672" s="39" t="s">
        <v>4007</v>
      </c>
      <c r="K672" s="39" t="s">
        <v>2986</v>
      </c>
    </row>
    <row r="673" spans="1:11">
      <c r="A673" t="str">
        <f t="shared" si="10"/>
        <v>DavidGlassco</v>
      </c>
      <c r="B673" s="39" t="s">
        <v>4476</v>
      </c>
      <c r="C673" s="39" t="s">
        <v>163</v>
      </c>
      <c r="D673" s="39" t="s">
        <v>4477</v>
      </c>
      <c r="E673" s="40">
        <v>28500</v>
      </c>
      <c r="F673" s="39" t="s">
        <v>4256</v>
      </c>
      <c r="G673" s="39" t="s">
        <v>443</v>
      </c>
      <c r="H673" s="39" t="s">
        <v>444</v>
      </c>
      <c r="I673" s="39">
        <v>14</v>
      </c>
      <c r="J673" s="39" t="s">
        <v>4184</v>
      </c>
      <c r="K673" s="39" t="s">
        <v>2986</v>
      </c>
    </row>
    <row r="674" spans="1:11">
      <c r="A674" t="str">
        <f t="shared" si="10"/>
        <v>JohnArnold</v>
      </c>
      <c r="B674" s="39" t="s">
        <v>4478</v>
      </c>
      <c r="C674" s="39" t="s">
        <v>69</v>
      </c>
      <c r="D674" s="39" t="s">
        <v>4479</v>
      </c>
      <c r="E674" s="40">
        <v>28500</v>
      </c>
      <c r="F674" s="39" t="s">
        <v>4256</v>
      </c>
      <c r="G674" s="39" t="s">
        <v>928</v>
      </c>
      <c r="H674" s="39" t="s">
        <v>444</v>
      </c>
      <c r="I674" s="39">
        <v>14</v>
      </c>
      <c r="J674" s="39" t="s">
        <v>4184</v>
      </c>
      <c r="K674" s="39" t="s">
        <v>2986</v>
      </c>
    </row>
    <row r="675" spans="1:11">
      <c r="A675" t="str">
        <f t="shared" si="10"/>
        <v>BruceWallace</v>
      </c>
      <c r="B675" s="39" t="s">
        <v>4480</v>
      </c>
      <c r="C675" s="39" t="s">
        <v>426</v>
      </c>
      <c r="D675" s="39" t="s">
        <v>3521</v>
      </c>
      <c r="E675" s="40">
        <v>28500</v>
      </c>
      <c r="F675" s="39" t="s">
        <v>4256</v>
      </c>
      <c r="G675" s="39" t="s">
        <v>4481</v>
      </c>
      <c r="H675" s="39" t="s">
        <v>226</v>
      </c>
      <c r="I675" s="39">
        <v>14</v>
      </c>
      <c r="J675" s="39" t="s">
        <v>4397</v>
      </c>
      <c r="K675" s="39" t="s">
        <v>2986</v>
      </c>
    </row>
    <row r="676" spans="1:11">
      <c r="A676" t="str">
        <f t="shared" si="10"/>
        <v>LairdOzmon</v>
      </c>
      <c r="B676" s="39" t="s">
        <v>4482</v>
      </c>
      <c r="C676" s="39" t="s">
        <v>4483</v>
      </c>
      <c r="D676" s="39" t="s">
        <v>4484</v>
      </c>
      <c r="E676" s="40">
        <v>28500</v>
      </c>
      <c r="F676" s="39" t="s">
        <v>4256</v>
      </c>
      <c r="G676" s="39" t="s">
        <v>4485</v>
      </c>
      <c r="H676" s="39" t="s">
        <v>75</v>
      </c>
      <c r="I676" s="39">
        <v>14</v>
      </c>
      <c r="J676" s="39" t="s">
        <v>4486</v>
      </c>
      <c r="K676" s="39" t="s">
        <v>2986</v>
      </c>
    </row>
    <row r="677" spans="1:11">
      <c r="A677" t="str">
        <f t="shared" si="10"/>
        <v>DaleSwope</v>
      </c>
      <c r="B677" s="39" t="s">
        <v>4487</v>
      </c>
      <c r="C677" s="39" t="s">
        <v>3316</v>
      </c>
      <c r="D677" s="39" t="s">
        <v>4488</v>
      </c>
      <c r="E677" s="40">
        <v>30800</v>
      </c>
      <c r="F677" s="39" t="s">
        <v>4256</v>
      </c>
      <c r="G677" s="39" t="s">
        <v>26</v>
      </c>
      <c r="H677" s="39" t="s">
        <v>27</v>
      </c>
      <c r="I677" s="39">
        <v>14</v>
      </c>
      <c r="J677" s="39" t="s">
        <v>4486</v>
      </c>
      <c r="K677" s="39" t="s">
        <v>2986</v>
      </c>
    </row>
    <row r="678" spans="1:11">
      <c r="A678" t="str">
        <f t="shared" si="10"/>
        <v>StepenMarino</v>
      </c>
      <c r="B678" s="39" t="s">
        <v>4489</v>
      </c>
      <c r="C678" s="39" t="s">
        <v>4490</v>
      </c>
      <c r="D678" s="39" t="s">
        <v>4491</v>
      </c>
      <c r="E678" s="40">
        <v>30800</v>
      </c>
      <c r="F678" s="39" t="s">
        <v>4256</v>
      </c>
      <c r="G678" s="39" t="s">
        <v>4492</v>
      </c>
      <c r="H678" s="39" t="s">
        <v>27</v>
      </c>
      <c r="I678" s="39">
        <v>14</v>
      </c>
      <c r="J678" s="39" t="s">
        <v>4486</v>
      </c>
      <c r="K678" s="39" t="s">
        <v>2986</v>
      </c>
    </row>
    <row r="679" spans="1:11">
      <c r="A679" t="str">
        <f t="shared" si="10"/>
        <v>NealRoth</v>
      </c>
      <c r="B679" s="39" t="s">
        <v>4493</v>
      </c>
      <c r="C679" s="39" t="s">
        <v>4494</v>
      </c>
      <c r="D679" s="39" t="s">
        <v>4495</v>
      </c>
      <c r="E679" s="40">
        <v>28500</v>
      </c>
      <c r="F679" s="39" t="s">
        <v>4256</v>
      </c>
      <c r="G679" s="39" t="s">
        <v>54</v>
      </c>
      <c r="H679" s="39" t="s">
        <v>27</v>
      </c>
      <c r="I679" s="39">
        <v>14</v>
      </c>
      <c r="J679" s="39" t="s">
        <v>4486</v>
      </c>
      <c r="K679" s="39" t="s">
        <v>2986</v>
      </c>
    </row>
    <row r="680" spans="1:11">
      <c r="A680" t="str">
        <f t="shared" si="10"/>
        <v>PaulPandian</v>
      </c>
      <c r="B680" s="39" t="s">
        <v>4496</v>
      </c>
      <c r="C680" s="39" t="s">
        <v>2309</v>
      </c>
      <c r="D680" s="39" t="s">
        <v>4497</v>
      </c>
      <c r="E680" s="40">
        <v>33100</v>
      </c>
      <c r="F680" s="39" t="s">
        <v>4256</v>
      </c>
      <c r="G680" s="39" t="s">
        <v>846</v>
      </c>
      <c r="H680" s="39" t="s">
        <v>444</v>
      </c>
      <c r="I680" s="39">
        <v>14</v>
      </c>
      <c r="J680" s="39" t="s">
        <v>3024</v>
      </c>
      <c r="K680" s="39" t="s">
        <v>2986</v>
      </c>
    </row>
    <row r="681" spans="1:11">
      <c r="A681" t="str">
        <f t="shared" si="10"/>
        <v>GeethaPandian</v>
      </c>
      <c r="B681" s="39" t="s">
        <v>4498</v>
      </c>
      <c r="C681" s="39" t="s">
        <v>4499</v>
      </c>
      <c r="D681" s="39" t="s">
        <v>4497</v>
      </c>
      <c r="E681" s="40">
        <v>33100</v>
      </c>
      <c r="F681" s="39" t="s">
        <v>4256</v>
      </c>
      <c r="G681" s="39" t="s">
        <v>846</v>
      </c>
      <c r="H681" s="39" t="s">
        <v>444</v>
      </c>
      <c r="I681" s="39">
        <v>14</v>
      </c>
      <c r="J681" s="39" t="s">
        <v>3024</v>
      </c>
      <c r="K681" s="39" t="s">
        <v>2986</v>
      </c>
    </row>
    <row r="682" spans="1:11">
      <c r="A682" t="str">
        <f t="shared" si="10"/>
        <v>KamilHasan</v>
      </c>
      <c r="B682" s="39" t="s">
        <v>4500</v>
      </c>
      <c r="C682" s="39" t="s">
        <v>4501</v>
      </c>
      <c r="D682" s="39" t="s">
        <v>1517</v>
      </c>
      <c r="E682" s="40">
        <v>28500</v>
      </c>
      <c r="F682" s="39" t="s">
        <v>4256</v>
      </c>
      <c r="G682" s="39" t="s">
        <v>2107</v>
      </c>
      <c r="H682" s="39" t="s">
        <v>4</v>
      </c>
      <c r="I682" s="39">
        <v>14</v>
      </c>
      <c r="J682" s="39" t="s">
        <v>3074</v>
      </c>
      <c r="K682" s="39" t="s">
        <v>2986</v>
      </c>
    </row>
    <row r="683" spans="1:11">
      <c r="A683" t="str">
        <f t="shared" si="10"/>
        <v>JenineCarnell-Puri</v>
      </c>
      <c r="B683" s="39" t="s">
        <v>4502</v>
      </c>
      <c r="C683" s="39" t="s">
        <v>4503</v>
      </c>
      <c r="D683" s="39" t="s">
        <v>4504</v>
      </c>
      <c r="E683" s="40">
        <v>28500</v>
      </c>
      <c r="F683" s="39" t="s">
        <v>4256</v>
      </c>
      <c r="G683" s="39" t="s">
        <v>4505</v>
      </c>
      <c r="H683" s="39" t="s">
        <v>75</v>
      </c>
      <c r="I683" s="39">
        <v>14</v>
      </c>
      <c r="J683" s="39" t="s">
        <v>4288</v>
      </c>
      <c r="K683" s="39" t="s">
        <v>2986</v>
      </c>
    </row>
    <row r="684" spans="1:11">
      <c r="A684" t="str">
        <f t="shared" si="10"/>
        <v>EdwardBazinet</v>
      </c>
      <c r="B684" s="39" t="s">
        <v>4506</v>
      </c>
      <c r="C684" s="39" t="s">
        <v>1951</v>
      </c>
      <c r="D684" s="39" t="s">
        <v>4507</v>
      </c>
      <c r="E684" s="40">
        <v>28500</v>
      </c>
      <c r="F684" s="39" t="s">
        <v>4256</v>
      </c>
      <c r="G684" s="39" t="s">
        <v>14</v>
      </c>
      <c r="H684" s="39" t="s">
        <v>15</v>
      </c>
      <c r="I684" s="39">
        <v>14</v>
      </c>
      <c r="J684" s="39" t="s">
        <v>3401</v>
      </c>
      <c r="K684" s="39" t="s">
        <v>2986</v>
      </c>
    </row>
    <row r="685" spans="1:11">
      <c r="A685" t="str">
        <f t="shared" si="10"/>
        <v>ChristinaSviver</v>
      </c>
      <c r="B685" s="39" t="s">
        <v>4508</v>
      </c>
      <c r="C685" s="39" t="s">
        <v>4509</v>
      </c>
      <c r="D685" s="39" t="s">
        <v>4510</v>
      </c>
      <c r="E685" s="40">
        <v>28500</v>
      </c>
      <c r="F685" s="39" t="s">
        <v>4256</v>
      </c>
      <c r="G685" s="39" t="s">
        <v>375</v>
      </c>
      <c r="H685" s="39" t="s">
        <v>376</v>
      </c>
      <c r="I685" s="39">
        <v>14</v>
      </c>
      <c r="J685" s="39" t="s">
        <v>3401</v>
      </c>
      <c r="K685" s="39" t="s">
        <v>2986</v>
      </c>
    </row>
    <row r="686" spans="1:11">
      <c r="A686" t="str">
        <f t="shared" si="10"/>
        <v>TomHeneke</v>
      </c>
      <c r="B686" s="39" t="s">
        <v>4511</v>
      </c>
      <c r="C686" s="39" t="s">
        <v>289</v>
      </c>
      <c r="D686" s="39" t="s">
        <v>4512</v>
      </c>
      <c r="E686" s="40">
        <v>28500</v>
      </c>
      <c r="F686" s="39" t="s">
        <v>4256</v>
      </c>
      <c r="G686" s="39" t="s">
        <v>4513</v>
      </c>
      <c r="H686" s="39" t="s">
        <v>2879</v>
      </c>
      <c r="I686" s="39">
        <v>14</v>
      </c>
      <c r="J686" s="39" t="s">
        <v>3401</v>
      </c>
      <c r="K686" s="39" t="s">
        <v>2986</v>
      </c>
    </row>
    <row r="687" spans="1:11">
      <c r="A687" t="str">
        <f t="shared" si="10"/>
        <v>QasimSharif</v>
      </c>
      <c r="B687" s="39" t="s">
        <v>4514</v>
      </c>
      <c r="C687" s="39" t="s">
        <v>4515</v>
      </c>
      <c r="D687" s="39" t="s">
        <v>4516</v>
      </c>
      <c r="E687" s="40">
        <v>28500</v>
      </c>
      <c r="F687" s="39" t="s">
        <v>4256</v>
      </c>
      <c r="G687" s="39" t="s">
        <v>4110</v>
      </c>
      <c r="H687" s="39" t="s">
        <v>444</v>
      </c>
      <c r="I687" s="39">
        <v>14</v>
      </c>
      <c r="J687" s="39" t="s">
        <v>4184</v>
      </c>
      <c r="K687" s="39" t="s">
        <v>2986</v>
      </c>
    </row>
    <row r="688" spans="1:11">
      <c r="A688" t="str">
        <f t="shared" si="10"/>
        <v>BeccaThrash</v>
      </c>
      <c r="B688" s="39" t="s">
        <v>4517</v>
      </c>
      <c r="C688" s="39" t="s">
        <v>4518</v>
      </c>
      <c r="D688" s="39" t="s">
        <v>4519</v>
      </c>
      <c r="E688" s="40">
        <v>28500</v>
      </c>
      <c r="F688" s="39" t="s">
        <v>4256</v>
      </c>
      <c r="G688" s="39" t="s">
        <v>928</v>
      </c>
      <c r="H688" s="39" t="s">
        <v>444</v>
      </c>
      <c r="I688" s="39">
        <v>14</v>
      </c>
      <c r="J688" s="39" t="s">
        <v>4184</v>
      </c>
      <c r="K688" s="39" t="s">
        <v>2986</v>
      </c>
    </row>
    <row r="689" spans="1:11">
      <c r="A689" t="str">
        <f t="shared" si="10"/>
        <v>ElizabethWaters</v>
      </c>
      <c r="B689" s="39" t="s">
        <v>4520</v>
      </c>
      <c r="C689" s="39" t="s">
        <v>3238</v>
      </c>
      <c r="D689" s="39" t="s">
        <v>4521</v>
      </c>
      <c r="E689" s="40">
        <v>28500</v>
      </c>
      <c r="F689" s="39" t="s">
        <v>4256</v>
      </c>
      <c r="G689" s="39" t="s">
        <v>846</v>
      </c>
      <c r="H689" s="39" t="s">
        <v>444</v>
      </c>
      <c r="I689" s="39">
        <v>14</v>
      </c>
      <c r="J689" s="39" t="s">
        <v>3276</v>
      </c>
      <c r="K689" s="39" t="s">
        <v>2986</v>
      </c>
    </row>
    <row r="690" spans="1:11">
      <c r="A690" t="str">
        <f t="shared" si="10"/>
        <v>StanMcLelland</v>
      </c>
      <c r="B690" s="39" t="s">
        <v>4522</v>
      </c>
      <c r="C690" s="39" t="s">
        <v>4523</v>
      </c>
      <c r="D690" s="39" t="s">
        <v>4524</v>
      </c>
      <c r="E690" s="40">
        <v>28500</v>
      </c>
      <c r="F690" s="39" t="s">
        <v>4256</v>
      </c>
      <c r="G690" s="39" t="s">
        <v>443</v>
      </c>
      <c r="H690" s="39" t="s">
        <v>444</v>
      </c>
      <c r="I690" s="39">
        <v>14</v>
      </c>
      <c r="J690" s="39" t="s">
        <v>4184</v>
      </c>
      <c r="K690" s="39" t="s">
        <v>2986</v>
      </c>
    </row>
    <row r="691" spans="1:11">
      <c r="A691" t="str">
        <f t="shared" si="10"/>
        <v>MichaelMaggi</v>
      </c>
      <c r="B691" s="39" t="s">
        <v>4525</v>
      </c>
      <c r="C691" s="39" t="s">
        <v>680</v>
      </c>
      <c r="D691" s="39" t="s">
        <v>4526</v>
      </c>
      <c r="E691" s="40">
        <v>28500</v>
      </c>
      <c r="F691" s="39" t="s">
        <v>4256</v>
      </c>
      <c r="G691" s="39" t="s">
        <v>443</v>
      </c>
      <c r="H691" s="39" t="s">
        <v>444</v>
      </c>
      <c r="I691" s="39">
        <v>14</v>
      </c>
      <c r="J691" s="39" t="s">
        <v>4184</v>
      </c>
      <c r="K691" s="39" t="s">
        <v>2986</v>
      </c>
    </row>
    <row r="692" spans="1:11">
      <c r="A692" t="str">
        <f t="shared" si="10"/>
        <v>MartyMcVey</v>
      </c>
      <c r="B692" s="39" t="s">
        <v>4185</v>
      </c>
      <c r="C692" s="39" t="s">
        <v>2779</v>
      </c>
      <c r="D692" s="39" t="s">
        <v>1960</v>
      </c>
      <c r="E692" s="40">
        <v>28500</v>
      </c>
      <c r="F692" s="39" t="s">
        <v>4256</v>
      </c>
      <c r="G692" s="39" t="s">
        <v>928</v>
      </c>
      <c r="H692" s="39" t="s">
        <v>444</v>
      </c>
      <c r="I692" s="39">
        <v>14</v>
      </c>
      <c r="J692" s="39" t="s">
        <v>4184</v>
      </c>
      <c r="K692" s="39" t="s">
        <v>2986</v>
      </c>
    </row>
    <row r="693" spans="1:11">
      <c r="A693" t="str">
        <f t="shared" si="10"/>
        <v>EricPulaski</v>
      </c>
      <c r="B693" s="39" t="s">
        <v>4527</v>
      </c>
      <c r="C693" s="39" t="s">
        <v>632</v>
      </c>
      <c r="D693" s="39" t="s">
        <v>4528</v>
      </c>
      <c r="E693" s="40">
        <v>28500</v>
      </c>
      <c r="F693" s="39" t="s">
        <v>4256</v>
      </c>
      <c r="G693" s="39" t="s">
        <v>928</v>
      </c>
      <c r="H693" s="39" t="s">
        <v>444</v>
      </c>
      <c r="I693" s="39">
        <v>14</v>
      </c>
      <c r="J693" s="39" t="s">
        <v>4184</v>
      </c>
      <c r="K693" s="39" t="s">
        <v>2986</v>
      </c>
    </row>
    <row r="694" spans="1:11">
      <c r="A694" t="str">
        <f t="shared" si="10"/>
        <v>CraigMcCaw</v>
      </c>
      <c r="B694" s="39" t="s">
        <v>4529</v>
      </c>
      <c r="C694" s="39" t="s">
        <v>862</v>
      </c>
      <c r="D694" s="39" t="s">
        <v>4530</v>
      </c>
      <c r="E694" s="40">
        <v>30800</v>
      </c>
      <c r="F694" s="39" t="s">
        <v>4256</v>
      </c>
      <c r="I694" s="39">
        <v>14</v>
      </c>
      <c r="J694" s="39" t="s">
        <v>4007</v>
      </c>
      <c r="K694" s="39" t="s">
        <v>2986</v>
      </c>
    </row>
    <row r="695" spans="1:11">
      <c r="A695" t="str">
        <f t="shared" si="10"/>
        <v>SylviaRolinski</v>
      </c>
      <c r="B695" s="39" t="s">
        <v>4531</v>
      </c>
      <c r="C695" s="39" t="s">
        <v>4532</v>
      </c>
      <c r="D695" s="39" t="s">
        <v>4533</v>
      </c>
      <c r="E695" s="40">
        <v>28500</v>
      </c>
      <c r="F695" s="39" t="s">
        <v>4256</v>
      </c>
      <c r="G695" s="39" t="s">
        <v>3110</v>
      </c>
      <c r="H695" s="39" t="s">
        <v>244</v>
      </c>
      <c r="I695" s="39">
        <v>14</v>
      </c>
      <c r="J695" s="39" t="s">
        <v>3664</v>
      </c>
      <c r="K695" s="39" t="s">
        <v>2986</v>
      </c>
    </row>
    <row r="696" spans="1:11">
      <c r="A696" t="str">
        <f t="shared" si="10"/>
        <v>DanielCaruso</v>
      </c>
      <c r="B696" s="39" t="s">
        <v>4534</v>
      </c>
      <c r="C696" s="39" t="s">
        <v>400</v>
      </c>
      <c r="D696" s="39" t="s">
        <v>4535</v>
      </c>
      <c r="E696" s="40">
        <v>28500</v>
      </c>
      <c r="F696" s="39" t="s">
        <v>4256</v>
      </c>
      <c r="G696" s="39" t="s">
        <v>64</v>
      </c>
      <c r="H696" s="39" t="s">
        <v>105</v>
      </c>
      <c r="I696" s="39">
        <v>14</v>
      </c>
      <c r="J696" s="39" t="s">
        <v>4133</v>
      </c>
      <c r="K696" s="39" t="s">
        <v>2986</v>
      </c>
    </row>
    <row r="697" spans="1:11">
      <c r="A697" t="str">
        <f t="shared" si="10"/>
        <v>MarthaGabbert</v>
      </c>
      <c r="B697" s="39" t="s">
        <v>4536</v>
      </c>
      <c r="C697" s="39" t="s">
        <v>4537</v>
      </c>
      <c r="D697" s="39" t="s">
        <v>4538</v>
      </c>
      <c r="E697" s="40">
        <v>28500</v>
      </c>
      <c r="F697" s="39" t="s">
        <v>4256</v>
      </c>
      <c r="G697" s="39" t="s">
        <v>4440</v>
      </c>
      <c r="H697" s="39" t="s">
        <v>376</v>
      </c>
      <c r="I697" s="39">
        <v>14</v>
      </c>
      <c r="J697" s="39" t="s">
        <v>3401</v>
      </c>
      <c r="K697" s="39" t="s">
        <v>2986</v>
      </c>
    </row>
    <row r="698" spans="1:11">
      <c r="A698" t="str">
        <f t="shared" si="10"/>
        <v>JohnGabbert</v>
      </c>
      <c r="B698" s="39" t="s">
        <v>4539</v>
      </c>
      <c r="C698" s="39" t="s">
        <v>69</v>
      </c>
      <c r="D698" s="39" t="s">
        <v>4538</v>
      </c>
      <c r="E698" s="40">
        <v>28500</v>
      </c>
      <c r="F698" s="39" t="s">
        <v>4256</v>
      </c>
      <c r="G698" s="39" t="s">
        <v>4440</v>
      </c>
      <c r="H698" s="39" t="s">
        <v>376</v>
      </c>
      <c r="I698" s="39">
        <v>14</v>
      </c>
      <c r="K698" s="39" t="s">
        <v>2986</v>
      </c>
    </row>
    <row r="699" spans="1:11">
      <c r="A699" t="str">
        <f t="shared" si="10"/>
        <v>MargaretWurtele</v>
      </c>
      <c r="B699" s="39" t="s">
        <v>4540</v>
      </c>
      <c r="C699" s="39" t="s">
        <v>3323</v>
      </c>
      <c r="D699" s="39" t="s">
        <v>4541</v>
      </c>
      <c r="E699" s="40">
        <v>30800</v>
      </c>
      <c r="F699" s="39" t="s">
        <v>4256</v>
      </c>
      <c r="G699" s="39" t="s">
        <v>4440</v>
      </c>
      <c r="H699" s="39" t="s">
        <v>376</v>
      </c>
      <c r="I699" s="39">
        <v>14</v>
      </c>
      <c r="J699" s="39" t="s">
        <v>3401</v>
      </c>
      <c r="K699" s="39" t="s">
        <v>2986</v>
      </c>
    </row>
    <row r="700" spans="1:11">
      <c r="A700" t="str">
        <f t="shared" si="10"/>
        <v>CWurtele</v>
      </c>
      <c r="B700" s="39" t="s">
        <v>4542</v>
      </c>
      <c r="C700" s="39" t="s">
        <v>2986</v>
      </c>
      <c r="D700" s="39" t="s">
        <v>4541</v>
      </c>
      <c r="E700" s="40">
        <v>30800</v>
      </c>
      <c r="F700" s="39" t="s">
        <v>4256</v>
      </c>
      <c r="G700" s="39" t="s">
        <v>4440</v>
      </c>
      <c r="H700" s="39" t="s">
        <v>376</v>
      </c>
      <c r="I700" s="39">
        <v>14</v>
      </c>
      <c r="J700" s="39" t="s">
        <v>3401</v>
      </c>
      <c r="K700" s="39" t="s">
        <v>2986</v>
      </c>
    </row>
    <row r="701" spans="1:11">
      <c r="A701" t="str">
        <f t="shared" si="10"/>
        <v>LauraGastis</v>
      </c>
      <c r="B701" s="39" t="s">
        <v>4543</v>
      </c>
      <c r="C701" s="39" t="s">
        <v>4544</v>
      </c>
      <c r="D701" s="39" t="s">
        <v>4545</v>
      </c>
      <c r="E701" s="40">
        <v>28500</v>
      </c>
      <c r="F701" s="39" t="s">
        <v>4256</v>
      </c>
      <c r="G701" s="39" t="s">
        <v>2758</v>
      </c>
      <c r="H701" s="39" t="s">
        <v>105</v>
      </c>
      <c r="I701" s="39">
        <v>14</v>
      </c>
      <c r="J701" s="39" t="s">
        <v>4433</v>
      </c>
      <c r="K701" s="39" t="s">
        <v>2986</v>
      </c>
    </row>
    <row r="702" spans="1:11">
      <c r="A702" t="str">
        <f t="shared" si="10"/>
        <v>RobertYarmuth</v>
      </c>
      <c r="B702" s="39" t="s">
        <v>4546</v>
      </c>
      <c r="C702" s="39" t="s">
        <v>8</v>
      </c>
      <c r="D702" s="39" t="s">
        <v>4258</v>
      </c>
      <c r="E702" s="40">
        <v>28500</v>
      </c>
      <c r="F702" s="39" t="s">
        <v>4256</v>
      </c>
      <c r="G702" s="39" t="s">
        <v>3154</v>
      </c>
      <c r="H702" s="39" t="s">
        <v>27</v>
      </c>
      <c r="I702" s="39">
        <v>14</v>
      </c>
      <c r="J702" s="39" t="s">
        <v>4263</v>
      </c>
      <c r="K702" s="39" t="s">
        <v>2986</v>
      </c>
    </row>
    <row r="703" spans="1:11">
      <c r="A703" t="str">
        <f t="shared" si="10"/>
        <v>DavidSchwedel</v>
      </c>
      <c r="B703" s="39" t="s">
        <v>4547</v>
      </c>
      <c r="C703" s="39" t="s">
        <v>163</v>
      </c>
      <c r="D703" s="39" t="s">
        <v>4548</v>
      </c>
      <c r="E703" s="40">
        <v>28500</v>
      </c>
      <c r="F703" s="39" t="s">
        <v>4256</v>
      </c>
      <c r="G703" s="39" t="s">
        <v>604</v>
      </c>
      <c r="H703" s="39" t="s">
        <v>27</v>
      </c>
      <c r="I703" s="39">
        <v>14</v>
      </c>
      <c r="J703" s="39" t="s">
        <v>4263</v>
      </c>
      <c r="K703" s="39" t="s">
        <v>2986</v>
      </c>
    </row>
    <row r="704" spans="1:11">
      <c r="A704" t="str">
        <f t="shared" si="10"/>
        <v>MariaSchwedel</v>
      </c>
      <c r="B704" s="39" t="s">
        <v>4549</v>
      </c>
      <c r="C704" s="39" t="s">
        <v>4550</v>
      </c>
      <c r="D704" s="39" t="s">
        <v>4548</v>
      </c>
      <c r="E704" s="40">
        <v>28500</v>
      </c>
      <c r="F704" s="39" t="s">
        <v>4256</v>
      </c>
      <c r="G704" s="39" t="s">
        <v>604</v>
      </c>
      <c r="H704" s="39" t="s">
        <v>27</v>
      </c>
      <c r="I704" s="39">
        <v>14</v>
      </c>
      <c r="J704" s="39" t="s">
        <v>4263</v>
      </c>
      <c r="K704" s="39" t="s">
        <v>2986</v>
      </c>
    </row>
    <row r="705" spans="1:11">
      <c r="A705" t="str">
        <f t="shared" si="10"/>
        <v>RalphPatino</v>
      </c>
      <c r="B705" s="39" t="s">
        <v>4551</v>
      </c>
      <c r="C705" s="39" t="s">
        <v>4552</v>
      </c>
      <c r="D705" s="39" t="s">
        <v>4553</v>
      </c>
      <c r="E705" s="40">
        <v>30000</v>
      </c>
      <c r="F705" s="39" t="s">
        <v>4256</v>
      </c>
      <c r="G705" s="39" t="s">
        <v>604</v>
      </c>
      <c r="H705" s="39" t="s">
        <v>27</v>
      </c>
      <c r="I705" s="39">
        <v>14</v>
      </c>
      <c r="J705" s="39" t="s">
        <v>4486</v>
      </c>
      <c r="K705" s="39" t="s">
        <v>2986</v>
      </c>
    </row>
    <row r="706" spans="1:11">
      <c r="A706" t="str">
        <f t="shared" si="10"/>
        <v>WolfeRudman</v>
      </c>
      <c r="B706" s="39" t="s">
        <v>4554</v>
      </c>
      <c r="C706" s="39" t="s">
        <v>3253</v>
      </c>
      <c r="D706" s="39" t="s">
        <v>4555</v>
      </c>
      <c r="E706" s="40">
        <v>28500</v>
      </c>
      <c r="F706" s="39" t="s">
        <v>4256</v>
      </c>
      <c r="G706" s="39" t="s">
        <v>846</v>
      </c>
      <c r="H706" s="39" t="s">
        <v>444</v>
      </c>
      <c r="I706" s="39">
        <v>14</v>
      </c>
      <c r="J706" s="39" t="s">
        <v>3024</v>
      </c>
      <c r="K706" s="39" t="s">
        <v>2986</v>
      </c>
    </row>
    <row r="707" spans="1:11">
      <c r="A707" t="str">
        <f t="shared" ref="A707:A770" si="11">CONCATENATE(C707,D707)</f>
        <v>MauriceDuca</v>
      </c>
      <c r="B707" s="39" t="s">
        <v>4556</v>
      </c>
      <c r="C707" s="39" t="s">
        <v>3973</v>
      </c>
      <c r="D707" s="39" t="s">
        <v>4557</v>
      </c>
      <c r="E707" s="40">
        <v>30800</v>
      </c>
      <c r="F707" s="39" t="s">
        <v>4256</v>
      </c>
      <c r="G707" s="39" t="s">
        <v>516</v>
      </c>
      <c r="H707" s="39" t="s">
        <v>4</v>
      </c>
      <c r="I707" s="39">
        <v>14</v>
      </c>
      <c r="J707" s="39" t="s">
        <v>3024</v>
      </c>
      <c r="K707" s="39" t="s">
        <v>2986</v>
      </c>
    </row>
    <row r="708" spans="1:11">
      <c r="A708" t="str">
        <f t="shared" si="11"/>
        <v>RichardSapkin</v>
      </c>
      <c r="B708" s="39" t="s">
        <v>4558</v>
      </c>
      <c r="C708" s="39" t="s">
        <v>216</v>
      </c>
      <c r="D708" s="39" t="s">
        <v>4559</v>
      </c>
      <c r="E708" s="40">
        <v>28500</v>
      </c>
      <c r="F708" s="39" t="s">
        <v>4256</v>
      </c>
      <c r="G708" s="39" t="s">
        <v>2758</v>
      </c>
      <c r="H708" s="39" t="s">
        <v>105</v>
      </c>
      <c r="I708" s="39">
        <v>14</v>
      </c>
      <c r="J708" s="39" t="s">
        <v>4133</v>
      </c>
      <c r="K708" s="39" t="s">
        <v>2986</v>
      </c>
    </row>
    <row r="709" spans="1:11">
      <c r="A709" t="str">
        <f t="shared" si="11"/>
        <v>LewisEdison</v>
      </c>
      <c r="B709" s="39" t="s">
        <v>4560</v>
      </c>
      <c r="C709" s="39" t="s">
        <v>756</v>
      </c>
      <c r="D709" s="39" t="s">
        <v>4561</v>
      </c>
      <c r="E709" s="40">
        <v>28500</v>
      </c>
      <c r="F709" s="39" t="s">
        <v>4562</v>
      </c>
      <c r="G709" s="39" t="s">
        <v>54</v>
      </c>
      <c r="H709" s="39" t="s">
        <v>27</v>
      </c>
      <c r="I709" s="39">
        <v>14</v>
      </c>
      <c r="J709" s="39" t="s">
        <v>4486</v>
      </c>
      <c r="K709" s="39" t="s">
        <v>2986</v>
      </c>
    </row>
    <row r="710" spans="1:11">
      <c r="A710" t="str">
        <f t="shared" si="11"/>
        <v>AmChavez</v>
      </c>
      <c r="B710" s="39" t="s">
        <v>4563</v>
      </c>
      <c r="C710" s="39" t="s">
        <v>4564</v>
      </c>
      <c r="D710" s="39" t="s">
        <v>4565</v>
      </c>
      <c r="E710" s="40">
        <v>30800</v>
      </c>
      <c r="F710" s="39" t="s">
        <v>4562</v>
      </c>
      <c r="G710" s="39" t="s">
        <v>156</v>
      </c>
      <c r="H710" s="39" t="s">
        <v>4</v>
      </c>
      <c r="I710" s="39">
        <v>14</v>
      </c>
      <c r="J710" s="39" t="s">
        <v>3024</v>
      </c>
      <c r="K710" s="39" t="s">
        <v>2986</v>
      </c>
    </row>
    <row r="711" spans="1:11">
      <c r="A711" t="str">
        <f t="shared" si="11"/>
        <v>JohnConnors</v>
      </c>
      <c r="B711" s="39" t="s">
        <v>4566</v>
      </c>
      <c r="C711" s="39" t="s">
        <v>69</v>
      </c>
      <c r="D711" s="39" t="s">
        <v>2476</v>
      </c>
      <c r="E711" s="40">
        <v>28500</v>
      </c>
      <c r="F711" s="39" t="s">
        <v>4256</v>
      </c>
      <c r="G711" s="39" t="s">
        <v>4145</v>
      </c>
      <c r="H711" s="39" t="s">
        <v>123</v>
      </c>
      <c r="I711" s="39">
        <v>14</v>
      </c>
      <c r="J711" s="39" t="s">
        <v>3144</v>
      </c>
      <c r="K711" s="39" t="s">
        <v>2986</v>
      </c>
    </row>
    <row r="712" spans="1:11">
      <c r="A712" t="str">
        <f t="shared" si="11"/>
        <v>AngelMunoz-Noya</v>
      </c>
      <c r="B712" s="39" t="s">
        <v>4567</v>
      </c>
      <c r="C712" s="39" t="s">
        <v>4568</v>
      </c>
      <c r="D712" s="39" t="s">
        <v>4569</v>
      </c>
      <c r="E712" s="40">
        <v>28500</v>
      </c>
      <c r="F712" s="39" t="s">
        <v>4256</v>
      </c>
      <c r="G712" s="39" t="s">
        <v>1401</v>
      </c>
      <c r="H712" s="39" t="s">
        <v>1402</v>
      </c>
      <c r="I712" s="39">
        <v>14</v>
      </c>
      <c r="J712" s="39" t="s">
        <v>4570</v>
      </c>
      <c r="K712" s="39" t="s">
        <v>2986</v>
      </c>
    </row>
    <row r="713" spans="1:11">
      <c r="A713" t="str">
        <f t="shared" si="11"/>
        <v>TanyaScales</v>
      </c>
      <c r="B713" s="39" t="s">
        <v>4571</v>
      </c>
      <c r="C713" s="39" t="s">
        <v>4572</v>
      </c>
      <c r="D713" s="39" t="s">
        <v>4573</v>
      </c>
      <c r="E713" s="40">
        <v>28500</v>
      </c>
      <c r="F713" s="39" t="s">
        <v>4256</v>
      </c>
      <c r="G713" s="39" t="s">
        <v>4574</v>
      </c>
      <c r="H713" s="39" t="s">
        <v>244</v>
      </c>
      <c r="I713" s="39">
        <v>14</v>
      </c>
      <c r="J713" s="39" t="s">
        <v>3051</v>
      </c>
      <c r="K713" s="39" t="s">
        <v>2986</v>
      </c>
    </row>
    <row r="714" spans="1:11">
      <c r="A714" t="str">
        <f t="shared" si="11"/>
        <v>AndreGudger</v>
      </c>
      <c r="B714" s="39" t="s">
        <v>4575</v>
      </c>
      <c r="C714" s="39" t="s">
        <v>4576</v>
      </c>
      <c r="D714" s="39" t="s">
        <v>4577</v>
      </c>
      <c r="E714" s="40">
        <v>28500</v>
      </c>
      <c r="F714" s="39" t="s">
        <v>4256</v>
      </c>
      <c r="G714" s="39" t="s">
        <v>4578</v>
      </c>
      <c r="H714" s="39" t="s">
        <v>244</v>
      </c>
      <c r="I714" s="39">
        <v>14</v>
      </c>
      <c r="J714" s="39" t="s">
        <v>3051</v>
      </c>
      <c r="K714" s="39" t="s">
        <v>2986</v>
      </c>
    </row>
    <row r="715" spans="1:11">
      <c r="A715" t="str">
        <f t="shared" si="11"/>
        <v>GaleMonk</v>
      </c>
      <c r="B715" s="39" t="s">
        <v>4579</v>
      </c>
      <c r="C715" s="39" t="s">
        <v>4580</v>
      </c>
      <c r="D715" s="39" t="s">
        <v>4581</v>
      </c>
      <c r="E715" s="40">
        <v>28500</v>
      </c>
      <c r="F715" s="39" t="s">
        <v>4256</v>
      </c>
      <c r="G715" s="39" t="s">
        <v>4582</v>
      </c>
      <c r="H715" s="39" t="s">
        <v>1392</v>
      </c>
      <c r="I715" s="39">
        <v>14</v>
      </c>
      <c r="J715" s="39" t="s">
        <v>3051</v>
      </c>
      <c r="K715" s="39" t="s">
        <v>2986</v>
      </c>
    </row>
    <row r="716" spans="1:11">
      <c r="A716" t="str">
        <f t="shared" si="11"/>
        <v>WilliamTeel</v>
      </c>
      <c r="B716" s="39" t="s">
        <v>4583</v>
      </c>
      <c r="C716" s="39" t="s">
        <v>3057</v>
      </c>
      <c r="D716" s="39" t="s">
        <v>4584</v>
      </c>
      <c r="E716" s="40">
        <v>28500</v>
      </c>
      <c r="F716" s="39" t="s">
        <v>4256</v>
      </c>
      <c r="G716" s="39" t="s">
        <v>4585</v>
      </c>
      <c r="H716" s="39" t="s">
        <v>244</v>
      </c>
      <c r="I716" s="39">
        <v>14</v>
      </c>
      <c r="J716" s="39" t="s">
        <v>3051</v>
      </c>
      <c r="K716" s="39" t="s">
        <v>2986</v>
      </c>
    </row>
    <row r="717" spans="1:11">
      <c r="A717" t="str">
        <f t="shared" si="11"/>
        <v>HSinclair</v>
      </c>
      <c r="B717" s="39" t="s">
        <v>4586</v>
      </c>
      <c r="C717" s="39" t="s">
        <v>4587</v>
      </c>
      <c r="D717" s="39" t="s">
        <v>4588</v>
      </c>
      <c r="E717" s="40">
        <v>28500</v>
      </c>
      <c r="F717" s="39" t="s">
        <v>4256</v>
      </c>
      <c r="G717" s="39" t="s">
        <v>3469</v>
      </c>
      <c r="H717" s="39" t="s">
        <v>93</v>
      </c>
      <c r="I717" s="39">
        <v>14</v>
      </c>
      <c r="J717" s="39" t="s">
        <v>3051</v>
      </c>
      <c r="K717" s="39" t="s">
        <v>2986</v>
      </c>
    </row>
    <row r="718" spans="1:11">
      <c r="A718" t="str">
        <f t="shared" si="11"/>
        <v>AnnaRasmussen</v>
      </c>
      <c r="B718" s="39" t="s">
        <v>4589</v>
      </c>
      <c r="C718" s="39" t="s">
        <v>1634</v>
      </c>
      <c r="D718" s="39" t="s">
        <v>4590</v>
      </c>
      <c r="E718" s="40">
        <v>28500</v>
      </c>
      <c r="F718" s="39" t="s">
        <v>4256</v>
      </c>
      <c r="G718" s="39" t="s">
        <v>2676</v>
      </c>
      <c r="H718" s="39" t="s">
        <v>123</v>
      </c>
      <c r="I718" s="39">
        <v>14</v>
      </c>
      <c r="J718" s="39" t="s">
        <v>3144</v>
      </c>
      <c r="K718" s="39" t="s">
        <v>2986</v>
      </c>
    </row>
    <row r="719" spans="1:11">
      <c r="A719" t="str">
        <f t="shared" si="11"/>
        <v>JohnFreidenrich</v>
      </c>
      <c r="B719" s="39" t="s">
        <v>4591</v>
      </c>
      <c r="C719" s="39" t="s">
        <v>69</v>
      </c>
      <c r="D719" s="39" t="s">
        <v>4592</v>
      </c>
      <c r="E719" s="40">
        <v>28500</v>
      </c>
      <c r="F719" s="39" t="s">
        <v>4256</v>
      </c>
      <c r="G719" s="39" t="s">
        <v>3711</v>
      </c>
      <c r="H719" s="39" t="s">
        <v>4</v>
      </c>
      <c r="I719" s="39">
        <v>14</v>
      </c>
      <c r="J719" s="39" t="s">
        <v>3024</v>
      </c>
      <c r="K719" s="39" t="s">
        <v>2986</v>
      </c>
    </row>
    <row r="720" spans="1:11">
      <c r="A720" t="str">
        <f t="shared" si="11"/>
        <v>AnnetteSmith</v>
      </c>
      <c r="B720" s="39" t="s">
        <v>4593</v>
      </c>
      <c r="C720" s="39" t="s">
        <v>3274</v>
      </c>
      <c r="D720" s="39" t="s">
        <v>3338</v>
      </c>
      <c r="E720" s="40">
        <v>28500</v>
      </c>
      <c r="F720" s="39" t="s">
        <v>4256</v>
      </c>
      <c r="G720" s="39" t="s">
        <v>4594</v>
      </c>
      <c r="H720" s="39" t="s">
        <v>4595</v>
      </c>
      <c r="I720" s="39">
        <v>14</v>
      </c>
      <c r="J720" s="39" t="s">
        <v>3434</v>
      </c>
      <c r="K720" s="39" t="s">
        <v>2986</v>
      </c>
    </row>
    <row r="721" spans="1:11">
      <c r="A721" t="str">
        <f t="shared" si="11"/>
        <v>StephenMugford</v>
      </c>
      <c r="B721" s="39" t="s">
        <v>4596</v>
      </c>
      <c r="C721" s="39" t="s">
        <v>1000</v>
      </c>
      <c r="D721" s="39" t="s">
        <v>4597</v>
      </c>
      <c r="E721" s="40">
        <v>28500</v>
      </c>
      <c r="F721" s="39" t="s">
        <v>4256</v>
      </c>
      <c r="G721" s="39" t="s">
        <v>4598</v>
      </c>
      <c r="H721" s="39" t="s">
        <v>123</v>
      </c>
      <c r="I721" s="39">
        <v>14</v>
      </c>
      <c r="J721" s="39" t="s">
        <v>3144</v>
      </c>
      <c r="K721" s="39" t="s">
        <v>2986</v>
      </c>
    </row>
    <row r="722" spans="1:11">
      <c r="A722" t="str">
        <f t="shared" si="11"/>
        <v>SonyaTuteria</v>
      </c>
      <c r="B722" s="39" t="s">
        <v>4599</v>
      </c>
      <c r="C722" s="39" t="s">
        <v>4600</v>
      </c>
      <c r="D722" s="39" t="s">
        <v>4601</v>
      </c>
      <c r="E722" s="40">
        <v>33100</v>
      </c>
      <c r="F722" s="39" t="s">
        <v>4256</v>
      </c>
      <c r="G722" s="39" t="s">
        <v>1614</v>
      </c>
      <c r="H722" s="39" t="s">
        <v>2838</v>
      </c>
      <c r="I722" s="39">
        <v>14</v>
      </c>
      <c r="J722" s="39" t="s">
        <v>2990</v>
      </c>
      <c r="K722" s="39" t="s">
        <v>2986</v>
      </c>
    </row>
    <row r="723" spans="1:11">
      <c r="A723" t="str">
        <f t="shared" si="11"/>
        <v>RhondaWilson</v>
      </c>
      <c r="B723" s="39" t="s">
        <v>4602</v>
      </c>
      <c r="C723" s="39" t="s">
        <v>2091</v>
      </c>
      <c r="D723" s="39" t="s">
        <v>2092</v>
      </c>
      <c r="E723" s="40">
        <v>28500</v>
      </c>
      <c r="F723" s="39" t="s">
        <v>4562</v>
      </c>
      <c r="G723" s="39" t="s">
        <v>225</v>
      </c>
      <c r="H723" s="39" t="s">
        <v>226</v>
      </c>
      <c r="I723" s="39">
        <v>14</v>
      </c>
      <c r="J723" s="39" t="s">
        <v>4486</v>
      </c>
      <c r="K723" s="39" t="s">
        <v>2986</v>
      </c>
    </row>
    <row r="724" spans="1:11">
      <c r="A724" t="str">
        <f t="shared" si="11"/>
        <v>FredCunningham</v>
      </c>
      <c r="B724" s="39" t="s">
        <v>4603</v>
      </c>
      <c r="C724" s="39" t="s">
        <v>1726</v>
      </c>
      <c r="D724" s="39" t="s">
        <v>1952</v>
      </c>
      <c r="E724" s="40">
        <v>31100</v>
      </c>
      <c r="F724" s="39" t="s">
        <v>4562</v>
      </c>
      <c r="G724" s="39" t="s">
        <v>1814</v>
      </c>
      <c r="H724" s="39" t="s">
        <v>27</v>
      </c>
      <c r="I724" s="39">
        <v>14</v>
      </c>
      <c r="J724" s="39" t="s">
        <v>4486</v>
      </c>
      <c r="K724" s="39" t="s">
        <v>2986</v>
      </c>
    </row>
    <row r="725" spans="1:11">
      <c r="A725" t="str">
        <f t="shared" si="11"/>
        <v>RobertKelley</v>
      </c>
      <c r="B725" s="39" t="s">
        <v>4604</v>
      </c>
      <c r="C725" s="39" t="s">
        <v>8</v>
      </c>
      <c r="D725" s="39" t="s">
        <v>4605</v>
      </c>
      <c r="E725" s="40">
        <v>33100</v>
      </c>
      <c r="F725" s="39" t="s">
        <v>4562</v>
      </c>
      <c r="G725" s="39" t="s">
        <v>3743</v>
      </c>
      <c r="H725" s="39" t="s">
        <v>27</v>
      </c>
      <c r="I725" s="39">
        <v>14</v>
      </c>
      <c r="J725" s="39" t="s">
        <v>4486</v>
      </c>
      <c r="K725" s="39" t="s">
        <v>2986</v>
      </c>
    </row>
    <row r="726" spans="1:11">
      <c r="A726" t="str">
        <f t="shared" si="11"/>
        <v>ClarenceOtis</v>
      </c>
      <c r="B726" s="39" t="s">
        <v>4606</v>
      </c>
      <c r="C726" s="39" t="s">
        <v>3409</v>
      </c>
      <c r="D726" s="39" t="s">
        <v>4607</v>
      </c>
      <c r="E726" s="40">
        <v>28500</v>
      </c>
      <c r="F726" s="39" t="s">
        <v>4562</v>
      </c>
      <c r="G726" s="39" t="s">
        <v>4608</v>
      </c>
      <c r="H726" s="39" t="s">
        <v>27</v>
      </c>
      <c r="I726" s="39">
        <v>14</v>
      </c>
      <c r="J726" s="39" t="s">
        <v>3051</v>
      </c>
      <c r="K726" s="39" t="s">
        <v>2986</v>
      </c>
    </row>
    <row r="727" spans="1:11">
      <c r="A727" t="str">
        <f t="shared" si="11"/>
        <v>GeorgeCoelho</v>
      </c>
      <c r="B727" s="39" t="s">
        <v>4609</v>
      </c>
      <c r="C727" s="39" t="s">
        <v>779</v>
      </c>
      <c r="D727" s="39" t="s">
        <v>4610</v>
      </c>
      <c r="E727" s="40">
        <v>28500</v>
      </c>
      <c r="F727" s="39" t="s">
        <v>4562</v>
      </c>
      <c r="G727" s="39" t="s">
        <v>676</v>
      </c>
      <c r="I727" s="39">
        <v>14</v>
      </c>
      <c r="J727" s="39" t="s">
        <v>4611</v>
      </c>
      <c r="K727" s="39" t="s">
        <v>2986</v>
      </c>
    </row>
    <row r="728" spans="1:11">
      <c r="A728" t="str">
        <f t="shared" si="11"/>
        <v>ChristineMohan</v>
      </c>
      <c r="B728" s="39" t="s">
        <v>4612</v>
      </c>
      <c r="C728" s="39" t="s">
        <v>207</v>
      </c>
      <c r="D728" s="39" t="s">
        <v>4613</v>
      </c>
      <c r="E728" s="40">
        <v>28500</v>
      </c>
      <c r="F728" s="39" t="s">
        <v>4614</v>
      </c>
      <c r="G728" s="39" t="s">
        <v>156</v>
      </c>
      <c r="H728" s="39" t="s">
        <v>4</v>
      </c>
      <c r="I728" s="39">
        <v>14</v>
      </c>
      <c r="J728" s="39" t="s">
        <v>3024</v>
      </c>
      <c r="K728" s="39" t="s">
        <v>2986</v>
      </c>
    </row>
    <row r="729" spans="1:11">
      <c r="A729" t="str">
        <f t="shared" si="11"/>
        <v>YazanKhatib</v>
      </c>
      <c r="B729" s="39" t="s">
        <v>4615</v>
      </c>
      <c r="C729" s="39" t="s">
        <v>4616</v>
      </c>
      <c r="D729" s="39" t="s">
        <v>4617</v>
      </c>
      <c r="E729" s="40">
        <v>28500</v>
      </c>
      <c r="F729" s="39" t="s">
        <v>4614</v>
      </c>
      <c r="G729" s="39" t="s">
        <v>484</v>
      </c>
      <c r="H729" s="39" t="s">
        <v>27</v>
      </c>
      <c r="I729" s="39">
        <v>14</v>
      </c>
      <c r="J729" s="39" t="s">
        <v>4263</v>
      </c>
      <c r="K729" s="39" t="s">
        <v>2986</v>
      </c>
    </row>
    <row r="730" spans="1:11">
      <c r="A730" t="str">
        <f t="shared" si="11"/>
        <v>CharleneBainum</v>
      </c>
      <c r="B730" s="39" t="s">
        <v>4618</v>
      </c>
      <c r="C730" s="39" t="s">
        <v>4619</v>
      </c>
      <c r="D730" s="39" t="s">
        <v>538</v>
      </c>
      <c r="E730" s="40">
        <v>28500</v>
      </c>
      <c r="F730" s="39" t="s">
        <v>4614</v>
      </c>
      <c r="G730" s="39" t="s">
        <v>4620</v>
      </c>
      <c r="H730" s="39" t="s">
        <v>4</v>
      </c>
      <c r="I730" s="39">
        <v>14</v>
      </c>
      <c r="J730" s="39" t="s">
        <v>4007</v>
      </c>
      <c r="K730" s="39" t="s">
        <v>2986</v>
      </c>
    </row>
    <row r="731" spans="1:11">
      <c r="A731" t="str">
        <f t="shared" si="11"/>
        <v>NancyBlachman</v>
      </c>
      <c r="B731" s="39" t="s">
        <v>4621</v>
      </c>
      <c r="C731" s="39" t="s">
        <v>511</v>
      </c>
      <c r="D731" s="39" t="s">
        <v>4622</v>
      </c>
      <c r="E731" s="40">
        <v>28500</v>
      </c>
      <c r="F731" s="39" t="s">
        <v>4614</v>
      </c>
      <c r="G731" s="39" t="s">
        <v>4623</v>
      </c>
      <c r="H731" s="39" t="s">
        <v>4</v>
      </c>
      <c r="I731" s="39">
        <v>14</v>
      </c>
      <c r="J731" s="39" t="s">
        <v>4007</v>
      </c>
      <c r="K731" s="39" t="s">
        <v>2986</v>
      </c>
    </row>
    <row r="732" spans="1:11">
      <c r="A732" t="str">
        <f t="shared" si="11"/>
        <v>FredKhosrowi</v>
      </c>
      <c r="B732" s="39" t="s">
        <v>4624</v>
      </c>
      <c r="C732" s="39" t="s">
        <v>1726</v>
      </c>
      <c r="D732" s="39" t="s">
        <v>4625</v>
      </c>
      <c r="E732" s="40">
        <v>28500</v>
      </c>
      <c r="F732" s="39" t="s">
        <v>4614</v>
      </c>
      <c r="G732" s="39" t="s">
        <v>4388</v>
      </c>
      <c r="H732" s="39" t="s">
        <v>4</v>
      </c>
      <c r="I732" s="39">
        <v>14</v>
      </c>
      <c r="J732" s="39" t="s">
        <v>3024</v>
      </c>
      <c r="K732" s="39" t="s">
        <v>2986</v>
      </c>
    </row>
    <row r="733" spans="1:11">
      <c r="A733" t="str">
        <f t="shared" si="11"/>
        <v>LaurenGoodman</v>
      </c>
      <c r="B733" s="39" t="s">
        <v>4626</v>
      </c>
      <c r="C733" s="39" t="s">
        <v>4627</v>
      </c>
      <c r="D733" s="39" t="s">
        <v>1296</v>
      </c>
      <c r="E733" s="40">
        <v>28500</v>
      </c>
      <c r="F733" s="39" t="s">
        <v>4614</v>
      </c>
      <c r="G733" s="39" t="s">
        <v>4628</v>
      </c>
      <c r="H733" s="39" t="s">
        <v>27</v>
      </c>
      <c r="I733" s="39">
        <v>14</v>
      </c>
      <c r="J733" s="39" t="s">
        <v>4263</v>
      </c>
      <c r="K733" s="39" t="s">
        <v>2986</v>
      </c>
    </row>
    <row r="734" spans="1:11">
      <c r="A734" t="str">
        <f t="shared" si="11"/>
        <v>DanielPennie</v>
      </c>
      <c r="B734" s="39" t="s">
        <v>4629</v>
      </c>
      <c r="C734" s="39" t="s">
        <v>400</v>
      </c>
      <c r="D734" s="39" t="s">
        <v>4630</v>
      </c>
      <c r="E734" s="40">
        <v>28500</v>
      </c>
      <c r="F734" s="39" t="s">
        <v>4631</v>
      </c>
      <c r="G734" s="39" t="s">
        <v>4632</v>
      </c>
      <c r="H734" s="39" t="s">
        <v>376</v>
      </c>
      <c r="I734" s="39">
        <v>14</v>
      </c>
      <c r="J734" s="39" t="s">
        <v>3401</v>
      </c>
      <c r="K734" s="39" t="s">
        <v>2986</v>
      </c>
    </row>
    <row r="735" spans="1:11">
      <c r="A735" t="str">
        <f t="shared" si="11"/>
        <v>ThomasPohlad</v>
      </c>
      <c r="B735" s="39" t="s">
        <v>4633</v>
      </c>
      <c r="C735" s="39" t="s">
        <v>2992</v>
      </c>
      <c r="D735" s="39" t="s">
        <v>3400</v>
      </c>
      <c r="E735" s="40">
        <v>28500</v>
      </c>
      <c r="F735" s="39" t="s">
        <v>4631</v>
      </c>
      <c r="G735" s="39" t="s">
        <v>375</v>
      </c>
      <c r="H735" s="39" t="s">
        <v>376</v>
      </c>
      <c r="I735" s="39">
        <v>14</v>
      </c>
      <c r="J735" s="39" t="s">
        <v>3401</v>
      </c>
      <c r="K735" s="39" t="s">
        <v>2986</v>
      </c>
    </row>
    <row r="736" spans="1:11">
      <c r="A736" t="str">
        <f t="shared" si="11"/>
        <v>SatishGupta</v>
      </c>
      <c r="B736" s="39" t="s">
        <v>4634</v>
      </c>
      <c r="C736" s="39" t="s">
        <v>4635</v>
      </c>
      <c r="D736" s="39" t="s">
        <v>4636</v>
      </c>
      <c r="E736" s="40">
        <v>33100</v>
      </c>
      <c r="F736" s="39" t="s">
        <v>4631</v>
      </c>
      <c r="G736" s="39" t="s">
        <v>846</v>
      </c>
      <c r="H736" s="39" t="s">
        <v>444</v>
      </c>
      <c r="I736" s="39">
        <v>14</v>
      </c>
      <c r="J736" s="39" t="s">
        <v>4637</v>
      </c>
      <c r="K736" s="39" t="s">
        <v>2986</v>
      </c>
    </row>
    <row r="737" spans="1:11">
      <c r="A737" t="str">
        <f t="shared" si="11"/>
        <v>LindaStordalen-Kiram</v>
      </c>
      <c r="B737" s="39" t="s">
        <v>4638</v>
      </c>
      <c r="C737" s="39" t="s">
        <v>4057</v>
      </c>
      <c r="D737" s="39" t="s">
        <v>4639</v>
      </c>
      <c r="E737" s="40">
        <v>30800</v>
      </c>
      <c r="F737" s="39" t="s">
        <v>4631</v>
      </c>
      <c r="G737" s="39" t="s">
        <v>4640</v>
      </c>
      <c r="H737" s="39" t="s">
        <v>1309</v>
      </c>
      <c r="I737" s="39">
        <v>14</v>
      </c>
      <c r="J737" s="39" t="s">
        <v>3401</v>
      </c>
      <c r="K737" s="39" t="s">
        <v>2986</v>
      </c>
    </row>
    <row r="738" spans="1:11">
      <c r="A738" t="str">
        <f t="shared" si="11"/>
        <v>MichellePohlad</v>
      </c>
      <c r="B738" s="39" t="s">
        <v>4641</v>
      </c>
      <c r="C738" s="39" t="s">
        <v>4464</v>
      </c>
      <c r="D738" s="39" t="s">
        <v>3400</v>
      </c>
      <c r="E738" s="40">
        <v>33100</v>
      </c>
      <c r="F738" s="39" t="s">
        <v>4631</v>
      </c>
      <c r="G738" s="39" t="s">
        <v>375</v>
      </c>
      <c r="H738" s="39" t="s">
        <v>376</v>
      </c>
      <c r="I738" s="39">
        <v>14</v>
      </c>
      <c r="J738" s="39" t="s">
        <v>3401</v>
      </c>
      <c r="K738" s="39" t="s">
        <v>2986</v>
      </c>
    </row>
    <row r="739" spans="1:11">
      <c r="A739" t="str">
        <f t="shared" si="11"/>
        <v>WilliamPohlad</v>
      </c>
      <c r="B739" s="39" t="s">
        <v>4642</v>
      </c>
      <c r="C739" s="39" t="s">
        <v>3057</v>
      </c>
      <c r="D739" s="39" t="s">
        <v>3400</v>
      </c>
      <c r="E739" s="40">
        <v>30800</v>
      </c>
      <c r="F739" s="39" t="s">
        <v>4631</v>
      </c>
      <c r="G739" s="39" t="s">
        <v>375</v>
      </c>
      <c r="H739" s="39" t="s">
        <v>376</v>
      </c>
      <c r="I739" s="39">
        <v>14</v>
      </c>
      <c r="J739" s="39" t="s">
        <v>4643</v>
      </c>
      <c r="K739" s="39" t="s">
        <v>2986</v>
      </c>
    </row>
    <row r="740" spans="1:11">
      <c r="A740" t="str">
        <f t="shared" si="11"/>
        <v>HorstRechelbacher</v>
      </c>
      <c r="B740" s="39" t="s">
        <v>4644</v>
      </c>
      <c r="C740" s="39" t="s">
        <v>4645</v>
      </c>
      <c r="D740" s="39" t="s">
        <v>4646</v>
      </c>
      <c r="E740" s="40">
        <v>30800</v>
      </c>
      <c r="F740" s="39" t="s">
        <v>4631</v>
      </c>
      <c r="G740" s="39" t="s">
        <v>4640</v>
      </c>
      <c r="H740" s="39" t="s">
        <v>1309</v>
      </c>
      <c r="I740" s="39">
        <v>14</v>
      </c>
      <c r="J740" s="39" t="s">
        <v>3401</v>
      </c>
      <c r="K740" s="39" t="s">
        <v>2986</v>
      </c>
    </row>
    <row r="741" spans="1:11">
      <c r="A741" t="str">
        <f t="shared" si="11"/>
        <v>KitCapital Llc</v>
      </c>
      <c r="B741" s="39" t="s">
        <v>4647</v>
      </c>
      <c r="C741" s="39" t="s">
        <v>4648</v>
      </c>
      <c r="D741" s="39" t="s">
        <v>4649</v>
      </c>
      <c r="E741" s="40">
        <v>28500</v>
      </c>
      <c r="F741" s="39" t="s">
        <v>4650</v>
      </c>
      <c r="G741" s="39" t="s">
        <v>14</v>
      </c>
      <c r="H741" s="39" t="s">
        <v>15</v>
      </c>
      <c r="I741" s="39">
        <v>14</v>
      </c>
      <c r="J741" s="39" t="s">
        <v>3074</v>
      </c>
      <c r="K741" s="39" t="s">
        <v>2986</v>
      </c>
    </row>
    <row r="742" spans="1:11">
      <c r="A742" t="str">
        <f t="shared" si="11"/>
        <v>FayChandler</v>
      </c>
      <c r="B742" s="39" t="s">
        <v>4651</v>
      </c>
      <c r="C742" s="39" t="s">
        <v>3722</v>
      </c>
      <c r="D742" s="39" t="s">
        <v>2050</v>
      </c>
      <c r="E742" s="40">
        <v>28500</v>
      </c>
      <c r="F742" s="39" t="s">
        <v>4650</v>
      </c>
      <c r="G742" s="39" t="s">
        <v>1299</v>
      </c>
      <c r="H742" s="39" t="s">
        <v>123</v>
      </c>
      <c r="I742" s="39">
        <v>14</v>
      </c>
      <c r="J742" s="39" t="s">
        <v>3144</v>
      </c>
      <c r="K742" s="39" t="s">
        <v>2986</v>
      </c>
    </row>
    <row r="743" spans="1:11">
      <c r="A743" t="str">
        <f t="shared" si="11"/>
        <v>DavidGang</v>
      </c>
      <c r="B743" s="39" t="s">
        <v>3660</v>
      </c>
      <c r="C743" s="39" t="s">
        <v>163</v>
      </c>
      <c r="D743" s="39" t="s">
        <v>3661</v>
      </c>
      <c r="E743" s="40">
        <v>33100</v>
      </c>
      <c r="F743" s="39" t="s">
        <v>4650</v>
      </c>
      <c r="G743" s="39" t="s">
        <v>3344</v>
      </c>
      <c r="H743" s="39" t="s">
        <v>93</v>
      </c>
      <c r="I743" s="39">
        <v>14</v>
      </c>
      <c r="J743" s="39" t="s">
        <v>3523</v>
      </c>
      <c r="K743" s="39" t="s">
        <v>2986</v>
      </c>
    </row>
    <row r="744" spans="1:11">
      <c r="A744" t="str">
        <f t="shared" si="11"/>
        <v>LeighMerinoff</v>
      </c>
      <c r="B744" s="39" t="s">
        <v>4652</v>
      </c>
      <c r="C744" s="39" t="s">
        <v>4071</v>
      </c>
      <c r="D744" s="39" t="s">
        <v>4653</v>
      </c>
      <c r="E744" s="40">
        <v>30800</v>
      </c>
      <c r="F744" s="39" t="s">
        <v>4650</v>
      </c>
      <c r="G744" s="39" t="s">
        <v>4654</v>
      </c>
      <c r="H744" s="39" t="s">
        <v>1392</v>
      </c>
      <c r="I744" s="39">
        <v>14</v>
      </c>
      <c r="J744" s="39" t="s">
        <v>4655</v>
      </c>
      <c r="K744" s="39" t="s">
        <v>2986</v>
      </c>
    </row>
    <row r="745" spans="1:11">
      <c r="A745" t="str">
        <f t="shared" si="11"/>
        <v>DouglasWalker</v>
      </c>
      <c r="B745" s="39" t="s">
        <v>4656</v>
      </c>
      <c r="C745" s="39" t="s">
        <v>4026</v>
      </c>
      <c r="D745" s="39" t="s">
        <v>4004</v>
      </c>
      <c r="E745" s="40">
        <v>30800</v>
      </c>
      <c r="F745" s="39" t="s">
        <v>4650</v>
      </c>
      <c r="G745" s="39" t="s">
        <v>4657</v>
      </c>
      <c r="H745" s="39" t="s">
        <v>226</v>
      </c>
      <c r="I745" s="39">
        <v>14</v>
      </c>
      <c r="J745" s="39" t="s">
        <v>3074</v>
      </c>
      <c r="K745" s="39" t="s">
        <v>2986</v>
      </c>
    </row>
    <row r="746" spans="1:11">
      <c r="A746" t="str">
        <f t="shared" si="11"/>
        <v>JoanneFallon</v>
      </c>
      <c r="B746" s="39" t="s">
        <v>4658</v>
      </c>
      <c r="C746" s="39" t="s">
        <v>4659</v>
      </c>
      <c r="D746" s="39" t="s">
        <v>4660</v>
      </c>
      <c r="E746" s="40">
        <v>28500</v>
      </c>
      <c r="F746" s="39" t="s">
        <v>4650</v>
      </c>
      <c r="G746" s="39" t="s">
        <v>3766</v>
      </c>
      <c r="H746" s="39" t="s">
        <v>15</v>
      </c>
      <c r="I746" s="39">
        <v>14</v>
      </c>
      <c r="J746" s="39" t="s">
        <v>3144</v>
      </c>
      <c r="K746" s="39" t="s">
        <v>2986</v>
      </c>
    </row>
    <row r="747" spans="1:11">
      <c r="A747" t="str">
        <f t="shared" si="11"/>
        <v>JudiZuker</v>
      </c>
      <c r="B747" s="39" t="s">
        <v>4661</v>
      </c>
      <c r="C747" s="39" t="s">
        <v>4662</v>
      </c>
      <c r="D747" s="39" t="s">
        <v>4663</v>
      </c>
      <c r="E747" s="40">
        <v>28500</v>
      </c>
      <c r="F747" s="39" t="s">
        <v>4650</v>
      </c>
      <c r="G747" s="39" t="s">
        <v>3100</v>
      </c>
      <c r="H747" s="39" t="s">
        <v>123</v>
      </c>
      <c r="I747" s="39">
        <v>14</v>
      </c>
      <c r="J747" s="39" t="s">
        <v>3144</v>
      </c>
      <c r="K747" s="39" t="s">
        <v>2986</v>
      </c>
    </row>
    <row r="748" spans="1:11">
      <c r="A748" t="str">
        <f t="shared" si="11"/>
        <v>WayneBudd</v>
      </c>
      <c r="B748" s="39" t="s">
        <v>4664</v>
      </c>
      <c r="C748" s="39" t="s">
        <v>1837</v>
      </c>
      <c r="D748" s="39" t="s">
        <v>1065</v>
      </c>
      <c r="E748" s="40">
        <v>28500</v>
      </c>
      <c r="F748" s="39" t="s">
        <v>4650</v>
      </c>
      <c r="G748" s="39" t="s">
        <v>2397</v>
      </c>
      <c r="H748" s="39" t="s">
        <v>123</v>
      </c>
      <c r="I748" s="39">
        <v>14</v>
      </c>
      <c r="J748" s="39" t="s">
        <v>3144</v>
      </c>
      <c r="K748" s="39" t="s">
        <v>2986</v>
      </c>
    </row>
    <row r="749" spans="1:11">
      <c r="A749" t="str">
        <f t="shared" si="11"/>
        <v>LornaBrett-Howard</v>
      </c>
      <c r="B749" s="39" t="s">
        <v>4665</v>
      </c>
      <c r="C749" s="39" t="s">
        <v>4666</v>
      </c>
      <c r="D749" s="39" t="s">
        <v>4667</v>
      </c>
      <c r="E749" s="40">
        <v>28500</v>
      </c>
      <c r="F749" s="39" t="s">
        <v>4650</v>
      </c>
      <c r="G749" s="39" t="s">
        <v>14</v>
      </c>
      <c r="H749" s="39" t="s">
        <v>15</v>
      </c>
      <c r="I749" s="39">
        <v>14</v>
      </c>
      <c r="J749" s="39" t="s">
        <v>3074</v>
      </c>
      <c r="K749" s="39" t="s">
        <v>2986</v>
      </c>
    </row>
    <row r="750" spans="1:11">
      <c r="A750" t="str">
        <f t="shared" si="11"/>
        <v>BarbaraGeorgescu</v>
      </c>
      <c r="B750" s="39" t="s">
        <v>4668</v>
      </c>
      <c r="C750" s="39" t="s">
        <v>661</v>
      </c>
      <c r="D750" s="39" t="s">
        <v>4669</v>
      </c>
      <c r="E750" s="40">
        <v>30800</v>
      </c>
      <c r="F750" s="39" t="s">
        <v>4650</v>
      </c>
      <c r="G750" s="39" t="s">
        <v>14</v>
      </c>
      <c r="H750" s="39" t="s">
        <v>15</v>
      </c>
      <c r="I750" s="39">
        <v>14</v>
      </c>
      <c r="J750" s="39" t="s">
        <v>4670</v>
      </c>
      <c r="K750" s="39" t="s">
        <v>2986</v>
      </c>
    </row>
    <row r="751" spans="1:11">
      <c r="A751" t="str">
        <f t="shared" si="11"/>
        <v>PeterGeorgescu</v>
      </c>
      <c r="B751" s="39" t="s">
        <v>4671</v>
      </c>
      <c r="C751" s="39" t="s">
        <v>221</v>
      </c>
      <c r="D751" s="39" t="s">
        <v>4669</v>
      </c>
      <c r="E751" s="40">
        <v>30800</v>
      </c>
      <c r="F751" s="39" t="s">
        <v>4650</v>
      </c>
      <c r="G751" s="39" t="s">
        <v>14</v>
      </c>
      <c r="H751" s="39" t="s">
        <v>15</v>
      </c>
      <c r="I751" s="39">
        <v>14</v>
      </c>
      <c r="J751" s="39" t="s">
        <v>4670</v>
      </c>
      <c r="K751" s="39" t="s">
        <v>2986</v>
      </c>
    </row>
    <row r="752" spans="1:11">
      <c r="A752" t="str">
        <f t="shared" si="11"/>
        <v>CynthiaThompson</v>
      </c>
      <c r="B752" s="39" t="s">
        <v>4672</v>
      </c>
      <c r="C752" s="39" t="s">
        <v>313</v>
      </c>
      <c r="D752" s="39" t="s">
        <v>3126</v>
      </c>
      <c r="E752" s="40">
        <v>28500</v>
      </c>
      <c r="F752" s="39" t="s">
        <v>4650</v>
      </c>
      <c r="G752" s="39" t="s">
        <v>3800</v>
      </c>
      <c r="H752" s="39" t="s">
        <v>638</v>
      </c>
      <c r="I752" s="39">
        <v>14</v>
      </c>
      <c r="J752" s="39" t="s">
        <v>3051</v>
      </c>
      <c r="K752" s="39" t="s">
        <v>2986</v>
      </c>
    </row>
    <row r="753" spans="1:11">
      <c r="A753" t="str">
        <f t="shared" si="11"/>
        <v>DavidDesjardins</v>
      </c>
      <c r="B753" s="39" t="s">
        <v>4673</v>
      </c>
      <c r="C753" s="39" t="s">
        <v>163</v>
      </c>
      <c r="D753" s="39" t="s">
        <v>4674</v>
      </c>
      <c r="E753" s="40">
        <v>28500</v>
      </c>
      <c r="F753" s="39" t="s">
        <v>4650</v>
      </c>
      <c r="G753" s="39" t="s">
        <v>4623</v>
      </c>
      <c r="H753" s="39" t="s">
        <v>4</v>
      </c>
      <c r="I753" s="39">
        <v>14</v>
      </c>
      <c r="J753" s="39" t="s">
        <v>3024</v>
      </c>
      <c r="K753" s="39" t="s">
        <v>2986</v>
      </c>
    </row>
    <row r="754" spans="1:11">
      <c r="A754" t="str">
        <f t="shared" si="11"/>
        <v>RobertFallon</v>
      </c>
      <c r="B754" s="39" t="s">
        <v>4675</v>
      </c>
      <c r="C754" s="39" t="s">
        <v>8</v>
      </c>
      <c r="D754" s="39" t="s">
        <v>4660</v>
      </c>
      <c r="E754" s="40">
        <v>28500</v>
      </c>
      <c r="F754" s="39" t="s">
        <v>4650</v>
      </c>
      <c r="G754" s="39" t="s">
        <v>3766</v>
      </c>
      <c r="H754" s="39" t="s">
        <v>15</v>
      </c>
      <c r="I754" s="39">
        <v>14</v>
      </c>
      <c r="J754" s="39" t="s">
        <v>3144</v>
      </c>
      <c r="K754" s="39" t="s">
        <v>2986</v>
      </c>
    </row>
    <row r="755" spans="1:11">
      <c r="A755" t="str">
        <f t="shared" si="11"/>
        <v>AtsukoFish</v>
      </c>
      <c r="B755" s="39" t="s">
        <v>4676</v>
      </c>
      <c r="C755" s="39" t="s">
        <v>4677</v>
      </c>
      <c r="D755" s="39" t="s">
        <v>4678</v>
      </c>
      <c r="E755" s="40">
        <v>28500</v>
      </c>
      <c r="F755" s="39" t="s">
        <v>4650</v>
      </c>
      <c r="G755" s="39" t="s">
        <v>3173</v>
      </c>
      <c r="H755" s="39" t="s">
        <v>123</v>
      </c>
      <c r="I755" s="39">
        <v>14</v>
      </c>
      <c r="J755" s="39" t="s">
        <v>3144</v>
      </c>
      <c r="K755" s="39" t="s">
        <v>2986</v>
      </c>
    </row>
    <row r="756" spans="1:11">
      <c r="A756" t="str">
        <f t="shared" si="11"/>
        <v>JohnHoward</v>
      </c>
      <c r="B756" s="39" t="s">
        <v>4679</v>
      </c>
      <c r="C756" s="39" t="s">
        <v>69</v>
      </c>
      <c r="D756" s="39" t="s">
        <v>175</v>
      </c>
      <c r="E756" s="40">
        <v>28500</v>
      </c>
      <c r="F756" s="39" t="s">
        <v>4650</v>
      </c>
      <c r="G756" s="39" t="s">
        <v>14</v>
      </c>
      <c r="H756" s="39" t="s">
        <v>15</v>
      </c>
      <c r="I756" s="39">
        <v>14</v>
      </c>
      <c r="J756" s="39" t="s">
        <v>4421</v>
      </c>
      <c r="K756" s="39" t="s">
        <v>2986</v>
      </c>
    </row>
    <row r="757" spans="1:11">
      <c r="A757" t="str">
        <f t="shared" si="11"/>
        <v>AngelicaBerrie</v>
      </c>
      <c r="B757" s="39" t="s">
        <v>4680</v>
      </c>
      <c r="C757" s="39" t="s">
        <v>4681</v>
      </c>
      <c r="D757" s="39" t="s">
        <v>4682</v>
      </c>
      <c r="E757" s="40">
        <v>30800</v>
      </c>
      <c r="F757" s="39" t="s">
        <v>4650</v>
      </c>
      <c r="G757" s="39" t="s">
        <v>277</v>
      </c>
      <c r="H757" s="39" t="s">
        <v>1392</v>
      </c>
      <c r="I757" s="39">
        <v>14</v>
      </c>
      <c r="J757" s="39" t="s">
        <v>3144</v>
      </c>
      <c r="K757" s="39" t="s">
        <v>2986</v>
      </c>
    </row>
    <row r="758" spans="1:11">
      <c r="A758" t="str">
        <f t="shared" si="11"/>
        <v>BarbaraLee</v>
      </c>
      <c r="B758" s="39" t="s">
        <v>4683</v>
      </c>
      <c r="C758" s="39" t="s">
        <v>661</v>
      </c>
      <c r="D758" s="39" t="s">
        <v>3351</v>
      </c>
      <c r="E758" s="40">
        <v>28500</v>
      </c>
      <c r="F758" s="39" t="s">
        <v>4650</v>
      </c>
      <c r="G758" s="39" t="s">
        <v>1299</v>
      </c>
      <c r="H758" s="39" t="s">
        <v>123</v>
      </c>
      <c r="I758" s="39">
        <v>14</v>
      </c>
      <c r="J758" s="39" t="s">
        <v>3144</v>
      </c>
      <c r="K758" s="39" t="s">
        <v>2986</v>
      </c>
    </row>
    <row r="759" spans="1:11">
      <c r="A759" t="str">
        <f t="shared" si="11"/>
        <v>RobertSolomon</v>
      </c>
      <c r="B759" s="39" t="s">
        <v>4684</v>
      </c>
      <c r="C759" s="39" t="s">
        <v>8</v>
      </c>
      <c r="D759" s="39" t="s">
        <v>2498</v>
      </c>
      <c r="E759" s="40">
        <v>28500</v>
      </c>
      <c r="F759" s="39" t="s">
        <v>4685</v>
      </c>
      <c r="G759" s="39" t="s">
        <v>74</v>
      </c>
      <c r="H759" s="39" t="s">
        <v>75</v>
      </c>
      <c r="I759" s="39">
        <v>14</v>
      </c>
      <c r="J759" s="39" t="s">
        <v>4686</v>
      </c>
      <c r="K759" s="39" t="s">
        <v>2986</v>
      </c>
    </row>
    <row r="760" spans="1:11">
      <c r="A760" t="str">
        <f t="shared" si="11"/>
        <v>JamesStreicker</v>
      </c>
      <c r="B760" s="39" t="s">
        <v>4687</v>
      </c>
      <c r="C760" s="39" t="s">
        <v>274</v>
      </c>
      <c r="D760" s="39" t="s">
        <v>4688</v>
      </c>
      <c r="E760" s="40">
        <v>28500</v>
      </c>
      <c r="F760" s="39" t="s">
        <v>4685</v>
      </c>
      <c r="G760" s="39" t="s">
        <v>944</v>
      </c>
      <c r="H760" s="39" t="s">
        <v>75</v>
      </c>
      <c r="I760" s="39">
        <v>14</v>
      </c>
      <c r="J760" s="39" t="s">
        <v>4686</v>
      </c>
      <c r="K760" s="39" t="s">
        <v>2986</v>
      </c>
    </row>
    <row r="761" spans="1:11">
      <c r="A761" t="str">
        <f t="shared" si="11"/>
        <v>TomSourlis</v>
      </c>
      <c r="B761" s="39" t="s">
        <v>4689</v>
      </c>
      <c r="C761" s="39" t="s">
        <v>289</v>
      </c>
      <c r="D761" s="39" t="s">
        <v>4690</v>
      </c>
      <c r="E761" s="40">
        <v>28500</v>
      </c>
      <c r="F761" s="39" t="s">
        <v>4685</v>
      </c>
      <c r="G761" s="39" t="s">
        <v>4691</v>
      </c>
      <c r="H761" s="39" t="s">
        <v>1995</v>
      </c>
      <c r="I761" s="39">
        <v>14</v>
      </c>
      <c r="J761" s="39" t="s">
        <v>4197</v>
      </c>
      <c r="K761" s="39" t="s">
        <v>2986</v>
      </c>
    </row>
    <row r="762" spans="1:11">
      <c r="A762" t="str">
        <f t="shared" si="11"/>
        <v>CGasby</v>
      </c>
      <c r="B762" s="39" t="s">
        <v>4692</v>
      </c>
      <c r="C762" s="39" t="s">
        <v>2986</v>
      </c>
      <c r="D762" s="39" t="s">
        <v>4693</v>
      </c>
      <c r="E762" s="40">
        <v>28500</v>
      </c>
      <c r="F762" s="39" t="s">
        <v>4685</v>
      </c>
      <c r="G762" s="39" t="s">
        <v>14</v>
      </c>
      <c r="H762" s="39" t="s">
        <v>15</v>
      </c>
      <c r="I762" s="39">
        <v>14</v>
      </c>
      <c r="J762" s="39" t="s">
        <v>4694</v>
      </c>
      <c r="K762" s="39" t="s">
        <v>2986</v>
      </c>
    </row>
    <row r="763" spans="1:11">
      <c r="A763" t="str">
        <f t="shared" si="11"/>
        <v>MonicaGelbaum</v>
      </c>
      <c r="B763" s="39" t="s">
        <v>4695</v>
      </c>
      <c r="C763" s="39" t="s">
        <v>4696</v>
      </c>
      <c r="D763" s="39" t="s">
        <v>3963</v>
      </c>
      <c r="E763" s="40">
        <v>33100</v>
      </c>
      <c r="F763" s="39" t="s">
        <v>3901</v>
      </c>
      <c r="G763" s="39" t="s">
        <v>3964</v>
      </c>
      <c r="H763" s="39" t="s">
        <v>4</v>
      </c>
      <c r="I763" s="39">
        <v>14</v>
      </c>
      <c r="K763" s="39" t="s">
        <v>2986</v>
      </c>
    </row>
    <row r="764" spans="1:11">
      <c r="A764" t="str">
        <f t="shared" si="11"/>
        <v>EstrellitaBrodsky</v>
      </c>
      <c r="B764" s="39" t="s">
        <v>4697</v>
      </c>
      <c r="C764" s="39" t="s">
        <v>4698</v>
      </c>
      <c r="D764" s="39" t="s">
        <v>3991</v>
      </c>
      <c r="E764" s="40">
        <v>29200</v>
      </c>
      <c r="F764" s="39" t="s">
        <v>3975</v>
      </c>
      <c r="G764" s="39" t="s">
        <v>14</v>
      </c>
      <c r="H764" s="39" t="s">
        <v>15</v>
      </c>
      <c r="I764" s="39">
        <v>14</v>
      </c>
      <c r="K764" s="39" t="s">
        <v>2986</v>
      </c>
    </row>
    <row r="765" spans="1:11">
      <c r="A765" t="str">
        <f t="shared" si="11"/>
        <v>DianaTorres</v>
      </c>
      <c r="B765" s="39" t="s">
        <v>4699</v>
      </c>
      <c r="C765" s="39" t="s">
        <v>1427</v>
      </c>
      <c r="D765" s="39" t="s">
        <v>4700</v>
      </c>
      <c r="E765" s="40">
        <v>33100</v>
      </c>
      <c r="F765" s="39" t="s">
        <v>4701</v>
      </c>
      <c r="G765" s="39" t="s">
        <v>4702</v>
      </c>
      <c r="H765" s="39" t="s">
        <v>15</v>
      </c>
      <c r="I765" s="39">
        <v>14</v>
      </c>
      <c r="J765" s="39" t="s">
        <v>3489</v>
      </c>
      <c r="K765" s="39" t="s">
        <v>2986</v>
      </c>
    </row>
    <row r="766" spans="1:11">
      <c r="A766" t="str">
        <f t="shared" si="11"/>
        <v>FrankPetrilli</v>
      </c>
      <c r="B766" s="39" t="s">
        <v>4703</v>
      </c>
      <c r="C766" s="39" t="s">
        <v>20</v>
      </c>
      <c r="D766" s="39" t="s">
        <v>4704</v>
      </c>
      <c r="E766" s="40">
        <v>30800</v>
      </c>
      <c r="F766" s="39" t="s">
        <v>4701</v>
      </c>
      <c r="G766" s="39" t="s">
        <v>4702</v>
      </c>
      <c r="H766" s="39" t="s">
        <v>15</v>
      </c>
      <c r="I766" s="39">
        <v>14</v>
      </c>
      <c r="J766" s="39" t="s">
        <v>3489</v>
      </c>
      <c r="K766" s="39" t="s">
        <v>2986</v>
      </c>
    </row>
    <row r="767" spans="1:11">
      <c r="A767" t="str">
        <f t="shared" si="11"/>
        <v>JohnThrash</v>
      </c>
      <c r="B767" s="39" t="s">
        <v>4705</v>
      </c>
      <c r="C767" s="39" t="s">
        <v>69</v>
      </c>
      <c r="D767" s="39" t="s">
        <v>4519</v>
      </c>
      <c r="E767" s="40">
        <v>28500</v>
      </c>
      <c r="F767" s="39" t="s">
        <v>3632</v>
      </c>
      <c r="G767" s="39" t="s">
        <v>928</v>
      </c>
      <c r="H767" s="39" t="s">
        <v>444</v>
      </c>
      <c r="I767" s="39">
        <v>14</v>
      </c>
      <c r="J767" s="39" t="s">
        <v>3489</v>
      </c>
      <c r="K767" s="39" t="s">
        <v>2986</v>
      </c>
    </row>
    <row r="768" spans="1:11">
      <c r="A768" t="str">
        <f t="shared" si="11"/>
        <v>KennethGoldman</v>
      </c>
      <c r="B768" s="39" t="s">
        <v>4706</v>
      </c>
      <c r="C768" s="39" t="s">
        <v>3666</v>
      </c>
      <c r="D768" s="39" t="s">
        <v>2439</v>
      </c>
      <c r="E768" s="40">
        <v>28500</v>
      </c>
      <c r="F768" s="39" t="s">
        <v>3632</v>
      </c>
      <c r="G768" s="39" t="s">
        <v>3325</v>
      </c>
      <c r="H768" s="39" t="s">
        <v>1392</v>
      </c>
      <c r="I768" s="39">
        <v>14</v>
      </c>
      <c r="J768" s="39" t="s">
        <v>3489</v>
      </c>
      <c r="K768" s="39" t="s">
        <v>2986</v>
      </c>
    </row>
    <row r="769" spans="1:11">
      <c r="A769" t="str">
        <f t="shared" si="11"/>
        <v>JudithBernstein</v>
      </c>
      <c r="B769" s="39" t="s">
        <v>4707</v>
      </c>
      <c r="C769" s="39" t="s">
        <v>3738</v>
      </c>
      <c r="D769" s="39" t="s">
        <v>709</v>
      </c>
      <c r="E769" s="40">
        <v>28500</v>
      </c>
      <c r="F769" s="39" t="s">
        <v>3632</v>
      </c>
      <c r="G769" s="39" t="s">
        <v>3325</v>
      </c>
      <c r="H769" s="39" t="s">
        <v>1392</v>
      </c>
      <c r="I769" s="39">
        <v>14</v>
      </c>
      <c r="J769" s="39" t="s">
        <v>3489</v>
      </c>
      <c r="K769" s="39" t="s">
        <v>2986</v>
      </c>
    </row>
    <row r="770" spans="1:11">
      <c r="A770" t="str">
        <f t="shared" si="11"/>
        <v>GaryRose</v>
      </c>
      <c r="B770" s="39" t="s">
        <v>4708</v>
      </c>
      <c r="C770" s="39" t="s">
        <v>2672</v>
      </c>
      <c r="D770" s="39" t="s">
        <v>4709</v>
      </c>
      <c r="E770" s="40">
        <v>28500</v>
      </c>
      <c r="F770" s="39" t="s">
        <v>4710</v>
      </c>
      <c r="G770" s="39" t="s">
        <v>3325</v>
      </c>
      <c r="H770" s="39" t="s">
        <v>1392</v>
      </c>
      <c r="I770" s="39">
        <v>14</v>
      </c>
      <c r="J770" s="39" t="s">
        <v>3489</v>
      </c>
      <c r="K770" s="39" t="s">
        <v>2986</v>
      </c>
    </row>
    <row r="771" spans="1:11">
      <c r="A771" t="str">
        <f t="shared" ref="A771:A834" si="12">CONCATENATE(C771,D771)</f>
        <v>DANWEISSMAN</v>
      </c>
      <c r="B771" s="39" t="s">
        <v>4711</v>
      </c>
      <c r="C771" s="39" t="s">
        <v>4712</v>
      </c>
      <c r="D771" s="39" t="s">
        <v>4713</v>
      </c>
      <c r="E771" s="40">
        <v>30800</v>
      </c>
      <c r="F771" s="39" t="s">
        <v>3680</v>
      </c>
      <c r="G771" s="39" t="s">
        <v>14</v>
      </c>
      <c r="H771" s="39" t="s">
        <v>15</v>
      </c>
      <c r="I771" s="39">
        <v>14</v>
      </c>
      <c r="J771" s="39" t="s">
        <v>3489</v>
      </c>
      <c r="K771" s="39" t="s">
        <v>2986</v>
      </c>
    </row>
    <row r="772" spans="1:11">
      <c r="A772" t="str">
        <f t="shared" si="12"/>
        <v>MARGARETCARTER</v>
      </c>
      <c r="B772" s="39" t="s">
        <v>4714</v>
      </c>
      <c r="C772" s="39" t="s">
        <v>4715</v>
      </c>
      <c r="D772" s="39" t="s">
        <v>4716</v>
      </c>
      <c r="E772" s="40">
        <v>30800</v>
      </c>
      <c r="F772" s="39" t="s">
        <v>3680</v>
      </c>
      <c r="G772" s="39" t="s">
        <v>14</v>
      </c>
      <c r="H772" s="39" t="s">
        <v>15</v>
      </c>
      <c r="I772" s="39">
        <v>14</v>
      </c>
      <c r="J772" s="39" t="s">
        <v>3489</v>
      </c>
      <c r="K772" s="39" t="s">
        <v>2986</v>
      </c>
    </row>
    <row r="773" spans="1:11">
      <c r="A773" t="str">
        <f t="shared" si="12"/>
        <v>FredHochberg</v>
      </c>
      <c r="B773" s="39" t="s">
        <v>4717</v>
      </c>
      <c r="C773" s="39" t="s">
        <v>1726</v>
      </c>
      <c r="D773" s="39" t="s">
        <v>1727</v>
      </c>
      <c r="E773" s="40">
        <v>33100</v>
      </c>
      <c r="F773" s="39" t="s">
        <v>3680</v>
      </c>
      <c r="G773" s="39" t="s">
        <v>14</v>
      </c>
      <c r="H773" s="39" t="s">
        <v>15</v>
      </c>
      <c r="I773" s="39">
        <v>14</v>
      </c>
      <c r="J773" s="39" t="s">
        <v>3489</v>
      </c>
      <c r="K773" s="39" t="s">
        <v>2986</v>
      </c>
    </row>
    <row r="774" spans="1:11">
      <c r="A774" t="str">
        <f t="shared" si="12"/>
        <v>ShahidUllah</v>
      </c>
      <c r="B774" s="39" t="s">
        <v>4718</v>
      </c>
      <c r="C774" s="39" t="s">
        <v>4719</v>
      </c>
      <c r="D774" s="39" t="s">
        <v>4720</v>
      </c>
      <c r="E774" s="40">
        <v>28500</v>
      </c>
      <c r="F774" s="39" t="s">
        <v>3680</v>
      </c>
      <c r="G774" s="39" t="s">
        <v>4721</v>
      </c>
      <c r="H774" s="39" t="s">
        <v>444</v>
      </c>
      <c r="I774" s="39">
        <v>14</v>
      </c>
      <c r="J774" s="39" t="s">
        <v>3753</v>
      </c>
      <c r="K774" s="39" t="s">
        <v>2986</v>
      </c>
    </row>
    <row r="775" spans="1:11">
      <c r="A775" t="str">
        <f t="shared" si="12"/>
        <v>ScottMills</v>
      </c>
      <c r="B775" s="39" t="s">
        <v>4722</v>
      </c>
      <c r="C775" s="39" t="s">
        <v>344</v>
      </c>
      <c r="D775" s="39" t="s">
        <v>4723</v>
      </c>
      <c r="E775" s="40">
        <v>28500</v>
      </c>
      <c r="F775" s="39" t="s">
        <v>3680</v>
      </c>
      <c r="G775" s="39" t="s">
        <v>2408</v>
      </c>
      <c r="H775" s="39" t="s">
        <v>244</v>
      </c>
      <c r="I775" s="39">
        <v>14</v>
      </c>
      <c r="J775" s="39" t="s">
        <v>3753</v>
      </c>
      <c r="K775" s="39" t="s">
        <v>2986</v>
      </c>
    </row>
    <row r="776" spans="1:11">
      <c r="A776" t="str">
        <f t="shared" si="12"/>
        <v>AmedKhan</v>
      </c>
      <c r="B776" s="39" t="s">
        <v>4724</v>
      </c>
      <c r="C776" s="39" t="s">
        <v>4725</v>
      </c>
      <c r="D776" s="39" t="s">
        <v>4726</v>
      </c>
      <c r="E776" s="40">
        <v>28500</v>
      </c>
      <c r="F776" s="39" t="s">
        <v>3680</v>
      </c>
      <c r="G776" s="39" t="s">
        <v>14</v>
      </c>
      <c r="H776" s="39" t="s">
        <v>15</v>
      </c>
      <c r="I776" s="39">
        <v>14</v>
      </c>
      <c r="J776" s="39" t="s">
        <v>3489</v>
      </c>
      <c r="K776" s="39" t="s">
        <v>2986</v>
      </c>
    </row>
    <row r="777" spans="1:11">
      <c r="A777" t="str">
        <f t="shared" si="12"/>
        <v>Rebecca GoldMilikowsky</v>
      </c>
      <c r="B777" s="39" t="s">
        <v>4727</v>
      </c>
      <c r="C777" s="39" t="s">
        <v>4728</v>
      </c>
      <c r="D777" s="39" t="s">
        <v>4729</v>
      </c>
      <c r="E777" s="40">
        <v>33100</v>
      </c>
      <c r="F777" s="39" t="s">
        <v>3697</v>
      </c>
      <c r="G777" s="39" t="s">
        <v>3173</v>
      </c>
      <c r="H777" s="39" t="s">
        <v>123</v>
      </c>
      <c r="I777" s="39">
        <v>14</v>
      </c>
      <c r="J777" s="39" t="s">
        <v>3489</v>
      </c>
      <c r="K777" s="39" t="s">
        <v>2986</v>
      </c>
    </row>
    <row r="778" spans="1:11">
      <c r="A778" t="str">
        <f t="shared" si="12"/>
        <v>PierreHauser</v>
      </c>
      <c r="B778" s="39" t="s">
        <v>4730</v>
      </c>
      <c r="C778" s="39" t="s">
        <v>4731</v>
      </c>
      <c r="D778" s="39" t="s">
        <v>4732</v>
      </c>
      <c r="E778" s="40">
        <v>28500</v>
      </c>
      <c r="F778" s="39" t="s">
        <v>3697</v>
      </c>
      <c r="G778" s="39" t="s">
        <v>3416</v>
      </c>
      <c r="H778" s="39" t="s">
        <v>4</v>
      </c>
      <c r="I778" s="39">
        <v>14</v>
      </c>
      <c r="J778" s="39" t="s">
        <v>3489</v>
      </c>
      <c r="K778" s="39" t="s">
        <v>2986</v>
      </c>
    </row>
    <row r="779" spans="1:11">
      <c r="A779" t="str">
        <f t="shared" si="12"/>
        <v>MichaelAltman</v>
      </c>
      <c r="B779" s="39" t="s">
        <v>4733</v>
      </c>
      <c r="C779" s="39" t="s">
        <v>680</v>
      </c>
      <c r="D779" s="39" t="s">
        <v>4734</v>
      </c>
      <c r="E779" s="40">
        <v>28500</v>
      </c>
      <c r="F779" s="39" t="s">
        <v>3756</v>
      </c>
      <c r="G779" s="39" t="s">
        <v>14</v>
      </c>
      <c r="H779" s="39" t="s">
        <v>15</v>
      </c>
      <c r="I779" s="39">
        <v>14</v>
      </c>
      <c r="J779" s="39" t="s">
        <v>3489</v>
      </c>
      <c r="K779" s="39" t="s">
        <v>2986</v>
      </c>
    </row>
    <row r="780" spans="1:11">
      <c r="A780" t="str">
        <f t="shared" si="12"/>
        <v>DavidRose</v>
      </c>
      <c r="B780" s="39" t="s">
        <v>4735</v>
      </c>
      <c r="C780" s="39" t="s">
        <v>163</v>
      </c>
      <c r="D780" s="39" t="s">
        <v>4709</v>
      </c>
      <c r="E780" s="40">
        <v>33100</v>
      </c>
      <c r="F780" s="39" t="s">
        <v>3756</v>
      </c>
      <c r="G780" s="39" t="s">
        <v>14</v>
      </c>
      <c r="H780" s="39" t="s">
        <v>15</v>
      </c>
      <c r="I780" s="39">
        <v>14</v>
      </c>
      <c r="J780" s="39" t="s">
        <v>3489</v>
      </c>
      <c r="K780" s="39" t="s">
        <v>2986</v>
      </c>
    </row>
    <row r="781" spans="1:11">
      <c r="A781" t="str">
        <f t="shared" si="12"/>
        <v>GregoryLyss</v>
      </c>
      <c r="B781" s="39" t="s">
        <v>4736</v>
      </c>
      <c r="C781" s="39" t="s">
        <v>3305</v>
      </c>
      <c r="D781" s="39" t="s">
        <v>4737</v>
      </c>
      <c r="E781" s="40">
        <v>33100</v>
      </c>
      <c r="F781" s="39" t="s">
        <v>3756</v>
      </c>
      <c r="G781" s="39" t="s">
        <v>14</v>
      </c>
      <c r="H781" s="39" t="s">
        <v>15</v>
      </c>
      <c r="I781" s="39">
        <v>14</v>
      </c>
      <c r="J781" s="39" t="s">
        <v>3489</v>
      </c>
      <c r="K781" s="39" t="s">
        <v>2986</v>
      </c>
    </row>
    <row r="782" spans="1:11">
      <c r="A782" t="str">
        <f t="shared" si="12"/>
        <v>GustavoArnavat</v>
      </c>
      <c r="B782" s="39" t="s">
        <v>4738</v>
      </c>
      <c r="C782" s="39" t="s">
        <v>4739</v>
      </c>
      <c r="D782" s="39" t="s">
        <v>4740</v>
      </c>
      <c r="E782" s="40">
        <v>28500</v>
      </c>
      <c r="F782" s="39" t="s">
        <v>3792</v>
      </c>
      <c r="G782" s="39" t="s">
        <v>4741</v>
      </c>
      <c r="H782" s="39" t="s">
        <v>15</v>
      </c>
      <c r="I782" s="39">
        <v>14</v>
      </c>
      <c r="J782" s="39" t="s">
        <v>4066</v>
      </c>
      <c r="K782" s="39" t="s">
        <v>2986</v>
      </c>
    </row>
    <row r="783" spans="1:11">
      <c r="A783" t="str">
        <f t="shared" si="12"/>
        <v>DaneNichols</v>
      </c>
      <c r="B783" s="39" t="s">
        <v>3214</v>
      </c>
      <c r="C783" s="39" t="s">
        <v>3215</v>
      </c>
      <c r="D783" s="39" t="s">
        <v>3216</v>
      </c>
      <c r="E783" s="40">
        <v>30500</v>
      </c>
      <c r="F783" s="39" t="s">
        <v>3901</v>
      </c>
      <c r="G783" s="39" t="s">
        <v>3217</v>
      </c>
      <c r="H783" s="39" t="s">
        <v>3042</v>
      </c>
      <c r="I783" s="39">
        <v>14</v>
      </c>
      <c r="J783" s="39" t="s">
        <v>3664</v>
      </c>
      <c r="K783" s="39" t="s">
        <v>2986</v>
      </c>
    </row>
    <row r="784" spans="1:11">
      <c r="A784" t="str">
        <f t="shared" si="12"/>
        <v>JohnGiannandrea</v>
      </c>
      <c r="B784" s="39" t="s">
        <v>4742</v>
      </c>
      <c r="C784" s="39" t="s">
        <v>69</v>
      </c>
      <c r="D784" s="39" t="s">
        <v>4743</v>
      </c>
      <c r="E784" s="40">
        <v>28500</v>
      </c>
      <c r="F784" s="39" t="s">
        <v>3975</v>
      </c>
      <c r="G784" s="39" t="s">
        <v>2107</v>
      </c>
      <c r="H784" s="39" t="s">
        <v>4</v>
      </c>
      <c r="I784" s="39">
        <v>14</v>
      </c>
      <c r="J784" s="39" t="s">
        <v>3024</v>
      </c>
      <c r="K784" s="39" t="s">
        <v>2986</v>
      </c>
    </row>
    <row r="785" spans="1:11">
      <c r="A785" t="str">
        <f t="shared" si="12"/>
        <v>JanetHarman</v>
      </c>
      <c r="B785" s="39" t="s">
        <v>4744</v>
      </c>
      <c r="C785" s="39" t="s">
        <v>4745</v>
      </c>
      <c r="D785" s="39" t="s">
        <v>4746</v>
      </c>
      <c r="E785" s="40">
        <v>28500</v>
      </c>
      <c r="F785" s="39" t="s">
        <v>3975</v>
      </c>
      <c r="G785" s="39" t="s">
        <v>443</v>
      </c>
      <c r="H785" s="39" t="s">
        <v>444</v>
      </c>
      <c r="I785" s="39">
        <v>14</v>
      </c>
      <c r="J785" s="39" t="s">
        <v>3646</v>
      </c>
      <c r="K785" s="39" t="s">
        <v>2986</v>
      </c>
    </row>
    <row r="786" spans="1:11">
      <c r="A786" t="str">
        <f t="shared" si="12"/>
        <v>AhmedFattouh</v>
      </c>
      <c r="B786" s="39" t="s">
        <v>4747</v>
      </c>
      <c r="C786" s="39" t="s">
        <v>4748</v>
      </c>
      <c r="D786" s="39" t="s">
        <v>4749</v>
      </c>
      <c r="E786" s="40">
        <v>28500</v>
      </c>
      <c r="F786" s="39" t="s">
        <v>4001</v>
      </c>
      <c r="G786" s="39" t="s">
        <v>14</v>
      </c>
      <c r="H786" s="39" t="s">
        <v>15</v>
      </c>
      <c r="I786" s="39">
        <v>14</v>
      </c>
      <c r="J786" s="39" t="s">
        <v>3489</v>
      </c>
      <c r="K786" s="39" t="s">
        <v>2986</v>
      </c>
    </row>
    <row r="787" spans="1:11">
      <c r="A787" t="str">
        <f t="shared" si="12"/>
        <v>JohnHolloway</v>
      </c>
      <c r="B787" s="39" t="s">
        <v>4750</v>
      </c>
      <c r="C787" s="39" t="s">
        <v>69</v>
      </c>
      <c r="D787" s="39" t="s">
        <v>4235</v>
      </c>
      <c r="E787" s="40">
        <v>28500</v>
      </c>
      <c r="F787" s="39" t="s">
        <v>4038</v>
      </c>
      <c r="G787" s="39" t="s">
        <v>194</v>
      </c>
      <c r="H787" s="39" t="s">
        <v>27</v>
      </c>
      <c r="I787" s="39">
        <v>14</v>
      </c>
      <c r="J787" s="39" t="s">
        <v>4236</v>
      </c>
      <c r="K787" s="39" t="s">
        <v>2986</v>
      </c>
    </row>
    <row r="788" spans="1:11">
      <c r="A788" t="str">
        <f t="shared" si="12"/>
        <v>SilviaGosnell</v>
      </c>
      <c r="B788" s="39" t="s">
        <v>4751</v>
      </c>
      <c r="C788" s="39" t="s">
        <v>4752</v>
      </c>
      <c r="D788" s="39" t="s">
        <v>4753</v>
      </c>
      <c r="E788" s="40">
        <v>28500</v>
      </c>
      <c r="F788" s="39" t="s">
        <v>4038</v>
      </c>
      <c r="G788" s="39" t="s">
        <v>1299</v>
      </c>
      <c r="H788" s="39" t="s">
        <v>123</v>
      </c>
      <c r="I788" s="39">
        <v>14</v>
      </c>
      <c r="J788" s="39" t="s">
        <v>3144</v>
      </c>
      <c r="K788" s="39" t="s">
        <v>2986</v>
      </c>
    </row>
    <row r="789" spans="1:11">
      <c r="A789" t="str">
        <f t="shared" si="12"/>
        <v>FrancineBrosens</v>
      </c>
      <c r="B789" s="39" t="s">
        <v>4754</v>
      </c>
      <c r="C789" s="39" t="s">
        <v>4755</v>
      </c>
      <c r="D789" s="39" t="s">
        <v>932</v>
      </c>
      <c r="E789" s="40">
        <v>28500</v>
      </c>
      <c r="F789" s="39" t="s">
        <v>4019</v>
      </c>
      <c r="G789" s="39" t="s">
        <v>2740</v>
      </c>
      <c r="H789" s="39" t="s">
        <v>123</v>
      </c>
      <c r="I789" s="39">
        <v>14</v>
      </c>
      <c r="J789" s="39" t="s">
        <v>3144</v>
      </c>
      <c r="K789" s="39" t="s">
        <v>2986</v>
      </c>
    </row>
    <row r="790" spans="1:11">
      <c r="A790" t="str">
        <f t="shared" si="12"/>
        <v>PierreBrosens</v>
      </c>
      <c r="B790" s="39" t="s">
        <v>4756</v>
      </c>
      <c r="C790" s="39" t="s">
        <v>4731</v>
      </c>
      <c r="D790" s="39" t="s">
        <v>932</v>
      </c>
      <c r="E790" s="40">
        <v>28500</v>
      </c>
      <c r="F790" s="39" t="s">
        <v>4019</v>
      </c>
      <c r="G790" s="39" t="s">
        <v>2740</v>
      </c>
      <c r="H790" s="39" t="s">
        <v>123</v>
      </c>
      <c r="I790" s="39">
        <v>14</v>
      </c>
      <c r="J790" s="39" t="s">
        <v>3144</v>
      </c>
      <c r="K790" s="39" t="s">
        <v>2986</v>
      </c>
    </row>
    <row r="791" spans="1:11">
      <c r="A791" t="str">
        <f t="shared" si="12"/>
        <v>NeilMeyerhoff</v>
      </c>
      <c r="B791" s="39" t="s">
        <v>4757</v>
      </c>
      <c r="C791" s="39" t="s">
        <v>1272</v>
      </c>
      <c r="D791" s="39" t="s">
        <v>4173</v>
      </c>
      <c r="E791" s="40">
        <v>28500</v>
      </c>
      <c r="F791" s="39" t="s">
        <v>4019</v>
      </c>
      <c r="G791" s="39" t="s">
        <v>4380</v>
      </c>
      <c r="H791" s="39" t="s">
        <v>244</v>
      </c>
      <c r="I791" s="39">
        <v>14</v>
      </c>
      <c r="J791" s="39" t="s">
        <v>4007</v>
      </c>
      <c r="K791" s="39" t="s">
        <v>2986</v>
      </c>
    </row>
    <row r="792" spans="1:11">
      <c r="A792" t="str">
        <f t="shared" si="12"/>
        <v>JohnMeyerhoff</v>
      </c>
      <c r="B792" s="39" t="s">
        <v>4758</v>
      </c>
      <c r="C792" s="39" t="s">
        <v>69</v>
      </c>
      <c r="D792" s="39" t="s">
        <v>4173</v>
      </c>
      <c r="E792" s="40">
        <v>28500</v>
      </c>
      <c r="F792" s="39" t="s">
        <v>4019</v>
      </c>
      <c r="G792" s="39" t="s">
        <v>4380</v>
      </c>
      <c r="H792" s="39" t="s">
        <v>244</v>
      </c>
      <c r="I792" s="39">
        <v>14</v>
      </c>
      <c r="J792" s="39" t="s">
        <v>4007</v>
      </c>
      <c r="K792" s="39" t="s">
        <v>2986</v>
      </c>
    </row>
    <row r="793" spans="1:11">
      <c r="A793" t="str">
        <f t="shared" si="12"/>
        <v>AnnSagan</v>
      </c>
      <c r="B793" s="39" t="s">
        <v>4759</v>
      </c>
      <c r="C793" s="39" t="s">
        <v>2444</v>
      </c>
      <c r="D793" s="39" t="s">
        <v>4760</v>
      </c>
      <c r="E793" s="40">
        <v>29600</v>
      </c>
      <c r="F793" s="39" t="s">
        <v>4761</v>
      </c>
      <c r="G793" s="39" t="s">
        <v>1378</v>
      </c>
      <c r="H793" s="39" t="s">
        <v>123</v>
      </c>
      <c r="I793" s="39">
        <v>14</v>
      </c>
      <c r="J793" s="39" t="s">
        <v>3144</v>
      </c>
      <c r="K793" s="39" t="s">
        <v>2986</v>
      </c>
    </row>
    <row r="794" spans="1:11">
      <c r="A794" t="str">
        <f t="shared" si="12"/>
        <v>ElizabethCuthrell</v>
      </c>
      <c r="B794" s="39" t="s">
        <v>4762</v>
      </c>
      <c r="C794" s="39" t="s">
        <v>3238</v>
      </c>
      <c r="D794" s="39" t="s">
        <v>4763</v>
      </c>
      <c r="E794" s="40">
        <v>28500</v>
      </c>
      <c r="F794" s="39" t="s">
        <v>4761</v>
      </c>
      <c r="G794" s="39" t="s">
        <v>14</v>
      </c>
      <c r="H794" s="39" t="s">
        <v>15</v>
      </c>
      <c r="I794" s="39">
        <v>14</v>
      </c>
      <c r="J794" s="39" t="s">
        <v>3144</v>
      </c>
      <c r="K794" s="39" t="s">
        <v>2986</v>
      </c>
    </row>
    <row r="795" spans="1:11">
      <c r="A795" t="str">
        <f t="shared" si="12"/>
        <v>PaulSagan</v>
      </c>
      <c r="B795" s="39" t="s">
        <v>4764</v>
      </c>
      <c r="C795" s="39" t="s">
        <v>2309</v>
      </c>
      <c r="D795" s="39" t="s">
        <v>4760</v>
      </c>
      <c r="E795" s="40">
        <v>28500</v>
      </c>
      <c r="F795" s="39" t="s">
        <v>4761</v>
      </c>
      <c r="G795" s="39" t="s">
        <v>1378</v>
      </c>
      <c r="H795" s="39" t="s">
        <v>123</v>
      </c>
      <c r="I795" s="39">
        <v>14</v>
      </c>
      <c r="J795" s="39" t="s">
        <v>3144</v>
      </c>
      <c r="K795" s="39" t="s">
        <v>2986</v>
      </c>
    </row>
    <row r="796" spans="1:11">
      <c r="A796" t="str">
        <f t="shared" si="12"/>
        <v>JoanieBronfman</v>
      </c>
      <c r="B796" s="39" t="s">
        <v>4765</v>
      </c>
      <c r="C796" s="39" t="s">
        <v>4766</v>
      </c>
      <c r="D796" s="39" t="s">
        <v>4767</v>
      </c>
      <c r="E796" s="40">
        <v>28500</v>
      </c>
      <c r="F796" s="39" t="s">
        <v>4054</v>
      </c>
      <c r="G796" s="39" t="s">
        <v>1099</v>
      </c>
      <c r="H796" s="39" t="s">
        <v>123</v>
      </c>
      <c r="I796" s="39">
        <v>14</v>
      </c>
      <c r="J796" s="39" t="s">
        <v>3144</v>
      </c>
      <c r="K796" s="39" t="s">
        <v>2986</v>
      </c>
    </row>
    <row r="797" spans="1:11">
      <c r="A797" t="str">
        <f t="shared" si="12"/>
        <v>ErinBecker</v>
      </c>
      <c r="B797" s="39" t="s">
        <v>4768</v>
      </c>
      <c r="C797" s="39" t="s">
        <v>4769</v>
      </c>
      <c r="D797" s="39" t="s">
        <v>4770</v>
      </c>
      <c r="E797" s="40">
        <v>28500</v>
      </c>
      <c r="F797" s="39" t="s">
        <v>4126</v>
      </c>
      <c r="G797" s="39" t="s">
        <v>4380</v>
      </c>
      <c r="H797" s="39" t="s">
        <v>244</v>
      </c>
      <c r="I797" s="39">
        <v>14</v>
      </c>
      <c r="J797" s="39" t="s">
        <v>4007</v>
      </c>
      <c r="K797" s="39" t="s">
        <v>2986</v>
      </c>
    </row>
    <row r="798" spans="1:11">
      <c r="A798" t="str">
        <f t="shared" si="12"/>
        <v>JoanJacobs</v>
      </c>
      <c r="B798" s="39" t="s">
        <v>4771</v>
      </c>
      <c r="C798" s="39" t="s">
        <v>1203</v>
      </c>
      <c r="D798" s="39" t="s">
        <v>3693</v>
      </c>
      <c r="E798" s="40">
        <v>28500</v>
      </c>
      <c r="F798" s="39" t="s">
        <v>4126</v>
      </c>
      <c r="G798" s="39" t="s">
        <v>4772</v>
      </c>
      <c r="H798" s="39" t="s">
        <v>2677</v>
      </c>
      <c r="I798" s="39">
        <v>14</v>
      </c>
      <c r="J798" s="39" t="s">
        <v>3144</v>
      </c>
      <c r="K798" s="39" t="s">
        <v>2986</v>
      </c>
    </row>
    <row r="799" spans="1:11">
      <c r="A799" t="str">
        <f t="shared" si="12"/>
        <v>JohnJohnson</v>
      </c>
      <c r="B799" s="39" t="s">
        <v>4773</v>
      </c>
      <c r="C799" s="39" t="s">
        <v>69</v>
      </c>
      <c r="D799" s="39" t="s">
        <v>563</v>
      </c>
      <c r="E799" s="40">
        <v>28500</v>
      </c>
      <c r="F799" s="39" t="s">
        <v>4126</v>
      </c>
      <c r="G799" s="39" t="s">
        <v>3945</v>
      </c>
      <c r="H799" s="39" t="s">
        <v>15</v>
      </c>
      <c r="I799" s="39">
        <v>14</v>
      </c>
      <c r="J799" s="39" t="s">
        <v>3434</v>
      </c>
      <c r="K799" s="39" t="s">
        <v>2986</v>
      </c>
    </row>
    <row r="800" spans="1:11">
      <c r="A800" t="str">
        <f t="shared" si="12"/>
        <v>GEORGEBURRILL</v>
      </c>
      <c r="B800" s="39" t="s">
        <v>4774</v>
      </c>
      <c r="C800" s="39" t="s">
        <v>4775</v>
      </c>
      <c r="D800" s="39" t="s">
        <v>4776</v>
      </c>
      <c r="E800" s="40">
        <v>28500</v>
      </c>
      <c r="F800" s="39" t="s">
        <v>4126</v>
      </c>
      <c r="G800" s="39" t="s">
        <v>2381</v>
      </c>
      <c r="H800" s="39" t="s">
        <v>775</v>
      </c>
      <c r="I800" s="39">
        <v>14</v>
      </c>
      <c r="J800" s="39" t="s">
        <v>3144</v>
      </c>
      <c r="K800" s="39" t="s">
        <v>2986</v>
      </c>
    </row>
    <row r="801" spans="1:11">
      <c r="A801" t="str">
        <f t="shared" si="12"/>
        <v>BobStiller</v>
      </c>
      <c r="B801" s="39" t="s">
        <v>4777</v>
      </c>
      <c r="C801" s="39" t="s">
        <v>190</v>
      </c>
      <c r="D801" s="39" t="s">
        <v>4778</v>
      </c>
      <c r="E801" s="40">
        <v>28500</v>
      </c>
      <c r="F801" s="39" t="s">
        <v>4126</v>
      </c>
      <c r="G801" s="39" t="s">
        <v>2381</v>
      </c>
      <c r="H801" s="39" t="s">
        <v>775</v>
      </c>
      <c r="I801" s="39">
        <v>14</v>
      </c>
      <c r="J801" s="39" t="s">
        <v>3144</v>
      </c>
      <c r="K801" s="39" t="s">
        <v>2986</v>
      </c>
    </row>
    <row r="802" spans="1:11">
      <c r="A802" t="str">
        <f t="shared" si="12"/>
        <v>MaryLambert</v>
      </c>
      <c r="B802" s="39" t="s">
        <v>4779</v>
      </c>
      <c r="C802" s="39" t="s">
        <v>3597</v>
      </c>
      <c r="D802" s="39" t="s">
        <v>4780</v>
      </c>
      <c r="E802" s="40">
        <v>28500</v>
      </c>
      <c r="F802" s="39" t="s">
        <v>4126</v>
      </c>
      <c r="G802" s="39" t="s">
        <v>1378</v>
      </c>
      <c r="H802" s="39" t="s">
        <v>123</v>
      </c>
      <c r="I802" s="39">
        <v>14</v>
      </c>
      <c r="J802" s="39" t="s">
        <v>3144</v>
      </c>
      <c r="K802" s="39" t="s">
        <v>2986</v>
      </c>
    </row>
    <row r="803" spans="1:11">
      <c r="A803" t="str">
        <f t="shared" si="12"/>
        <v>MichaelMarks</v>
      </c>
      <c r="B803" s="39" t="s">
        <v>4781</v>
      </c>
      <c r="C803" s="39" t="s">
        <v>680</v>
      </c>
      <c r="D803" s="39" t="s">
        <v>4782</v>
      </c>
      <c r="E803" s="40">
        <v>28500</v>
      </c>
      <c r="F803" s="39" t="s">
        <v>4126</v>
      </c>
      <c r="G803" s="39" t="s">
        <v>2897</v>
      </c>
      <c r="H803" s="39" t="s">
        <v>4</v>
      </c>
      <c r="I803" s="39">
        <v>14</v>
      </c>
      <c r="J803" s="39" t="s">
        <v>3024</v>
      </c>
      <c r="K803" s="39" t="s">
        <v>2986</v>
      </c>
    </row>
    <row r="804" spans="1:11">
      <c r="A804" t="str">
        <f t="shared" si="12"/>
        <v>JudithEstrin</v>
      </c>
      <c r="B804" s="39" t="s">
        <v>4783</v>
      </c>
      <c r="C804" s="39" t="s">
        <v>3738</v>
      </c>
      <c r="D804" s="39" t="s">
        <v>4784</v>
      </c>
      <c r="E804" s="40">
        <v>28500</v>
      </c>
      <c r="F804" s="39" t="s">
        <v>4191</v>
      </c>
      <c r="G804" s="39" t="s">
        <v>262</v>
      </c>
      <c r="H804" s="39" t="s">
        <v>4</v>
      </c>
      <c r="I804" s="39">
        <v>14</v>
      </c>
      <c r="J804" s="39" t="s">
        <v>3024</v>
      </c>
      <c r="K804" s="39" t="s">
        <v>2986</v>
      </c>
    </row>
    <row r="805" spans="1:11">
      <c r="A805" t="str">
        <f t="shared" si="12"/>
        <v>FredaBass</v>
      </c>
      <c r="B805" s="39" t="s">
        <v>4785</v>
      </c>
      <c r="C805" s="39" t="s">
        <v>4786</v>
      </c>
      <c r="D805" s="39" t="s">
        <v>4344</v>
      </c>
      <c r="E805" s="40">
        <v>28500</v>
      </c>
      <c r="F805" s="39" t="s">
        <v>4191</v>
      </c>
      <c r="G805" s="39" t="s">
        <v>928</v>
      </c>
      <c r="H805" s="39" t="s">
        <v>444</v>
      </c>
      <c r="I805" s="39">
        <v>14</v>
      </c>
      <c r="J805" s="39" t="s">
        <v>4184</v>
      </c>
      <c r="K805" s="39" t="s">
        <v>2986</v>
      </c>
    </row>
    <row r="806" spans="1:11">
      <c r="A806" t="str">
        <f t="shared" si="12"/>
        <v>TeriTrotter</v>
      </c>
      <c r="B806" s="39" t="s">
        <v>4787</v>
      </c>
      <c r="C806" s="39" t="s">
        <v>4788</v>
      </c>
      <c r="D806" s="39" t="s">
        <v>4789</v>
      </c>
      <c r="E806" s="40">
        <v>28500</v>
      </c>
      <c r="F806" s="39" t="s">
        <v>4191</v>
      </c>
      <c r="G806" s="39" t="s">
        <v>4790</v>
      </c>
      <c r="H806" s="39" t="s">
        <v>628</v>
      </c>
      <c r="I806" s="39">
        <v>14</v>
      </c>
      <c r="J806" s="39" t="s">
        <v>3144</v>
      </c>
      <c r="K806" s="39" t="s">
        <v>2986</v>
      </c>
    </row>
    <row r="807" spans="1:11">
      <c r="A807" t="str">
        <f t="shared" si="12"/>
        <v>IrwinHeller</v>
      </c>
      <c r="B807" s="39" t="s">
        <v>4791</v>
      </c>
      <c r="C807" s="39" t="s">
        <v>4792</v>
      </c>
      <c r="D807" s="39" t="s">
        <v>1359</v>
      </c>
      <c r="E807" s="40">
        <v>28500</v>
      </c>
      <c r="F807" s="39" t="s">
        <v>4191</v>
      </c>
      <c r="G807" s="39" t="s">
        <v>4598</v>
      </c>
      <c r="H807" s="39" t="s">
        <v>123</v>
      </c>
      <c r="I807" s="39">
        <v>14</v>
      </c>
      <c r="J807" s="39" t="s">
        <v>3144</v>
      </c>
      <c r="K807" s="39" t="s">
        <v>2986</v>
      </c>
    </row>
    <row r="808" spans="1:11">
      <c r="A808" t="str">
        <f t="shared" si="12"/>
        <v>RobertRichey</v>
      </c>
      <c r="B808" s="39" t="s">
        <v>4793</v>
      </c>
      <c r="C808" s="39" t="s">
        <v>8</v>
      </c>
      <c r="D808" s="39" t="s">
        <v>4794</v>
      </c>
      <c r="E808" s="40">
        <v>28500</v>
      </c>
      <c r="F808" s="39" t="s">
        <v>4191</v>
      </c>
      <c r="G808" s="39" t="s">
        <v>928</v>
      </c>
      <c r="H808" s="39" t="s">
        <v>444</v>
      </c>
      <c r="I808" s="39">
        <v>14</v>
      </c>
      <c r="J808" s="39" t="s">
        <v>4184</v>
      </c>
      <c r="K808" s="39" t="s">
        <v>2986</v>
      </c>
    </row>
    <row r="809" spans="1:11">
      <c r="A809" t="str">
        <f t="shared" si="12"/>
        <v>JamesRogers</v>
      </c>
      <c r="B809" s="39" t="s">
        <v>4795</v>
      </c>
      <c r="C809" s="39" t="s">
        <v>274</v>
      </c>
      <c r="D809" s="39" t="s">
        <v>70</v>
      </c>
      <c r="E809" s="40">
        <v>33100</v>
      </c>
      <c r="F809" s="39" t="s">
        <v>4191</v>
      </c>
      <c r="G809" s="39" t="s">
        <v>2381</v>
      </c>
      <c r="H809" s="39" t="s">
        <v>839</v>
      </c>
      <c r="I809" s="39">
        <v>14</v>
      </c>
      <c r="J809" s="39" t="s">
        <v>4796</v>
      </c>
      <c r="K809" s="39" t="s">
        <v>2986</v>
      </c>
    </row>
    <row r="810" spans="1:11">
      <c r="A810" t="str">
        <f t="shared" si="12"/>
        <v>JohnAlam</v>
      </c>
      <c r="B810" s="39" t="s">
        <v>4797</v>
      </c>
      <c r="C810" s="39" t="s">
        <v>69</v>
      </c>
      <c r="D810" s="39" t="s">
        <v>4798</v>
      </c>
      <c r="E810" s="40">
        <v>28500</v>
      </c>
      <c r="F810" s="39" t="s">
        <v>4191</v>
      </c>
      <c r="G810" s="39" t="s">
        <v>1299</v>
      </c>
      <c r="H810" s="39" t="s">
        <v>123</v>
      </c>
      <c r="I810" s="39">
        <v>14</v>
      </c>
      <c r="J810" s="39" t="s">
        <v>3144</v>
      </c>
      <c r="K810" s="39" t="s">
        <v>2986</v>
      </c>
    </row>
    <row r="811" spans="1:11">
      <c r="A811" t="str">
        <f t="shared" si="12"/>
        <v>AndresFanjul</v>
      </c>
      <c r="B811" s="39" t="s">
        <v>4799</v>
      </c>
      <c r="C811" s="39" t="s">
        <v>1399</v>
      </c>
      <c r="D811" s="39" t="s">
        <v>4800</v>
      </c>
      <c r="E811" s="40">
        <v>28500</v>
      </c>
      <c r="F811" s="39" t="s">
        <v>4241</v>
      </c>
      <c r="G811" s="39" t="s">
        <v>2731</v>
      </c>
      <c r="H811" s="39" t="s">
        <v>27</v>
      </c>
      <c r="I811" s="39">
        <v>14</v>
      </c>
      <c r="J811" s="39" t="s">
        <v>3051</v>
      </c>
      <c r="K811" s="39" t="s">
        <v>2986</v>
      </c>
    </row>
    <row r="812" spans="1:11">
      <c r="A812" t="str">
        <f t="shared" si="12"/>
        <v>DonaldCarson</v>
      </c>
      <c r="B812" s="39" t="s">
        <v>4801</v>
      </c>
      <c r="C812" s="39" t="s">
        <v>1450</v>
      </c>
      <c r="D812" s="39" t="s">
        <v>489</v>
      </c>
      <c r="E812" s="40">
        <v>28500</v>
      </c>
      <c r="F812" s="39" t="s">
        <v>4241</v>
      </c>
      <c r="G812" s="39" t="s">
        <v>3086</v>
      </c>
      <c r="H812" s="39" t="s">
        <v>27</v>
      </c>
      <c r="I812" s="39">
        <v>14</v>
      </c>
      <c r="J812" s="39" t="s">
        <v>3051</v>
      </c>
      <c r="K812" s="39" t="s">
        <v>2986</v>
      </c>
    </row>
    <row r="813" spans="1:11">
      <c r="A813" t="str">
        <f t="shared" si="12"/>
        <v>LuisFernandez</v>
      </c>
      <c r="B813" s="39" t="s">
        <v>4802</v>
      </c>
      <c r="C813" s="39" t="s">
        <v>4803</v>
      </c>
      <c r="D813" s="39" t="s">
        <v>3286</v>
      </c>
      <c r="E813" s="40">
        <v>28500</v>
      </c>
      <c r="F813" s="39" t="s">
        <v>4241</v>
      </c>
      <c r="G813" s="39" t="s">
        <v>3086</v>
      </c>
      <c r="H813" s="39" t="s">
        <v>27</v>
      </c>
      <c r="I813" s="39">
        <v>14</v>
      </c>
      <c r="J813" s="39" t="s">
        <v>3051</v>
      </c>
      <c r="K813" s="39" t="s">
        <v>2986</v>
      </c>
    </row>
    <row r="814" spans="1:11">
      <c r="A814" t="str">
        <f t="shared" si="12"/>
        <v>AmyAbrams</v>
      </c>
      <c r="B814" s="39" t="s">
        <v>4804</v>
      </c>
      <c r="C814" s="39" t="s">
        <v>1790</v>
      </c>
      <c r="D814" s="39" t="s">
        <v>3581</v>
      </c>
      <c r="E814" s="40">
        <v>28500</v>
      </c>
      <c r="F814" s="39" t="s">
        <v>4241</v>
      </c>
      <c r="G814" s="39" t="s">
        <v>1099</v>
      </c>
      <c r="H814" s="39" t="s">
        <v>123</v>
      </c>
      <c r="I814" s="39">
        <v>14</v>
      </c>
      <c r="J814" s="39" t="s">
        <v>3144</v>
      </c>
      <c r="K814" s="39" t="s">
        <v>2986</v>
      </c>
    </row>
    <row r="815" spans="1:11">
      <c r="A815" t="str">
        <f t="shared" si="12"/>
        <v>SidTopol</v>
      </c>
      <c r="B815" s="39" t="s">
        <v>4805</v>
      </c>
      <c r="C815" s="39" t="s">
        <v>1875</v>
      </c>
      <c r="D815" s="39" t="s">
        <v>4806</v>
      </c>
      <c r="E815" s="40">
        <v>28500</v>
      </c>
      <c r="F815" s="39" t="s">
        <v>4241</v>
      </c>
      <c r="G815" s="39" t="s">
        <v>2397</v>
      </c>
      <c r="H815" s="39" t="s">
        <v>123</v>
      </c>
      <c r="I815" s="39">
        <v>14</v>
      </c>
      <c r="J815" s="39" t="s">
        <v>3144</v>
      </c>
      <c r="K815" s="39" t="s">
        <v>2986</v>
      </c>
    </row>
    <row r="816" spans="1:11">
      <c r="A816" t="str">
        <f t="shared" si="12"/>
        <v>CharlesFerguson</v>
      </c>
      <c r="B816" s="39" t="s">
        <v>4807</v>
      </c>
      <c r="C816" s="39" t="s">
        <v>2681</v>
      </c>
      <c r="D816" s="39" t="s">
        <v>4808</v>
      </c>
      <c r="E816" s="40">
        <v>28500</v>
      </c>
      <c r="F816" s="39" t="s">
        <v>4241</v>
      </c>
      <c r="G816" s="39" t="s">
        <v>2104</v>
      </c>
      <c r="H816" s="39" t="s">
        <v>4</v>
      </c>
      <c r="I816" s="39">
        <v>14</v>
      </c>
      <c r="J816" s="39" t="s">
        <v>3024</v>
      </c>
      <c r="K816" s="39" t="s">
        <v>2986</v>
      </c>
    </row>
    <row r="817" spans="1:11">
      <c r="A817" t="str">
        <f t="shared" si="12"/>
        <v>ColleenTaylor</v>
      </c>
      <c r="B817" s="39" t="s">
        <v>4809</v>
      </c>
      <c r="C817" s="39" t="s">
        <v>4810</v>
      </c>
      <c r="D817" s="39" t="s">
        <v>3267</v>
      </c>
      <c r="E817" s="40">
        <v>28500</v>
      </c>
      <c r="F817" s="39" t="s">
        <v>4811</v>
      </c>
      <c r="G817" s="39" t="s">
        <v>3945</v>
      </c>
      <c r="H817" s="39" t="s">
        <v>15</v>
      </c>
      <c r="I817" s="39">
        <v>14</v>
      </c>
      <c r="J817" s="39" t="s">
        <v>3051</v>
      </c>
      <c r="K817" s="39" t="s">
        <v>2986</v>
      </c>
    </row>
    <row r="818" spans="1:11">
      <c r="A818" t="str">
        <f t="shared" si="12"/>
        <v>KaylaBruzzese</v>
      </c>
      <c r="B818" s="39" t="s">
        <v>4812</v>
      </c>
      <c r="C818" s="39" t="s">
        <v>4813</v>
      </c>
      <c r="D818" s="39" t="s">
        <v>4814</v>
      </c>
      <c r="E818" s="40">
        <v>28500</v>
      </c>
      <c r="F818" s="39" t="s">
        <v>4811</v>
      </c>
      <c r="G818" s="39" t="s">
        <v>928</v>
      </c>
      <c r="H818" s="39" t="s">
        <v>444</v>
      </c>
      <c r="I818" s="39">
        <v>14</v>
      </c>
      <c r="J818" s="39" t="s">
        <v>4184</v>
      </c>
      <c r="K818" s="39" t="s">
        <v>2986</v>
      </c>
    </row>
    <row r="819" spans="1:11">
      <c r="A819" t="str">
        <f t="shared" si="12"/>
        <v>DanielSkaff</v>
      </c>
      <c r="B819" s="39" t="s">
        <v>4815</v>
      </c>
      <c r="C819" s="39" t="s">
        <v>400</v>
      </c>
      <c r="D819" s="39" t="s">
        <v>4816</v>
      </c>
      <c r="E819" s="40">
        <v>28500</v>
      </c>
      <c r="F819" s="39" t="s">
        <v>4817</v>
      </c>
      <c r="G819" s="39" t="s">
        <v>4818</v>
      </c>
      <c r="H819" s="39" t="s">
        <v>4</v>
      </c>
      <c r="I819" s="39">
        <v>14</v>
      </c>
      <c r="J819" s="39" t="s">
        <v>3024</v>
      </c>
      <c r="K819" s="39" t="s">
        <v>2986</v>
      </c>
    </row>
    <row r="820" spans="1:11">
      <c r="A820" t="str">
        <f t="shared" si="12"/>
        <v>KarenMills</v>
      </c>
      <c r="B820" s="39" t="s">
        <v>4819</v>
      </c>
      <c r="C820" s="39" t="s">
        <v>2698</v>
      </c>
      <c r="D820" s="39" t="s">
        <v>4723</v>
      </c>
      <c r="E820" s="40">
        <v>28500</v>
      </c>
      <c r="F820" s="39" t="s">
        <v>4817</v>
      </c>
      <c r="G820" s="39" t="s">
        <v>4820</v>
      </c>
      <c r="H820" s="39" t="s">
        <v>1558</v>
      </c>
      <c r="I820" s="39">
        <v>14</v>
      </c>
      <c r="J820" s="39" t="s">
        <v>3144</v>
      </c>
      <c r="K820" s="39" t="s">
        <v>2986</v>
      </c>
    </row>
    <row r="821" spans="1:11">
      <c r="A821" t="str">
        <f t="shared" si="12"/>
        <v>FrankBehm</v>
      </c>
      <c r="B821" s="39" t="s">
        <v>4400</v>
      </c>
      <c r="C821" s="39" t="s">
        <v>20</v>
      </c>
      <c r="D821" s="39" t="s">
        <v>4401</v>
      </c>
      <c r="E821" s="40">
        <v>28500</v>
      </c>
      <c r="F821" s="39" t="s">
        <v>4817</v>
      </c>
      <c r="G821" s="39" t="s">
        <v>4402</v>
      </c>
      <c r="I821" s="39">
        <v>14</v>
      </c>
      <c r="J821" s="39" t="s">
        <v>3051</v>
      </c>
      <c r="K821" s="39" t="s">
        <v>2986</v>
      </c>
    </row>
    <row r="822" spans="1:11">
      <c r="A822" t="str">
        <f t="shared" si="12"/>
        <v>JeanineSaperstein</v>
      </c>
      <c r="B822" s="39" t="s">
        <v>4821</v>
      </c>
      <c r="C822" s="39" t="s">
        <v>4822</v>
      </c>
      <c r="D822" s="39" t="s">
        <v>4823</v>
      </c>
      <c r="E822" s="40">
        <v>28500</v>
      </c>
      <c r="F822" s="39" t="s">
        <v>4324</v>
      </c>
      <c r="G822" s="39" t="s">
        <v>340</v>
      </c>
      <c r="H822" s="39" t="s">
        <v>4</v>
      </c>
      <c r="I822" s="39">
        <v>14</v>
      </c>
      <c r="J822" s="39" t="s">
        <v>3024</v>
      </c>
      <c r="K822" s="39" t="s">
        <v>2986</v>
      </c>
    </row>
    <row r="823" spans="1:11">
      <c r="A823" t="str">
        <f t="shared" si="12"/>
        <v>JohnBoochever</v>
      </c>
      <c r="B823" s="39" t="s">
        <v>4824</v>
      </c>
      <c r="C823" s="39" t="s">
        <v>69</v>
      </c>
      <c r="D823" s="39" t="s">
        <v>4825</v>
      </c>
      <c r="E823" s="40">
        <v>28500</v>
      </c>
      <c r="F823" s="39" t="s">
        <v>4324</v>
      </c>
      <c r="G823" s="39" t="s">
        <v>2961</v>
      </c>
      <c r="H823" s="39" t="s">
        <v>2962</v>
      </c>
      <c r="I823" s="39">
        <v>14</v>
      </c>
      <c r="J823" s="39" t="s">
        <v>4826</v>
      </c>
      <c r="K823" s="39" t="s">
        <v>2986</v>
      </c>
    </row>
    <row r="824" spans="1:11">
      <c r="A824" t="str">
        <f t="shared" si="12"/>
        <v>SuzanneMiller</v>
      </c>
      <c r="B824" s="39" t="s">
        <v>4827</v>
      </c>
      <c r="C824" s="39" t="s">
        <v>3871</v>
      </c>
      <c r="D824" s="39" t="s">
        <v>1700</v>
      </c>
      <c r="E824" s="40">
        <v>28500</v>
      </c>
      <c r="F824" s="39" t="s">
        <v>4324</v>
      </c>
      <c r="G824" s="39" t="s">
        <v>3968</v>
      </c>
      <c r="H824" s="39" t="s">
        <v>75</v>
      </c>
      <c r="I824" s="39">
        <v>14</v>
      </c>
      <c r="J824" s="39" t="s">
        <v>3074</v>
      </c>
      <c r="K824" s="39" t="s">
        <v>2986</v>
      </c>
    </row>
    <row r="825" spans="1:11">
      <c r="A825" t="str">
        <f t="shared" si="12"/>
        <v>GeorgeTicknor</v>
      </c>
      <c r="B825" s="39" t="s">
        <v>4828</v>
      </c>
      <c r="C825" s="39" t="s">
        <v>779</v>
      </c>
      <c r="D825" s="39" t="s">
        <v>4829</v>
      </c>
      <c r="E825" s="40">
        <v>28500</v>
      </c>
      <c r="F825" s="39" t="s">
        <v>4324</v>
      </c>
      <c r="G825" s="39" t="s">
        <v>2676</v>
      </c>
      <c r="H825" s="39" t="s">
        <v>123</v>
      </c>
      <c r="I825" s="39">
        <v>14</v>
      </c>
      <c r="J825" s="39" t="s">
        <v>3144</v>
      </c>
      <c r="K825" s="39" t="s">
        <v>2986</v>
      </c>
    </row>
    <row r="826" spans="1:11">
      <c r="A826" t="str">
        <f t="shared" si="12"/>
        <v>RonaldHayes</v>
      </c>
      <c r="B826" s="39" t="s">
        <v>4830</v>
      </c>
      <c r="C826" s="39" t="s">
        <v>3031</v>
      </c>
      <c r="D826" s="39" t="s">
        <v>4831</v>
      </c>
      <c r="E826" s="40">
        <v>28500</v>
      </c>
      <c r="F826" s="39" t="s">
        <v>4324</v>
      </c>
      <c r="G826" s="39" t="s">
        <v>4832</v>
      </c>
      <c r="H826" s="39" t="s">
        <v>75</v>
      </c>
      <c r="I826" s="39">
        <v>14</v>
      </c>
      <c r="J826" s="39" t="s">
        <v>3051</v>
      </c>
      <c r="K826" s="39" t="s">
        <v>2986</v>
      </c>
    </row>
    <row r="827" spans="1:11">
      <c r="A827" t="str">
        <f t="shared" si="12"/>
        <v>SusanPravda</v>
      </c>
      <c r="B827" s="39" t="s">
        <v>4833</v>
      </c>
      <c r="C827" s="39" t="s">
        <v>1854</v>
      </c>
      <c r="D827" s="39" t="s">
        <v>4834</v>
      </c>
      <c r="E827" s="40">
        <v>28500</v>
      </c>
      <c r="F827" s="39" t="s">
        <v>4324</v>
      </c>
      <c r="G827" s="39" t="s">
        <v>4835</v>
      </c>
      <c r="H827" s="39" t="s">
        <v>123</v>
      </c>
      <c r="I827" s="39">
        <v>14</v>
      </c>
      <c r="J827" s="39" t="s">
        <v>3144</v>
      </c>
      <c r="K827" s="39" t="s">
        <v>2986</v>
      </c>
    </row>
    <row r="828" spans="1:11">
      <c r="A828" t="str">
        <f t="shared" si="12"/>
        <v>RochelleJacobson</v>
      </c>
      <c r="B828" s="39" t="s">
        <v>4836</v>
      </c>
      <c r="C828" s="39" t="s">
        <v>4837</v>
      </c>
      <c r="D828" s="39" t="s">
        <v>2517</v>
      </c>
      <c r="E828" s="40">
        <v>28500</v>
      </c>
      <c r="F828" s="39" t="s">
        <v>4324</v>
      </c>
      <c r="G828" s="39" t="s">
        <v>4838</v>
      </c>
      <c r="H828" s="39" t="s">
        <v>123</v>
      </c>
      <c r="I828" s="39">
        <v>14</v>
      </c>
      <c r="J828" s="39" t="s">
        <v>3144</v>
      </c>
      <c r="K828" s="39" t="s">
        <v>2986</v>
      </c>
    </row>
    <row r="829" spans="1:11">
      <c r="A829" t="str">
        <f t="shared" si="12"/>
        <v>JosephChung</v>
      </c>
      <c r="B829" s="39" t="s">
        <v>4839</v>
      </c>
      <c r="C829" s="39" t="s">
        <v>3441</v>
      </c>
      <c r="D829" s="39" t="s">
        <v>4840</v>
      </c>
      <c r="E829" s="40">
        <v>28500</v>
      </c>
      <c r="F829" s="39" t="s">
        <v>4324</v>
      </c>
      <c r="G829" s="39" t="s">
        <v>1299</v>
      </c>
      <c r="H829" s="39" t="s">
        <v>123</v>
      </c>
      <c r="I829" s="39">
        <v>14</v>
      </c>
      <c r="J829" s="39" t="s">
        <v>3144</v>
      </c>
      <c r="K829" s="39" t="s">
        <v>2986</v>
      </c>
    </row>
    <row r="830" spans="1:11">
      <c r="A830" t="str">
        <f t="shared" si="12"/>
        <v>AndrewStanton</v>
      </c>
      <c r="B830" s="39" t="s">
        <v>4841</v>
      </c>
      <c r="C830" s="39" t="s">
        <v>433</v>
      </c>
      <c r="D830" s="39" t="s">
        <v>4842</v>
      </c>
      <c r="E830" s="40">
        <v>28500</v>
      </c>
      <c r="F830" s="39" t="s">
        <v>4324</v>
      </c>
      <c r="G830" s="39" t="s">
        <v>915</v>
      </c>
      <c r="H830" s="39" t="s">
        <v>4</v>
      </c>
      <c r="I830" s="39">
        <v>14</v>
      </c>
      <c r="J830" s="39" t="s">
        <v>3024</v>
      </c>
      <c r="K830" s="39" t="s">
        <v>2986</v>
      </c>
    </row>
    <row r="831" spans="1:11">
      <c r="A831" t="str">
        <f t="shared" si="12"/>
        <v>MarciRosenberg</v>
      </c>
      <c r="B831" s="39" t="s">
        <v>4843</v>
      </c>
      <c r="C831" s="39" t="s">
        <v>4844</v>
      </c>
      <c r="D831" s="39" t="s">
        <v>2261</v>
      </c>
      <c r="E831" s="40">
        <v>28500</v>
      </c>
      <c r="F831" s="39" t="s">
        <v>4324</v>
      </c>
      <c r="G831" s="39" t="s">
        <v>4845</v>
      </c>
      <c r="H831" s="39" t="s">
        <v>444</v>
      </c>
      <c r="I831" s="39">
        <v>14</v>
      </c>
      <c r="J831" s="39" t="s">
        <v>4184</v>
      </c>
      <c r="K831" s="39" t="s">
        <v>2986</v>
      </c>
    </row>
    <row r="832" spans="1:11">
      <c r="A832" t="str">
        <f t="shared" si="12"/>
        <v>KyriakosTsakopoulos</v>
      </c>
      <c r="B832" s="39" t="s">
        <v>4846</v>
      </c>
      <c r="C832" s="39" t="s">
        <v>4847</v>
      </c>
      <c r="D832" s="39" t="s">
        <v>2054</v>
      </c>
      <c r="E832" s="40">
        <v>28500</v>
      </c>
      <c r="F832" s="39" t="s">
        <v>4324</v>
      </c>
      <c r="G832" s="39" t="s">
        <v>980</v>
      </c>
      <c r="H832" s="39" t="s">
        <v>4</v>
      </c>
      <c r="I832" s="39">
        <v>14</v>
      </c>
      <c r="J832" s="39" t="s">
        <v>3024</v>
      </c>
      <c r="K832" s="39" t="s">
        <v>2986</v>
      </c>
    </row>
    <row r="833" spans="1:11">
      <c r="A833" t="str">
        <f t="shared" si="12"/>
        <v>TimothyBlackburn</v>
      </c>
      <c r="B833" s="39" t="s">
        <v>4848</v>
      </c>
      <c r="C833" s="39" t="s">
        <v>1979</v>
      </c>
      <c r="D833" s="39" t="s">
        <v>4849</v>
      </c>
      <c r="E833" s="40">
        <v>28500</v>
      </c>
      <c r="F833" s="39" t="s">
        <v>4324</v>
      </c>
      <c r="G833" s="39" t="s">
        <v>156</v>
      </c>
      <c r="H833" s="39" t="s">
        <v>4</v>
      </c>
      <c r="I833" s="39">
        <v>14</v>
      </c>
      <c r="J833" s="39" t="s">
        <v>3024</v>
      </c>
      <c r="K833" s="39" t="s">
        <v>2986</v>
      </c>
    </row>
    <row r="834" spans="1:11">
      <c r="A834" t="str">
        <f t="shared" si="12"/>
        <v>LawrenceGreenberg</v>
      </c>
      <c r="B834" s="39" t="s">
        <v>4850</v>
      </c>
      <c r="C834" s="39" t="s">
        <v>2491</v>
      </c>
      <c r="D834" s="39" t="s">
        <v>4851</v>
      </c>
      <c r="E834" s="40">
        <v>28500</v>
      </c>
      <c r="F834" s="39" t="s">
        <v>4339</v>
      </c>
      <c r="G834" s="39" t="s">
        <v>122</v>
      </c>
      <c r="H834" s="39" t="s">
        <v>123</v>
      </c>
      <c r="I834" s="39">
        <v>14</v>
      </c>
      <c r="J834" s="39" t="s">
        <v>3144</v>
      </c>
      <c r="K834" s="39" t="s">
        <v>2986</v>
      </c>
    </row>
    <row r="835" spans="1:11">
      <c r="A835" t="str">
        <f t="shared" ref="A835:A898" si="13">CONCATENATE(C835,D835)</f>
        <v>ValerieGraham</v>
      </c>
      <c r="B835" s="39" t="s">
        <v>4852</v>
      </c>
      <c r="C835" s="39" t="s">
        <v>2524</v>
      </c>
      <c r="D835" s="39" t="s">
        <v>4435</v>
      </c>
      <c r="E835" s="40">
        <v>28500</v>
      </c>
      <c r="F835" s="39" t="s">
        <v>4339</v>
      </c>
      <c r="G835" s="39" t="s">
        <v>2381</v>
      </c>
      <c r="H835" s="39" t="s">
        <v>775</v>
      </c>
      <c r="I835" s="39">
        <v>14</v>
      </c>
      <c r="J835" s="39" t="s">
        <v>4853</v>
      </c>
      <c r="K835" s="39" t="s">
        <v>2986</v>
      </c>
    </row>
    <row r="836" spans="1:11">
      <c r="A836" t="str">
        <f t="shared" si="13"/>
        <v>ConorOberst</v>
      </c>
      <c r="B836" s="39" t="s">
        <v>4854</v>
      </c>
      <c r="C836" s="39" t="s">
        <v>4855</v>
      </c>
      <c r="D836" s="39" t="s">
        <v>4856</v>
      </c>
      <c r="E836" s="40">
        <v>28500</v>
      </c>
      <c r="F836" s="39" t="s">
        <v>4339</v>
      </c>
      <c r="G836" s="39" t="s">
        <v>4594</v>
      </c>
      <c r="H836" s="39" t="s">
        <v>4595</v>
      </c>
      <c r="I836" s="39">
        <v>14</v>
      </c>
      <c r="J836" s="39" t="s">
        <v>3434</v>
      </c>
      <c r="K836" s="39" t="s">
        <v>2986</v>
      </c>
    </row>
    <row r="837" spans="1:11">
      <c r="A837" t="str">
        <f t="shared" si="13"/>
        <v>MarvaWarnock</v>
      </c>
      <c r="B837" s="39" t="s">
        <v>4857</v>
      </c>
      <c r="C837" s="39" t="s">
        <v>4033</v>
      </c>
      <c r="D837" s="39" t="s">
        <v>4858</v>
      </c>
      <c r="E837" s="40">
        <v>28500</v>
      </c>
      <c r="F837" s="39" t="s">
        <v>4339</v>
      </c>
      <c r="G837" s="39" t="s">
        <v>4859</v>
      </c>
      <c r="H837" s="39" t="s">
        <v>4</v>
      </c>
      <c r="I837" s="39">
        <v>14</v>
      </c>
      <c r="J837" s="39" t="s">
        <v>3024</v>
      </c>
      <c r="K837" s="39" t="s">
        <v>2986</v>
      </c>
    </row>
    <row r="838" spans="1:11">
      <c r="A838" t="str">
        <f t="shared" si="13"/>
        <v>CraigNewmark</v>
      </c>
      <c r="B838" s="39" t="s">
        <v>4860</v>
      </c>
      <c r="C838" s="39" t="s">
        <v>862</v>
      </c>
      <c r="D838" s="39" t="s">
        <v>4861</v>
      </c>
      <c r="E838" s="40">
        <v>28500</v>
      </c>
      <c r="F838" s="39" t="s">
        <v>4339</v>
      </c>
      <c r="G838" s="39" t="s">
        <v>156</v>
      </c>
      <c r="H838" s="39" t="s">
        <v>4</v>
      </c>
      <c r="I838" s="39">
        <v>14</v>
      </c>
      <c r="J838" s="39" t="s">
        <v>3024</v>
      </c>
      <c r="K838" s="39" t="s">
        <v>2986</v>
      </c>
    </row>
    <row r="839" spans="1:11">
      <c r="A839" t="str">
        <f t="shared" si="13"/>
        <v>HarryConnick</v>
      </c>
      <c r="B839" s="39" t="s">
        <v>4862</v>
      </c>
      <c r="C839" s="39" t="s">
        <v>3096</v>
      </c>
      <c r="D839" s="39" t="s">
        <v>4863</v>
      </c>
      <c r="E839" s="40">
        <v>28500</v>
      </c>
      <c r="F839" s="39" t="s">
        <v>4339</v>
      </c>
      <c r="G839" s="39" t="s">
        <v>1299</v>
      </c>
      <c r="H839" s="39" t="s">
        <v>123</v>
      </c>
      <c r="I839" s="39">
        <v>14</v>
      </c>
      <c r="J839" s="39" t="s">
        <v>3144</v>
      </c>
      <c r="K839" s="39" t="s">
        <v>2986</v>
      </c>
    </row>
    <row r="840" spans="1:11">
      <c r="A840" t="str">
        <f t="shared" si="13"/>
        <v>JulianneJoyce</v>
      </c>
      <c r="B840" s="39" t="s">
        <v>4864</v>
      </c>
      <c r="C840" s="39" t="s">
        <v>4865</v>
      </c>
      <c r="D840" s="39" t="s">
        <v>2035</v>
      </c>
      <c r="E840" s="40">
        <v>28500</v>
      </c>
      <c r="F840" s="39" t="s">
        <v>4339</v>
      </c>
      <c r="G840" s="39" t="s">
        <v>4866</v>
      </c>
      <c r="H840" s="39" t="s">
        <v>123</v>
      </c>
      <c r="I840" s="39">
        <v>14</v>
      </c>
      <c r="J840" s="39" t="s">
        <v>3144</v>
      </c>
      <c r="K840" s="39" t="s">
        <v>2986</v>
      </c>
    </row>
    <row r="841" spans="1:11">
      <c r="A841" t="str">
        <f t="shared" si="13"/>
        <v>DianeGreene</v>
      </c>
      <c r="B841" s="39" t="s">
        <v>4867</v>
      </c>
      <c r="C841" s="39" t="s">
        <v>3201</v>
      </c>
      <c r="D841" s="39" t="s">
        <v>4868</v>
      </c>
      <c r="E841" s="40">
        <v>28500</v>
      </c>
      <c r="F841" s="39" t="s">
        <v>4339</v>
      </c>
      <c r="G841" s="39" t="s">
        <v>4869</v>
      </c>
      <c r="H841" s="39" t="s">
        <v>4</v>
      </c>
      <c r="I841" s="39">
        <v>14</v>
      </c>
      <c r="J841" s="39" t="s">
        <v>3024</v>
      </c>
      <c r="K841" s="39" t="s">
        <v>2986</v>
      </c>
    </row>
    <row r="842" spans="1:11">
      <c r="A842" t="str">
        <f t="shared" si="13"/>
        <v>FrederickKobrick</v>
      </c>
      <c r="B842" s="39" t="s">
        <v>4870</v>
      </c>
      <c r="C842" s="39" t="s">
        <v>3139</v>
      </c>
      <c r="D842" s="39" t="s">
        <v>4871</v>
      </c>
      <c r="E842" s="40">
        <v>28500</v>
      </c>
      <c r="F842" s="39" t="s">
        <v>4872</v>
      </c>
      <c r="G842" s="39" t="s">
        <v>4873</v>
      </c>
      <c r="H842" s="39" t="s">
        <v>123</v>
      </c>
      <c r="I842" s="39">
        <v>14</v>
      </c>
      <c r="J842" s="39" t="s">
        <v>3144</v>
      </c>
      <c r="K842" s="39" t="s">
        <v>2986</v>
      </c>
    </row>
    <row r="843" spans="1:11">
      <c r="A843" t="str">
        <f t="shared" si="13"/>
        <v>RobertSmall</v>
      </c>
      <c r="B843" s="39" t="s">
        <v>4874</v>
      </c>
      <c r="C843" s="39" t="s">
        <v>8</v>
      </c>
      <c r="D843" s="39" t="s">
        <v>4196</v>
      </c>
      <c r="E843" s="40">
        <v>28500</v>
      </c>
      <c r="F843" s="39" t="s">
        <v>4872</v>
      </c>
      <c r="G843" s="39" t="s">
        <v>2397</v>
      </c>
      <c r="H843" s="39" t="s">
        <v>123</v>
      </c>
      <c r="I843" s="39">
        <v>14</v>
      </c>
      <c r="J843" s="39" t="s">
        <v>3144</v>
      </c>
      <c r="K843" s="39" t="s">
        <v>2986</v>
      </c>
    </row>
    <row r="844" spans="1:11">
      <c r="A844" t="str">
        <f t="shared" si="13"/>
        <v>JonathanMellin</v>
      </c>
      <c r="B844" s="39" t="s">
        <v>4875</v>
      </c>
      <c r="C844" s="39" t="s">
        <v>913</v>
      </c>
      <c r="D844" s="39" t="s">
        <v>4876</v>
      </c>
      <c r="E844" s="40">
        <v>28500</v>
      </c>
      <c r="F844" s="39" t="s">
        <v>4872</v>
      </c>
      <c r="G844" s="39" t="s">
        <v>4877</v>
      </c>
      <c r="H844" s="39" t="s">
        <v>2677</v>
      </c>
      <c r="I844" s="39">
        <v>14</v>
      </c>
      <c r="J844" s="39" t="s">
        <v>3144</v>
      </c>
      <c r="K844" s="39" t="s">
        <v>2986</v>
      </c>
    </row>
    <row r="845" spans="1:11">
      <c r="A845" t="str">
        <f t="shared" si="13"/>
        <v>Aniko GaalSchott</v>
      </c>
      <c r="B845" s="39" t="s">
        <v>4878</v>
      </c>
      <c r="C845" s="39" t="s">
        <v>4879</v>
      </c>
      <c r="D845" s="39" t="s">
        <v>4880</v>
      </c>
      <c r="E845" s="40">
        <v>28500</v>
      </c>
      <c r="F845" s="39" t="s">
        <v>4872</v>
      </c>
      <c r="G845" s="39" t="s">
        <v>2961</v>
      </c>
      <c r="H845" s="39" t="s">
        <v>2962</v>
      </c>
      <c r="I845" s="39">
        <v>14</v>
      </c>
      <c r="J845" s="39" t="s">
        <v>3144</v>
      </c>
      <c r="K845" s="39" t="s">
        <v>2986</v>
      </c>
    </row>
    <row r="846" spans="1:11">
      <c r="A846" t="str">
        <f t="shared" si="13"/>
        <v>J EdwardBell</v>
      </c>
      <c r="B846" s="39" t="s">
        <v>4881</v>
      </c>
      <c r="C846" s="39" t="s">
        <v>4882</v>
      </c>
      <c r="D846" s="39" t="s">
        <v>4883</v>
      </c>
      <c r="E846" s="40">
        <v>28500</v>
      </c>
      <c r="F846" s="39" t="s">
        <v>4872</v>
      </c>
      <c r="G846" s="39" t="s">
        <v>4884</v>
      </c>
      <c r="H846" s="39" t="s">
        <v>2816</v>
      </c>
      <c r="I846" s="39">
        <v>14</v>
      </c>
      <c r="J846" s="39" t="s">
        <v>4796</v>
      </c>
      <c r="K846" s="39" t="s">
        <v>2986</v>
      </c>
    </row>
    <row r="847" spans="1:11">
      <c r="A847" t="str">
        <f t="shared" si="13"/>
        <v>MarkWhite</v>
      </c>
      <c r="B847" s="39" t="s">
        <v>4885</v>
      </c>
      <c r="C847" s="39" t="s">
        <v>151</v>
      </c>
      <c r="D847" s="39" t="s">
        <v>322</v>
      </c>
      <c r="E847" s="40">
        <v>28500</v>
      </c>
      <c r="F847" s="39" t="s">
        <v>4872</v>
      </c>
      <c r="G847" s="39" t="s">
        <v>928</v>
      </c>
      <c r="H847" s="39" t="s">
        <v>444</v>
      </c>
      <c r="I847" s="39">
        <v>14</v>
      </c>
      <c r="J847" s="39" t="s">
        <v>4184</v>
      </c>
      <c r="K847" s="39" t="s">
        <v>2986</v>
      </c>
    </row>
    <row r="848" spans="1:11">
      <c r="A848" t="str">
        <f t="shared" si="13"/>
        <v>DavidGoel</v>
      </c>
      <c r="B848" s="39" t="s">
        <v>4886</v>
      </c>
      <c r="C848" s="39" t="s">
        <v>163</v>
      </c>
      <c r="D848" s="39" t="s">
        <v>4887</v>
      </c>
      <c r="E848" s="40">
        <v>28500</v>
      </c>
      <c r="F848" s="39" t="s">
        <v>4256</v>
      </c>
      <c r="G848" s="39" t="s">
        <v>122</v>
      </c>
      <c r="H848" s="39" t="s">
        <v>123</v>
      </c>
      <c r="I848" s="39">
        <v>14</v>
      </c>
      <c r="J848" s="39" t="s">
        <v>3144</v>
      </c>
      <c r="K848" s="39" t="s">
        <v>2986</v>
      </c>
    </row>
    <row r="849" spans="1:11">
      <c r="A849" t="str">
        <f t="shared" si="13"/>
        <v>GarenStaglin</v>
      </c>
      <c r="B849" s="39" t="s">
        <v>4888</v>
      </c>
      <c r="C849" s="39" t="s">
        <v>2048</v>
      </c>
      <c r="D849" s="39" t="s">
        <v>2049</v>
      </c>
      <c r="E849" s="40">
        <v>28500</v>
      </c>
      <c r="F849" s="39" t="s">
        <v>4256</v>
      </c>
      <c r="G849" s="39" t="s">
        <v>4889</v>
      </c>
      <c r="H849" s="39" t="s">
        <v>4</v>
      </c>
      <c r="I849" s="39">
        <v>14</v>
      </c>
      <c r="J849" s="39" t="s">
        <v>3024</v>
      </c>
      <c r="K849" s="39" t="s">
        <v>2986</v>
      </c>
    </row>
    <row r="850" spans="1:11">
      <c r="A850" t="str">
        <f t="shared" si="13"/>
        <v>AmChavez</v>
      </c>
      <c r="B850" s="39" t="s">
        <v>4563</v>
      </c>
      <c r="C850" s="39" t="s">
        <v>4564</v>
      </c>
      <c r="D850" s="39" t="s">
        <v>4565</v>
      </c>
      <c r="E850" s="40">
        <v>30100</v>
      </c>
      <c r="F850" s="39" t="s">
        <v>4256</v>
      </c>
      <c r="G850" s="39" t="s">
        <v>156</v>
      </c>
      <c r="H850" s="39" t="s">
        <v>4</v>
      </c>
      <c r="I850" s="39">
        <v>14</v>
      </c>
      <c r="J850" s="39" t="s">
        <v>3024</v>
      </c>
      <c r="K850" s="39" t="s">
        <v>2986</v>
      </c>
    </row>
    <row r="851" spans="1:11">
      <c r="A851" t="str">
        <f t="shared" si="13"/>
        <v>LutfeHassan</v>
      </c>
      <c r="B851" s="39" t="s">
        <v>4890</v>
      </c>
      <c r="C851" s="39" t="s">
        <v>4891</v>
      </c>
      <c r="D851" s="39" t="s">
        <v>1011</v>
      </c>
      <c r="E851" s="40">
        <v>28500</v>
      </c>
      <c r="F851" s="39" t="s">
        <v>4256</v>
      </c>
      <c r="G851" s="39" t="s">
        <v>4892</v>
      </c>
      <c r="H851" s="39" t="s">
        <v>444</v>
      </c>
      <c r="I851" s="39">
        <v>14</v>
      </c>
      <c r="J851" s="39" t="s">
        <v>4184</v>
      </c>
      <c r="K851" s="39" t="s">
        <v>2986</v>
      </c>
    </row>
    <row r="852" spans="1:11">
      <c r="A852" t="str">
        <f t="shared" si="13"/>
        <v>WilliamBrady</v>
      </c>
      <c r="B852" s="39" t="s">
        <v>3235</v>
      </c>
      <c r="C852" s="39" t="s">
        <v>3057</v>
      </c>
      <c r="D852" s="39" t="s">
        <v>3236</v>
      </c>
      <c r="E852" s="40">
        <v>28500</v>
      </c>
      <c r="F852" s="39" t="s">
        <v>4256</v>
      </c>
      <c r="G852" s="39" t="s">
        <v>2107</v>
      </c>
      <c r="H852" s="39" t="s">
        <v>4</v>
      </c>
      <c r="I852" s="39">
        <v>14</v>
      </c>
      <c r="J852" s="39" t="s">
        <v>3024</v>
      </c>
      <c r="K852" s="39" t="s">
        <v>2986</v>
      </c>
    </row>
    <row r="853" spans="1:11">
      <c r="A853" t="str">
        <f t="shared" si="13"/>
        <v>VictoireReynal</v>
      </c>
      <c r="B853" s="39" t="s">
        <v>3116</v>
      </c>
      <c r="C853" s="39" t="s">
        <v>3117</v>
      </c>
      <c r="D853" s="39" t="s">
        <v>3118</v>
      </c>
      <c r="E853" s="40">
        <v>28500</v>
      </c>
      <c r="F853" s="39" t="s">
        <v>4256</v>
      </c>
      <c r="G853" s="39" t="s">
        <v>156</v>
      </c>
      <c r="H853" s="39" t="s">
        <v>4</v>
      </c>
      <c r="I853" s="39">
        <v>14</v>
      </c>
      <c r="J853" s="39" t="s">
        <v>3024</v>
      </c>
      <c r="K853" s="39" t="s">
        <v>2986</v>
      </c>
    </row>
    <row r="854" spans="1:11">
      <c r="A854" t="str">
        <f t="shared" si="13"/>
        <v>Rose EllenGreene</v>
      </c>
      <c r="B854" s="39" t="s">
        <v>4893</v>
      </c>
      <c r="C854" s="39" t="s">
        <v>4894</v>
      </c>
      <c r="D854" s="39" t="s">
        <v>4868</v>
      </c>
      <c r="E854" s="40">
        <v>28500</v>
      </c>
      <c r="F854" s="39" t="s">
        <v>4256</v>
      </c>
      <c r="G854" s="39" t="s">
        <v>604</v>
      </c>
      <c r="H854" s="39" t="s">
        <v>27</v>
      </c>
      <c r="I854" s="39">
        <v>14</v>
      </c>
      <c r="J854" s="39" t="s">
        <v>4007</v>
      </c>
      <c r="K854" s="39" t="s">
        <v>2986</v>
      </c>
    </row>
    <row r="855" spans="1:11">
      <c r="A855" t="str">
        <f t="shared" si="13"/>
        <v>MichaelGoldberg</v>
      </c>
      <c r="B855" s="39" t="s">
        <v>4895</v>
      </c>
      <c r="C855" s="39" t="s">
        <v>680</v>
      </c>
      <c r="D855" s="39" t="s">
        <v>4896</v>
      </c>
      <c r="E855" s="40">
        <v>30800</v>
      </c>
      <c r="F855" s="39" t="s">
        <v>4685</v>
      </c>
      <c r="G855" s="39" t="s">
        <v>1742</v>
      </c>
      <c r="H855" s="39" t="s">
        <v>105</v>
      </c>
      <c r="I855" s="39">
        <v>14</v>
      </c>
      <c r="J855" s="39" t="s">
        <v>4686</v>
      </c>
      <c r="K855" s="39" t="s">
        <v>2986</v>
      </c>
    </row>
    <row r="856" spans="1:11">
      <c r="A856" t="str">
        <f t="shared" si="13"/>
        <v>CarlosSaladrigas</v>
      </c>
      <c r="B856" s="39" t="s">
        <v>4897</v>
      </c>
      <c r="C856" s="39" t="s">
        <v>4898</v>
      </c>
      <c r="D856" s="39" t="s">
        <v>4899</v>
      </c>
      <c r="E856" s="40">
        <v>28500</v>
      </c>
      <c r="F856" s="39" t="s">
        <v>4900</v>
      </c>
      <c r="G856" s="39" t="s">
        <v>54</v>
      </c>
      <c r="H856" s="39" t="s">
        <v>27</v>
      </c>
      <c r="I856" s="39">
        <v>14</v>
      </c>
      <c r="J856" s="39" t="s">
        <v>4901</v>
      </c>
      <c r="K856" s="39" t="s">
        <v>2986</v>
      </c>
    </row>
    <row r="857" spans="1:11">
      <c r="A857" t="str">
        <f t="shared" si="13"/>
        <v>LindaPritzker</v>
      </c>
      <c r="B857" s="39" t="s">
        <v>4902</v>
      </c>
      <c r="C857" s="39" t="s">
        <v>4057</v>
      </c>
      <c r="D857" s="39" t="s">
        <v>893</v>
      </c>
      <c r="E857" s="40">
        <v>28500</v>
      </c>
      <c r="F857" s="39" t="s">
        <v>4900</v>
      </c>
      <c r="G857" s="39" t="s">
        <v>928</v>
      </c>
      <c r="H857" s="39" t="s">
        <v>444</v>
      </c>
      <c r="I857" s="39">
        <v>14</v>
      </c>
      <c r="J857" s="39" t="s">
        <v>2990</v>
      </c>
      <c r="K857" s="39" t="s">
        <v>2986</v>
      </c>
    </row>
    <row r="858" spans="1:11">
      <c r="A858" t="str">
        <f t="shared" si="13"/>
        <v>Forest CountyPotawatomi Community</v>
      </c>
      <c r="B858" s="39" t="s">
        <v>4903</v>
      </c>
      <c r="C858" s="39" t="s">
        <v>4904</v>
      </c>
      <c r="D858" s="39" t="s">
        <v>4905</v>
      </c>
      <c r="E858" s="40">
        <v>30000</v>
      </c>
      <c r="F858" s="39" t="s">
        <v>4900</v>
      </c>
      <c r="G858" s="39" t="s">
        <v>4906</v>
      </c>
      <c r="H858" s="39" t="s">
        <v>1309</v>
      </c>
      <c r="I858" s="39">
        <v>14</v>
      </c>
      <c r="J858" s="39" t="s">
        <v>3401</v>
      </c>
      <c r="K858" s="39" t="s">
        <v>2986</v>
      </c>
    </row>
    <row r="859" spans="1:11">
      <c r="A859" t="str">
        <f t="shared" si="13"/>
        <v>PhilipShannon</v>
      </c>
      <c r="B859" s="39" t="s">
        <v>4907</v>
      </c>
      <c r="C859" s="39" t="s">
        <v>3018</v>
      </c>
      <c r="D859" s="39" t="s">
        <v>4023</v>
      </c>
      <c r="E859" s="40">
        <v>28500</v>
      </c>
      <c r="F859" s="39" t="s">
        <v>4900</v>
      </c>
      <c r="G859" s="39" t="s">
        <v>2839</v>
      </c>
      <c r="H859" s="39" t="s">
        <v>1446</v>
      </c>
      <c r="I859" s="39">
        <v>14</v>
      </c>
      <c r="J859" s="39" t="s">
        <v>4908</v>
      </c>
      <c r="K859" s="39" t="s">
        <v>2986</v>
      </c>
    </row>
    <row r="860" spans="1:11">
      <c r="A860" t="str">
        <f t="shared" si="13"/>
        <v>LawrenceLinden</v>
      </c>
      <c r="B860" s="39" t="s">
        <v>4909</v>
      </c>
      <c r="C860" s="39" t="s">
        <v>2491</v>
      </c>
      <c r="D860" s="39" t="s">
        <v>3884</v>
      </c>
      <c r="E860" s="40">
        <v>33100</v>
      </c>
      <c r="F860" s="39" t="s">
        <v>4900</v>
      </c>
      <c r="G860" s="39" t="s">
        <v>14</v>
      </c>
      <c r="H860" s="39" t="s">
        <v>15</v>
      </c>
      <c r="I860" s="39">
        <v>14</v>
      </c>
      <c r="J860" s="39" t="s">
        <v>4910</v>
      </c>
      <c r="K860" s="39" t="s">
        <v>2986</v>
      </c>
    </row>
    <row r="861" spans="1:11">
      <c r="A861" t="str">
        <f t="shared" si="13"/>
        <v>DanaLinden</v>
      </c>
      <c r="B861" s="39" t="s">
        <v>4911</v>
      </c>
      <c r="C861" s="39" t="s">
        <v>4912</v>
      </c>
      <c r="D861" s="39" t="s">
        <v>3884</v>
      </c>
      <c r="E861" s="40">
        <v>33100</v>
      </c>
      <c r="F861" s="39" t="s">
        <v>4900</v>
      </c>
      <c r="G861" s="39" t="s">
        <v>14</v>
      </c>
      <c r="H861" s="39" t="s">
        <v>15</v>
      </c>
      <c r="I861" s="39">
        <v>14</v>
      </c>
      <c r="J861" s="39" t="s">
        <v>4910</v>
      </c>
      <c r="K861" s="39" t="s">
        <v>2986</v>
      </c>
    </row>
    <row r="862" spans="1:11">
      <c r="A862" t="str">
        <f t="shared" si="13"/>
        <v>CarolWinograd</v>
      </c>
      <c r="B862" s="39" t="s">
        <v>4913</v>
      </c>
      <c r="C862" s="39" t="s">
        <v>1843</v>
      </c>
      <c r="D862" s="39" t="s">
        <v>4914</v>
      </c>
      <c r="E862" s="40">
        <v>28500</v>
      </c>
      <c r="F862" s="39" t="s">
        <v>4817</v>
      </c>
      <c r="G862" s="39" t="s">
        <v>4869</v>
      </c>
      <c r="H862" s="39" t="s">
        <v>4</v>
      </c>
      <c r="I862" s="39">
        <v>14</v>
      </c>
      <c r="J862" s="39" t="s">
        <v>4915</v>
      </c>
      <c r="K862" s="39" t="s">
        <v>2986</v>
      </c>
    </row>
    <row r="863" spans="1:11">
      <c r="A863" t="str">
        <f t="shared" si="13"/>
        <v>FreadaKlein</v>
      </c>
      <c r="B863" s="39" t="s">
        <v>4916</v>
      </c>
      <c r="C863" s="39" t="s">
        <v>4917</v>
      </c>
      <c r="D863" s="39" t="s">
        <v>4918</v>
      </c>
      <c r="E863" s="40">
        <v>33100</v>
      </c>
      <c r="F863" s="39" t="s">
        <v>4919</v>
      </c>
      <c r="G863" s="39" t="s">
        <v>156</v>
      </c>
      <c r="H863" s="39" t="s">
        <v>4</v>
      </c>
      <c r="I863" s="39">
        <v>14</v>
      </c>
      <c r="J863" s="39" t="s">
        <v>3024</v>
      </c>
      <c r="K863" s="39" t="s">
        <v>2986</v>
      </c>
    </row>
    <row r="864" spans="1:11">
      <c r="A864" t="str">
        <f t="shared" si="13"/>
        <v>MitchellKapor</v>
      </c>
      <c r="B864" s="39" t="s">
        <v>4920</v>
      </c>
      <c r="C864" s="39" t="s">
        <v>785</v>
      </c>
      <c r="D864" s="39" t="s">
        <v>4921</v>
      </c>
      <c r="E864" s="40">
        <v>28500</v>
      </c>
      <c r="F864" s="39" t="s">
        <v>4919</v>
      </c>
      <c r="G864" s="39" t="s">
        <v>156</v>
      </c>
      <c r="H864" s="39" t="s">
        <v>4</v>
      </c>
      <c r="I864" s="39">
        <v>14</v>
      </c>
      <c r="J864" s="39" t="s">
        <v>3024</v>
      </c>
      <c r="K864" s="39" t="s">
        <v>2986</v>
      </c>
    </row>
    <row r="865" spans="1:11">
      <c r="A865" t="str">
        <f t="shared" si="13"/>
        <v>SamanthaSwig</v>
      </c>
      <c r="B865" s="39" t="s">
        <v>4922</v>
      </c>
      <c r="C865" s="39" t="s">
        <v>4923</v>
      </c>
      <c r="D865" s="39" t="s">
        <v>4924</v>
      </c>
      <c r="E865" s="40">
        <v>28500</v>
      </c>
      <c r="F865" s="39" t="s">
        <v>4919</v>
      </c>
      <c r="G865" s="39" t="s">
        <v>3330</v>
      </c>
      <c r="H865" s="39" t="s">
        <v>4</v>
      </c>
      <c r="I865" s="39">
        <v>14</v>
      </c>
      <c r="J865" s="39" t="s">
        <v>3024</v>
      </c>
      <c r="K865" s="39" t="s">
        <v>2986</v>
      </c>
    </row>
    <row r="866" spans="1:11">
      <c r="A866" t="str">
        <f t="shared" si="13"/>
        <v>HarrietHeyman</v>
      </c>
      <c r="B866" s="39" t="s">
        <v>4925</v>
      </c>
      <c r="C866" s="39" t="s">
        <v>4926</v>
      </c>
      <c r="D866" s="39" t="s">
        <v>609</v>
      </c>
      <c r="E866" s="40">
        <v>33100</v>
      </c>
      <c r="F866" s="39" t="s">
        <v>4919</v>
      </c>
      <c r="G866" s="39" t="s">
        <v>262</v>
      </c>
      <c r="H866" s="39" t="s">
        <v>4</v>
      </c>
      <c r="I866" s="39">
        <v>14</v>
      </c>
      <c r="J866" s="39" t="s">
        <v>3024</v>
      </c>
      <c r="K866" s="39" t="s">
        <v>2986</v>
      </c>
    </row>
    <row r="867" spans="1:11">
      <c r="A867" t="str">
        <f t="shared" si="13"/>
        <v>GinaTega</v>
      </c>
      <c r="B867" s="39" t="s">
        <v>4927</v>
      </c>
      <c r="C867" s="39" t="s">
        <v>4928</v>
      </c>
      <c r="D867" s="39" t="s">
        <v>4929</v>
      </c>
      <c r="E867" s="40">
        <v>28500</v>
      </c>
      <c r="F867" s="39" t="s">
        <v>4919</v>
      </c>
      <c r="G867" s="39" t="s">
        <v>340</v>
      </c>
      <c r="H867" s="39" t="s">
        <v>4</v>
      </c>
      <c r="I867" s="39">
        <v>14</v>
      </c>
      <c r="J867" s="39" t="s">
        <v>3024</v>
      </c>
      <c r="K867" s="39" t="s">
        <v>2986</v>
      </c>
    </row>
    <row r="868" spans="1:11">
      <c r="A868" t="str">
        <f t="shared" si="13"/>
        <v>MichaelParker</v>
      </c>
      <c r="B868" s="39" t="s">
        <v>4930</v>
      </c>
      <c r="C868" s="39" t="s">
        <v>680</v>
      </c>
      <c r="D868" s="39" t="s">
        <v>549</v>
      </c>
      <c r="E868" s="40">
        <v>30800</v>
      </c>
      <c r="F868" s="39" t="s">
        <v>4919</v>
      </c>
      <c r="G868" s="39" t="s">
        <v>2104</v>
      </c>
      <c r="H868" s="39" t="s">
        <v>4</v>
      </c>
      <c r="I868" s="39">
        <v>14</v>
      </c>
      <c r="J868" s="39" t="s">
        <v>3024</v>
      </c>
      <c r="K868" s="39" t="s">
        <v>2986</v>
      </c>
    </row>
    <row r="869" spans="1:11">
      <c r="A869" t="str">
        <f t="shared" si="13"/>
        <v>AlisonPincus</v>
      </c>
      <c r="B869" s="39" t="s">
        <v>4931</v>
      </c>
      <c r="C869" s="39" t="s">
        <v>4932</v>
      </c>
      <c r="D869" s="39" t="s">
        <v>4933</v>
      </c>
      <c r="E869" s="40">
        <v>28500</v>
      </c>
      <c r="F869" s="39" t="s">
        <v>4919</v>
      </c>
      <c r="G869" s="39" t="s">
        <v>156</v>
      </c>
      <c r="H869" s="39" t="s">
        <v>4</v>
      </c>
      <c r="I869" s="39">
        <v>14</v>
      </c>
      <c r="J869" s="39" t="s">
        <v>3024</v>
      </c>
      <c r="K869" s="39" t="s">
        <v>2986</v>
      </c>
    </row>
    <row r="870" spans="1:11">
      <c r="A870" t="str">
        <f t="shared" si="13"/>
        <v>WilliamMulligan</v>
      </c>
      <c r="B870" s="39" t="s">
        <v>4934</v>
      </c>
      <c r="C870" s="39" t="s">
        <v>3057</v>
      </c>
      <c r="D870" s="39" t="s">
        <v>4935</v>
      </c>
      <c r="E870" s="40">
        <v>28500</v>
      </c>
      <c r="F870" s="39" t="s">
        <v>4919</v>
      </c>
      <c r="G870" s="39" t="s">
        <v>156</v>
      </c>
      <c r="H870" s="39" t="s">
        <v>4</v>
      </c>
      <c r="I870" s="39">
        <v>14</v>
      </c>
      <c r="J870" s="39" t="s">
        <v>3024</v>
      </c>
      <c r="K870" s="39" t="s">
        <v>2986</v>
      </c>
    </row>
    <row r="871" spans="1:11">
      <c r="A871" t="str">
        <f t="shared" si="13"/>
        <v>ElizabethMulligan</v>
      </c>
      <c r="B871" s="39" t="s">
        <v>4936</v>
      </c>
      <c r="C871" s="39" t="s">
        <v>3238</v>
      </c>
      <c r="D871" s="39" t="s">
        <v>4935</v>
      </c>
      <c r="E871" s="40">
        <v>28500</v>
      </c>
      <c r="F871" s="39" t="s">
        <v>4919</v>
      </c>
      <c r="G871" s="39" t="s">
        <v>156</v>
      </c>
      <c r="H871" s="39" t="s">
        <v>4</v>
      </c>
      <c r="I871" s="39">
        <v>14</v>
      </c>
      <c r="J871" s="39" t="s">
        <v>3024</v>
      </c>
      <c r="K871" s="39" t="s">
        <v>2986</v>
      </c>
    </row>
    <row r="872" spans="1:11">
      <c r="A872" t="str">
        <f t="shared" si="13"/>
        <v>StephenLuczo</v>
      </c>
      <c r="B872" s="39" t="s">
        <v>4937</v>
      </c>
      <c r="C872" s="39" t="s">
        <v>1000</v>
      </c>
      <c r="D872" s="39" t="s">
        <v>4938</v>
      </c>
      <c r="E872" s="40">
        <v>30800</v>
      </c>
      <c r="F872" s="39" t="s">
        <v>4919</v>
      </c>
      <c r="G872" s="39" t="s">
        <v>4939</v>
      </c>
      <c r="H872" s="39" t="s">
        <v>4</v>
      </c>
      <c r="I872" s="39">
        <v>14</v>
      </c>
      <c r="J872" s="39" t="s">
        <v>3024</v>
      </c>
      <c r="K872" s="39" t="s">
        <v>2986</v>
      </c>
    </row>
    <row r="873" spans="1:11">
      <c r="A873" t="str">
        <f t="shared" si="13"/>
        <v>RebeccaDraper</v>
      </c>
      <c r="B873" s="39" t="s">
        <v>4940</v>
      </c>
      <c r="C873" s="39" t="s">
        <v>3438</v>
      </c>
      <c r="D873" s="39" t="s">
        <v>813</v>
      </c>
      <c r="E873" s="40">
        <v>28500</v>
      </c>
      <c r="F873" s="39" t="s">
        <v>4919</v>
      </c>
      <c r="G873" s="39" t="s">
        <v>156</v>
      </c>
      <c r="H873" s="39" t="s">
        <v>4</v>
      </c>
      <c r="I873" s="39">
        <v>14</v>
      </c>
      <c r="J873" s="39" t="s">
        <v>3024</v>
      </c>
      <c r="K873" s="39" t="s">
        <v>2986</v>
      </c>
    </row>
    <row r="874" spans="1:11">
      <c r="A874" t="str">
        <f t="shared" si="13"/>
        <v>RobertWashington</v>
      </c>
      <c r="B874" s="39" t="s">
        <v>4941</v>
      </c>
      <c r="C874" s="39" t="s">
        <v>8</v>
      </c>
      <c r="D874" s="39" t="s">
        <v>2961</v>
      </c>
      <c r="E874" s="40">
        <v>28500</v>
      </c>
      <c r="F874" s="39" t="s">
        <v>4942</v>
      </c>
      <c r="G874" s="39" t="s">
        <v>1401</v>
      </c>
      <c r="H874" s="39" t="s">
        <v>1402</v>
      </c>
      <c r="I874" s="39">
        <v>14</v>
      </c>
      <c r="J874" s="39" t="s">
        <v>4570</v>
      </c>
      <c r="K874" s="39" t="s">
        <v>2986</v>
      </c>
    </row>
    <row r="875" spans="1:11">
      <c r="A875" t="str">
        <f t="shared" si="13"/>
        <v>AndrewGergescu</v>
      </c>
      <c r="B875" s="39" t="s">
        <v>4943</v>
      </c>
      <c r="C875" s="39" t="s">
        <v>433</v>
      </c>
      <c r="D875" s="39" t="s">
        <v>4944</v>
      </c>
      <c r="E875" s="40">
        <v>30800</v>
      </c>
      <c r="F875" s="39" t="s">
        <v>4942</v>
      </c>
      <c r="G875" s="39" t="s">
        <v>4945</v>
      </c>
      <c r="H875" s="39" t="s">
        <v>1577</v>
      </c>
      <c r="I875" s="39">
        <v>14</v>
      </c>
      <c r="J875" s="39" t="s">
        <v>4946</v>
      </c>
      <c r="K875" s="39" t="s">
        <v>2986</v>
      </c>
    </row>
    <row r="876" spans="1:11">
      <c r="A876" t="str">
        <f t="shared" si="13"/>
        <v>RuthLevine</v>
      </c>
      <c r="B876" s="39" t="s">
        <v>4947</v>
      </c>
      <c r="C876" s="39" t="s">
        <v>4948</v>
      </c>
      <c r="D876" s="39" t="s">
        <v>1766</v>
      </c>
      <c r="E876" s="40">
        <v>30800</v>
      </c>
      <c r="F876" s="39" t="s">
        <v>4942</v>
      </c>
      <c r="G876" s="39" t="s">
        <v>14</v>
      </c>
      <c r="H876" s="39" t="s">
        <v>15</v>
      </c>
      <c r="I876" s="39">
        <v>14</v>
      </c>
      <c r="J876" s="39" t="s">
        <v>4949</v>
      </c>
      <c r="K876" s="39" t="s">
        <v>2986</v>
      </c>
    </row>
    <row r="877" spans="1:11">
      <c r="A877" t="str">
        <f t="shared" si="13"/>
        <v>DavidLevine</v>
      </c>
      <c r="B877" s="39" t="s">
        <v>4950</v>
      </c>
      <c r="C877" s="39" t="s">
        <v>163</v>
      </c>
      <c r="D877" s="39" t="s">
        <v>1766</v>
      </c>
      <c r="E877" s="40">
        <v>30800</v>
      </c>
      <c r="F877" s="39" t="s">
        <v>4942</v>
      </c>
      <c r="G877" s="39" t="s">
        <v>14</v>
      </c>
      <c r="H877" s="39" t="s">
        <v>15</v>
      </c>
      <c r="I877" s="39">
        <v>14</v>
      </c>
      <c r="J877" s="39" t="s">
        <v>4949</v>
      </c>
      <c r="K877" s="39" t="s">
        <v>2986</v>
      </c>
    </row>
    <row r="878" spans="1:11">
      <c r="A878" t="str">
        <f t="shared" si="13"/>
        <v>KevinJohnson</v>
      </c>
      <c r="B878" s="39" t="s">
        <v>4951</v>
      </c>
      <c r="C878" s="39" t="s">
        <v>2291</v>
      </c>
      <c r="D878" s="39" t="s">
        <v>563</v>
      </c>
      <c r="E878" s="40">
        <v>33100</v>
      </c>
      <c r="F878" s="39" t="s">
        <v>4942</v>
      </c>
      <c r="G878" s="39" t="s">
        <v>3483</v>
      </c>
      <c r="H878" s="39" t="s">
        <v>244</v>
      </c>
      <c r="I878" s="39">
        <v>14</v>
      </c>
      <c r="J878" s="39" t="s">
        <v>3074</v>
      </c>
      <c r="K878" s="39" t="s">
        <v>2986</v>
      </c>
    </row>
    <row r="879" spans="1:11">
      <c r="A879" t="str">
        <f t="shared" si="13"/>
        <v>GenineFidler</v>
      </c>
      <c r="B879" s="39" t="s">
        <v>4952</v>
      </c>
      <c r="C879" s="39" t="s">
        <v>4953</v>
      </c>
      <c r="D879" s="39" t="s">
        <v>4954</v>
      </c>
      <c r="E879" s="40">
        <v>28500</v>
      </c>
      <c r="F879" s="39" t="s">
        <v>4942</v>
      </c>
      <c r="G879" s="39" t="s">
        <v>4955</v>
      </c>
      <c r="H879" s="39" t="s">
        <v>244</v>
      </c>
      <c r="I879" s="39">
        <v>14</v>
      </c>
      <c r="J879" s="39" t="s">
        <v>3074</v>
      </c>
      <c r="K879" s="39" t="s">
        <v>2986</v>
      </c>
    </row>
    <row r="880" spans="1:11">
      <c r="A880" t="str">
        <f t="shared" si="13"/>
        <v>JoshFidler</v>
      </c>
      <c r="B880" s="39" t="s">
        <v>4956</v>
      </c>
      <c r="C880" s="39" t="s">
        <v>672</v>
      </c>
      <c r="D880" s="39" t="s">
        <v>4954</v>
      </c>
      <c r="E880" s="40">
        <v>28500</v>
      </c>
      <c r="F880" s="39" t="s">
        <v>4942</v>
      </c>
      <c r="G880" s="39" t="s">
        <v>4955</v>
      </c>
      <c r="H880" s="39" t="s">
        <v>244</v>
      </c>
      <c r="I880" s="39">
        <v>14</v>
      </c>
      <c r="J880" s="39" t="s">
        <v>3074</v>
      </c>
      <c r="K880" s="39" t="s">
        <v>2986</v>
      </c>
    </row>
    <row r="881" spans="1:11">
      <c r="A881" t="str">
        <f t="shared" si="13"/>
        <v>LynnMeredith</v>
      </c>
      <c r="B881" s="39" t="s">
        <v>4957</v>
      </c>
      <c r="C881" s="39" t="s">
        <v>1457</v>
      </c>
      <c r="D881" s="39" t="s">
        <v>743</v>
      </c>
      <c r="E881" s="40">
        <v>28500</v>
      </c>
      <c r="F881" s="39" t="s">
        <v>4942</v>
      </c>
      <c r="G881" s="39" t="s">
        <v>443</v>
      </c>
      <c r="H881" s="39" t="s">
        <v>444</v>
      </c>
      <c r="I881" s="39">
        <v>14</v>
      </c>
      <c r="J881" s="39" t="s">
        <v>3276</v>
      </c>
      <c r="K881" s="39" t="s">
        <v>2986</v>
      </c>
    </row>
    <row r="882" spans="1:11">
      <c r="A882" t="str">
        <f t="shared" si="13"/>
        <v>MariaCole</v>
      </c>
      <c r="B882" s="39" t="s">
        <v>4958</v>
      </c>
      <c r="C882" s="39" t="s">
        <v>4550</v>
      </c>
      <c r="D882" s="39" t="s">
        <v>1647</v>
      </c>
      <c r="E882" s="40">
        <v>33100</v>
      </c>
      <c r="F882" s="39" t="s">
        <v>4942</v>
      </c>
      <c r="G882" s="39" t="s">
        <v>2512</v>
      </c>
      <c r="H882" s="39" t="s">
        <v>15</v>
      </c>
      <c r="I882" s="39">
        <v>14</v>
      </c>
      <c r="J882" s="39" t="s">
        <v>4959</v>
      </c>
      <c r="K882" s="39" t="s">
        <v>2986</v>
      </c>
    </row>
    <row r="883" spans="1:11">
      <c r="A883" t="str">
        <f t="shared" si="13"/>
        <v>DeanHanley</v>
      </c>
      <c r="B883" s="39" t="s">
        <v>4030</v>
      </c>
      <c r="C883" s="39" t="s">
        <v>1729</v>
      </c>
      <c r="D883" s="39" t="s">
        <v>4031</v>
      </c>
      <c r="E883" s="40">
        <v>33100</v>
      </c>
      <c r="F883" s="39" t="s">
        <v>4960</v>
      </c>
      <c r="G883" s="39" t="s">
        <v>2104</v>
      </c>
      <c r="H883" s="39" t="s">
        <v>4</v>
      </c>
      <c r="I883" s="39">
        <v>14</v>
      </c>
      <c r="J883" s="39" t="s">
        <v>3044</v>
      </c>
      <c r="K883" s="39" t="s">
        <v>2986</v>
      </c>
    </row>
    <row r="884" spans="1:11">
      <c r="A884" t="str">
        <f t="shared" si="13"/>
        <v>TalatHasan</v>
      </c>
      <c r="B884" s="39" t="s">
        <v>4961</v>
      </c>
      <c r="C884" s="39" t="s">
        <v>4962</v>
      </c>
      <c r="D884" s="39" t="s">
        <v>1517</v>
      </c>
      <c r="E884" s="40">
        <v>28500</v>
      </c>
      <c r="F884" s="39" t="s">
        <v>4963</v>
      </c>
      <c r="G884" s="39" t="s">
        <v>2107</v>
      </c>
      <c r="H884" s="39" t="s">
        <v>4</v>
      </c>
      <c r="I884" s="39">
        <v>14</v>
      </c>
      <c r="J884" s="39" t="s">
        <v>4637</v>
      </c>
      <c r="K884" s="39" t="s">
        <v>2986</v>
      </c>
    </row>
    <row r="885" spans="1:11">
      <c r="A885" t="str">
        <f t="shared" si="13"/>
        <v>MillicentMonks</v>
      </c>
      <c r="B885" s="39" t="s">
        <v>4964</v>
      </c>
      <c r="C885" s="39" t="s">
        <v>4965</v>
      </c>
      <c r="D885" s="39" t="s">
        <v>1555</v>
      </c>
      <c r="E885" s="40">
        <v>28500</v>
      </c>
      <c r="F885" s="39" t="s">
        <v>4963</v>
      </c>
      <c r="G885" s="39" t="s">
        <v>2747</v>
      </c>
      <c r="H885" s="39" t="s">
        <v>1558</v>
      </c>
      <c r="I885" s="39">
        <v>14</v>
      </c>
      <c r="J885" s="39" t="s">
        <v>3144</v>
      </c>
      <c r="K885" s="39" t="s">
        <v>2986</v>
      </c>
    </row>
    <row r="886" spans="1:11">
      <c r="A886" t="str">
        <f t="shared" si="13"/>
        <v>ErinMaggi</v>
      </c>
      <c r="B886" s="39" t="s">
        <v>4966</v>
      </c>
      <c r="C886" s="39" t="s">
        <v>4769</v>
      </c>
      <c r="D886" s="39" t="s">
        <v>4526</v>
      </c>
      <c r="E886" s="40">
        <v>28500</v>
      </c>
      <c r="F886" s="39" t="s">
        <v>4963</v>
      </c>
      <c r="G886" s="39" t="s">
        <v>928</v>
      </c>
      <c r="H886" s="39" t="s">
        <v>444</v>
      </c>
      <c r="I886" s="39">
        <v>14</v>
      </c>
      <c r="J886" s="39" t="s">
        <v>4184</v>
      </c>
      <c r="K886" s="39" t="s">
        <v>2986</v>
      </c>
    </row>
    <row r="887" spans="1:11">
      <c r="A887" t="str">
        <f t="shared" si="13"/>
        <v>LauraArnold</v>
      </c>
      <c r="B887" s="39" t="s">
        <v>4967</v>
      </c>
      <c r="C887" s="39" t="s">
        <v>4544</v>
      </c>
      <c r="D887" s="39" t="s">
        <v>4479</v>
      </c>
      <c r="E887" s="40">
        <v>28500</v>
      </c>
      <c r="F887" s="39" t="s">
        <v>4963</v>
      </c>
      <c r="G887" s="39" t="s">
        <v>928</v>
      </c>
      <c r="H887" s="39" t="s">
        <v>444</v>
      </c>
      <c r="I887" s="39">
        <v>14</v>
      </c>
      <c r="J887" s="39" t="s">
        <v>4184</v>
      </c>
      <c r="K887" s="39" t="s">
        <v>2986</v>
      </c>
    </row>
    <row r="888" spans="1:11">
      <c r="A888" t="str">
        <f t="shared" si="13"/>
        <v>KarenPulaski</v>
      </c>
      <c r="B888" s="39" t="s">
        <v>4968</v>
      </c>
      <c r="C888" s="39" t="s">
        <v>2698</v>
      </c>
      <c r="D888" s="39" t="s">
        <v>4528</v>
      </c>
      <c r="E888" s="40">
        <v>28500</v>
      </c>
      <c r="F888" s="39" t="s">
        <v>4963</v>
      </c>
      <c r="G888" s="39" t="s">
        <v>928</v>
      </c>
      <c r="H888" s="39" t="s">
        <v>444</v>
      </c>
      <c r="I888" s="39">
        <v>14</v>
      </c>
      <c r="J888" s="39" t="s">
        <v>4184</v>
      </c>
      <c r="K888" s="39" t="s">
        <v>2986</v>
      </c>
    </row>
    <row r="889" spans="1:11">
      <c r="A889" t="str">
        <f t="shared" si="13"/>
        <v>SusanWallace</v>
      </c>
      <c r="B889" s="39" t="s">
        <v>4969</v>
      </c>
      <c r="C889" s="39" t="s">
        <v>1854</v>
      </c>
      <c r="D889" s="39" t="s">
        <v>3521</v>
      </c>
      <c r="E889" s="40">
        <v>28500</v>
      </c>
      <c r="F889" s="39" t="s">
        <v>4963</v>
      </c>
      <c r="G889" s="39" t="s">
        <v>4481</v>
      </c>
      <c r="H889" s="39" t="s">
        <v>226</v>
      </c>
      <c r="I889" s="39">
        <v>14</v>
      </c>
      <c r="J889" s="39" t="s">
        <v>3074</v>
      </c>
      <c r="K889" s="39" t="s">
        <v>2986</v>
      </c>
    </row>
    <row r="890" spans="1:11">
      <c r="A890" t="str">
        <f t="shared" si="13"/>
        <v>JulieAnderson</v>
      </c>
      <c r="B890" s="39" t="s">
        <v>4970</v>
      </c>
      <c r="C890" s="39" t="s">
        <v>365</v>
      </c>
      <c r="D890" s="39" t="s">
        <v>2900</v>
      </c>
      <c r="E890" s="40">
        <v>30800</v>
      </c>
      <c r="F890" s="39" t="s">
        <v>4963</v>
      </c>
      <c r="G890" s="39" t="s">
        <v>4327</v>
      </c>
      <c r="H890" s="39" t="s">
        <v>376</v>
      </c>
      <c r="I890" s="39">
        <v>14</v>
      </c>
      <c r="J890" s="39" t="s">
        <v>3401</v>
      </c>
      <c r="K890" s="39" t="s">
        <v>2986</v>
      </c>
    </row>
    <row r="891" spans="1:11">
      <c r="A891" t="str">
        <f t="shared" si="13"/>
        <v>KarenSchaufeld</v>
      </c>
      <c r="B891" s="39" t="s">
        <v>4971</v>
      </c>
      <c r="C891" s="39" t="s">
        <v>2698</v>
      </c>
      <c r="D891" s="39" t="s">
        <v>3183</v>
      </c>
      <c r="E891" s="40">
        <v>28500</v>
      </c>
      <c r="F891" s="39" t="s">
        <v>4963</v>
      </c>
      <c r="G891" s="39" t="s">
        <v>3185</v>
      </c>
      <c r="H891" s="39" t="s">
        <v>93</v>
      </c>
      <c r="I891" s="39">
        <v>14</v>
      </c>
      <c r="J891" s="39" t="s">
        <v>3074</v>
      </c>
      <c r="K891" s="39" t="s">
        <v>2986</v>
      </c>
    </row>
    <row r="892" spans="1:11">
      <c r="A892" t="str">
        <f t="shared" si="13"/>
        <v>AbigailGoodman</v>
      </c>
      <c r="B892" s="39" t="s">
        <v>4972</v>
      </c>
      <c r="C892" s="39" t="s">
        <v>1704</v>
      </c>
      <c r="D892" s="39" t="s">
        <v>1296</v>
      </c>
      <c r="E892" s="40">
        <v>28500</v>
      </c>
      <c r="F892" s="39" t="s">
        <v>4963</v>
      </c>
      <c r="G892" s="39" t="s">
        <v>156</v>
      </c>
      <c r="H892" s="39" t="s">
        <v>4</v>
      </c>
      <c r="I892" s="39">
        <v>14</v>
      </c>
      <c r="J892" s="39" t="s">
        <v>4973</v>
      </c>
      <c r="K892" s="39" t="s">
        <v>2986</v>
      </c>
    </row>
    <row r="893" spans="1:11">
      <c r="A893" t="str">
        <f t="shared" si="13"/>
        <v>AdrienneSimmons</v>
      </c>
      <c r="B893" s="39" t="s">
        <v>4974</v>
      </c>
      <c r="C893" s="39" t="s">
        <v>4350</v>
      </c>
      <c r="D893" s="39" t="s">
        <v>4975</v>
      </c>
      <c r="E893" s="40">
        <v>33100</v>
      </c>
      <c r="F893" s="39" t="s">
        <v>4963</v>
      </c>
      <c r="G893" s="39" t="s">
        <v>3945</v>
      </c>
      <c r="H893" s="39" t="s">
        <v>15</v>
      </c>
      <c r="I893" s="39">
        <v>14</v>
      </c>
      <c r="J893" s="39" t="s">
        <v>4973</v>
      </c>
      <c r="K893" s="39" t="s">
        <v>2986</v>
      </c>
    </row>
    <row r="894" spans="1:11">
      <c r="A894" t="str">
        <f t="shared" si="13"/>
        <v>JacalynSeeber</v>
      </c>
      <c r="B894" s="39" t="s">
        <v>4976</v>
      </c>
      <c r="C894" s="39" t="s">
        <v>4977</v>
      </c>
      <c r="D894" s="39" t="s">
        <v>4978</v>
      </c>
      <c r="E894" s="40">
        <v>28500</v>
      </c>
      <c r="F894" s="39" t="s">
        <v>4963</v>
      </c>
      <c r="G894" s="39" t="s">
        <v>4979</v>
      </c>
      <c r="H894" s="39" t="s">
        <v>4</v>
      </c>
      <c r="I894" s="39">
        <v>14</v>
      </c>
      <c r="J894" s="39" t="s">
        <v>4973</v>
      </c>
      <c r="K894" s="39" t="s">
        <v>2986</v>
      </c>
    </row>
    <row r="895" spans="1:11">
      <c r="A895" t="str">
        <f t="shared" si="13"/>
        <v>BarbaraleeDiamonstein</v>
      </c>
      <c r="B895" s="39" t="s">
        <v>4980</v>
      </c>
      <c r="C895" s="39" t="s">
        <v>1640</v>
      </c>
      <c r="D895" s="39" t="s">
        <v>4981</v>
      </c>
      <c r="E895" s="40">
        <v>33100</v>
      </c>
      <c r="F895" s="39" t="s">
        <v>4963</v>
      </c>
      <c r="G895" s="39" t="s">
        <v>14</v>
      </c>
      <c r="H895" s="39" t="s">
        <v>15</v>
      </c>
      <c r="I895" s="39">
        <v>14</v>
      </c>
      <c r="J895" s="39" t="s">
        <v>4973</v>
      </c>
      <c r="K895" s="39" t="s">
        <v>2986</v>
      </c>
    </row>
    <row r="896" spans="1:11">
      <c r="A896" t="str">
        <f t="shared" si="13"/>
        <v>MaryRegister</v>
      </c>
      <c r="B896" s="39" t="s">
        <v>4982</v>
      </c>
      <c r="C896" s="39" t="s">
        <v>3597</v>
      </c>
      <c r="D896" s="39" t="s">
        <v>3849</v>
      </c>
      <c r="E896" s="40">
        <v>28500</v>
      </c>
      <c r="F896" s="39" t="s">
        <v>4963</v>
      </c>
      <c r="G896" s="39" t="s">
        <v>3483</v>
      </c>
      <c r="H896" s="39" t="s">
        <v>244</v>
      </c>
      <c r="I896" s="39">
        <v>14</v>
      </c>
      <c r="J896" s="39" t="s">
        <v>4973</v>
      </c>
      <c r="K896" s="39" t="s">
        <v>2986</v>
      </c>
    </row>
    <row r="897" spans="1:11">
      <c r="A897" t="str">
        <f t="shared" si="13"/>
        <v>JohnReed</v>
      </c>
      <c r="B897" s="39" t="s">
        <v>4983</v>
      </c>
      <c r="C897" s="39" t="s">
        <v>69</v>
      </c>
      <c r="D897" s="39" t="s">
        <v>388</v>
      </c>
      <c r="E897" s="40">
        <v>28500</v>
      </c>
      <c r="F897" s="39" t="s">
        <v>4963</v>
      </c>
      <c r="G897" s="39" t="s">
        <v>3891</v>
      </c>
      <c r="H897" s="39" t="s">
        <v>123</v>
      </c>
      <c r="I897" s="39">
        <v>14</v>
      </c>
      <c r="J897" s="39" t="s">
        <v>3144</v>
      </c>
      <c r="K897" s="39" t="s">
        <v>2986</v>
      </c>
    </row>
    <row r="898" spans="1:11">
      <c r="A898" t="str">
        <f t="shared" si="13"/>
        <v>ChristineMattsson</v>
      </c>
      <c r="B898" s="39" t="s">
        <v>4984</v>
      </c>
      <c r="C898" s="39" t="s">
        <v>207</v>
      </c>
      <c r="D898" s="39" t="s">
        <v>4985</v>
      </c>
      <c r="E898" s="40">
        <v>32600</v>
      </c>
      <c r="F898" s="39" t="s">
        <v>4963</v>
      </c>
      <c r="G898" s="39" t="s">
        <v>443</v>
      </c>
      <c r="H898" s="39" t="s">
        <v>444</v>
      </c>
      <c r="I898" s="39">
        <v>14</v>
      </c>
      <c r="J898" s="39" t="s">
        <v>4973</v>
      </c>
      <c r="K898" s="39" t="s">
        <v>2986</v>
      </c>
    </row>
    <row r="899" spans="1:11">
      <c r="A899" t="str">
        <f t="shared" ref="A899:A962" si="14">CONCATENATE(C899,D899)</f>
        <v>TraceyEdmonds</v>
      </c>
      <c r="B899" s="39" t="s">
        <v>4986</v>
      </c>
      <c r="C899" s="39" t="s">
        <v>4987</v>
      </c>
      <c r="D899" s="39" t="s">
        <v>4988</v>
      </c>
      <c r="E899" s="40">
        <v>28500</v>
      </c>
      <c r="F899" s="39" t="s">
        <v>4960</v>
      </c>
      <c r="G899" s="39" t="s">
        <v>420</v>
      </c>
      <c r="H899" s="39" t="s">
        <v>4</v>
      </c>
      <c r="I899" s="39">
        <v>14</v>
      </c>
      <c r="J899" s="39" t="s">
        <v>3051</v>
      </c>
      <c r="K899" s="39" t="s">
        <v>2986</v>
      </c>
    </row>
    <row r="900" spans="1:11">
      <c r="A900" t="str">
        <f t="shared" si="14"/>
        <v>CLAUDIAOSBORN</v>
      </c>
      <c r="B900" s="39" t="s">
        <v>4989</v>
      </c>
      <c r="C900" s="39" t="s">
        <v>4990</v>
      </c>
      <c r="D900" s="39" t="s">
        <v>4991</v>
      </c>
      <c r="E900" s="40">
        <v>28500</v>
      </c>
      <c r="F900" s="39" t="s">
        <v>4960</v>
      </c>
      <c r="G900" s="39" t="s">
        <v>1093</v>
      </c>
      <c r="H900" s="39" t="s">
        <v>27</v>
      </c>
      <c r="I900" s="39">
        <v>14</v>
      </c>
      <c r="J900" s="39" t="s">
        <v>4992</v>
      </c>
      <c r="K900" s="39" t="s">
        <v>2986</v>
      </c>
    </row>
    <row r="901" spans="1:11">
      <c r="A901" t="str">
        <f t="shared" si="14"/>
        <v>AnnaHawken</v>
      </c>
      <c r="B901" s="39" t="s">
        <v>4993</v>
      </c>
      <c r="C901" s="39" t="s">
        <v>1634</v>
      </c>
      <c r="D901" s="39" t="s">
        <v>4994</v>
      </c>
      <c r="E901" s="40">
        <v>28500</v>
      </c>
      <c r="F901" s="39" t="s">
        <v>4963</v>
      </c>
      <c r="G901" s="39" t="s">
        <v>156</v>
      </c>
      <c r="H901" s="39" t="s">
        <v>4</v>
      </c>
      <c r="I901" s="39">
        <v>14</v>
      </c>
      <c r="J901" s="39" t="s">
        <v>4995</v>
      </c>
      <c r="K901" s="39" t="s">
        <v>2986</v>
      </c>
    </row>
    <row r="902" spans="1:11">
      <c r="A902" t="str">
        <f t="shared" si="14"/>
        <v>JamesRobinson</v>
      </c>
      <c r="B902" s="39" t="s">
        <v>4996</v>
      </c>
      <c r="C902" s="39" t="s">
        <v>274</v>
      </c>
      <c r="D902" s="39" t="s">
        <v>4047</v>
      </c>
      <c r="E902" s="40">
        <v>28500</v>
      </c>
      <c r="F902" s="39" t="s">
        <v>4963</v>
      </c>
      <c r="G902" s="39" t="s">
        <v>4997</v>
      </c>
      <c r="H902" s="39" t="s">
        <v>1577</v>
      </c>
      <c r="I902" s="39">
        <v>14</v>
      </c>
      <c r="J902" s="39" t="s">
        <v>4998</v>
      </c>
      <c r="K902" s="39" t="s">
        <v>2986</v>
      </c>
    </row>
    <row r="903" spans="1:11">
      <c r="A903" t="str">
        <f t="shared" si="14"/>
        <v>MariettaRobinson</v>
      </c>
      <c r="B903" s="39" t="s">
        <v>4999</v>
      </c>
      <c r="C903" s="39" t="s">
        <v>5000</v>
      </c>
      <c r="D903" s="39" t="s">
        <v>4047</v>
      </c>
      <c r="E903" s="40">
        <v>28500</v>
      </c>
      <c r="F903" s="39" t="s">
        <v>4963</v>
      </c>
      <c r="G903" s="39" t="s">
        <v>4997</v>
      </c>
      <c r="H903" s="39" t="s">
        <v>1577</v>
      </c>
      <c r="I903" s="39">
        <v>14</v>
      </c>
      <c r="J903" s="39" t="s">
        <v>3664</v>
      </c>
      <c r="K903" s="39" t="s">
        <v>2986</v>
      </c>
    </row>
    <row r="904" spans="1:11">
      <c r="A904" t="str">
        <f t="shared" si="14"/>
        <v>YukioTakahashi</v>
      </c>
      <c r="B904" s="39" t="s">
        <v>5001</v>
      </c>
      <c r="C904" s="39" t="s">
        <v>5002</v>
      </c>
      <c r="D904" s="39" t="s">
        <v>5003</v>
      </c>
      <c r="E904" s="40">
        <v>30000</v>
      </c>
      <c r="F904" s="39" t="s">
        <v>4963</v>
      </c>
      <c r="G904" s="39" t="s">
        <v>5004</v>
      </c>
      <c r="H904" s="39" t="s">
        <v>5005</v>
      </c>
      <c r="I904" s="39">
        <v>14</v>
      </c>
      <c r="J904" s="39" t="s">
        <v>4995</v>
      </c>
      <c r="K904" s="39" t="s">
        <v>2986</v>
      </c>
    </row>
    <row r="905" spans="1:11">
      <c r="A905" t="str">
        <f t="shared" si="14"/>
        <v>PatriciaJohnson</v>
      </c>
      <c r="B905" s="39" t="s">
        <v>5006</v>
      </c>
      <c r="C905" s="39" t="s">
        <v>3136</v>
      </c>
      <c r="D905" s="39" t="s">
        <v>563</v>
      </c>
      <c r="E905" s="40">
        <v>28500</v>
      </c>
      <c r="F905" s="39" t="s">
        <v>4963</v>
      </c>
      <c r="G905" s="39" t="s">
        <v>1994</v>
      </c>
      <c r="H905" s="39" t="s">
        <v>1995</v>
      </c>
      <c r="I905" s="39">
        <v>14</v>
      </c>
      <c r="J905" s="39" t="s">
        <v>3051</v>
      </c>
      <c r="K905" s="39" t="s">
        <v>2986</v>
      </c>
    </row>
    <row r="906" spans="1:11">
      <c r="A906" t="str">
        <f t="shared" si="14"/>
        <v>Seneca NationOf Indians</v>
      </c>
      <c r="B906" s="39" t="s">
        <v>5007</v>
      </c>
      <c r="C906" s="39" t="s">
        <v>5008</v>
      </c>
      <c r="D906" s="39" t="s">
        <v>5009</v>
      </c>
      <c r="E906" s="40">
        <v>33100</v>
      </c>
      <c r="F906" s="39" t="s">
        <v>4963</v>
      </c>
      <c r="G906" s="39" t="s">
        <v>5010</v>
      </c>
      <c r="H906" s="39" t="s">
        <v>15</v>
      </c>
      <c r="I906" s="39">
        <v>14</v>
      </c>
      <c r="J906" s="39" t="s">
        <v>2990</v>
      </c>
      <c r="K906" s="39" t="s">
        <v>2986</v>
      </c>
    </row>
    <row r="907" spans="1:11">
      <c r="A907" t="str">
        <f t="shared" si="14"/>
        <v>LaurenceGrafstein</v>
      </c>
      <c r="B907" s="39" t="s">
        <v>5011</v>
      </c>
      <c r="C907" s="39" t="s">
        <v>3930</v>
      </c>
      <c r="D907" s="39" t="s">
        <v>5012</v>
      </c>
      <c r="E907" s="40">
        <v>30800</v>
      </c>
      <c r="F907" s="39" t="s">
        <v>5013</v>
      </c>
      <c r="G907" s="39" t="s">
        <v>14</v>
      </c>
      <c r="H907" s="39" t="s">
        <v>15</v>
      </c>
      <c r="I907" s="39">
        <v>14</v>
      </c>
      <c r="J907" s="39" t="s">
        <v>4133</v>
      </c>
      <c r="K907" s="39" t="s">
        <v>2986</v>
      </c>
    </row>
    <row r="908" spans="1:11">
      <c r="A908" t="str">
        <f t="shared" si="14"/>
        <v>HollyLev</v>
      </c>
      <c r="B908" s="39" t="s">
        <v>5014</v>
      </c>
      <c r="C908" s="39" t="s">
        <v>3846</v>
      </c>
      <c r="D908" s="39" t="s">
        <v>5015</v>
      </c>
      <c r="E908" s="40">
        <v>33100</v>
      </c>
      <c r="F908" s="39" t="s">
        <v>5013</v>
      </c>
      <c r="G908" s="39" t="s">
        <v>104</v>
      </c>
      <c r="H908" s="39" t="s">
        <v>105</v>
      </c>
      <c r="I908" s="39">
        <v>14</v>
      </c>
      <c r="J908" s="39" t="s">
        <v>5016</v>
      </c>
      <c r="K908" s="39" t="s">
        <v>2986</v>
      </c>
    </row>
    <row r="909" spans="1:11">
      <c r="A909" t="str">
        <f t="shared" si="14"/>
        <v>AdamWeissman</v>
      </c>
      <c r="B909" s="39" t="s">
        <v>5017</v>
      </c>
      <c r="C909" s="39" t="s">
        <v>5018</v>
      </c>
      <c r="D909" s="39" t="s">
        <v>3765</v>
      </c>
      <c r="E909" s="40">
        <v>28500</v>
      </c>
      <c r="F909" s="39" t="s">
        <v>5013</v>
      </c>
      <c r="G909" s="39" t="s">
        <v>5019</v>
      </c>
      <c r="H909" s="39" t="s">
        <v>4</v>
      </c>
      <c r="I909" s="39">
        <v>14</v>
      </c>
      <c r="J909" s="39" t="s">
        <v>5016</v>
      </c>
      <c r="K909" s="39" t="s">
        <v>2986</v>
      </c>
    </row>
    <row r="910" spans="1:11">
      <c r="A910" t="str">
        <f t="shared" si="14"/>
        <v>BarbaraBainum</v>
      </c>
      <c r="B910" s="39" t="s">
        <v>5020</v>
      </c>
      <c r="C910" s="39" t="s">
        <v>661</v>
      </c>
      <c r="D910" s="39" t="s">
        <v>538</v>
      </c>
      <c r="E910" s="40">
        <v>28500</v>
      </c>
      <c r="F910" s="39" t="s">
        <v>5013</v>
      </c>
      <c r="G910" s="39" t="s">
        <v>596</v>
      </c>
      <c r="H910" s="39" t="s">
        <v>244</v>
      </c>
      <c r="I910" s="39">
        <v>14</v>
      </c>
      <c r="J910" s="39" t="s">
        <v>4998</v>
      </c>
      <c r="K910" s="39" t="s">
        <v>2986</v>
      </c>
    </row>
    <row r="911" spans="1:11">
      <c r="A911" t="str">
        <f t="shared" si="14"/>
        <v>TinaThomas</v>
      </c>
      <c r="B911" s="39" t="s">
        <v>5021</v>
      </c>
      <c r="C911" s="39" t="s">
        <v>872</v>
      </c>
      <c r="D911" s="39" t="s">
        <v>2992</v>
      </c>
      <c r="E911" s="40">
        <v>28500</v>
      </c>
      <c r="F911" s="39" t="s">
        <v>5022</v>
      </c>
      <c r="G911" s="39" t="s">
        <v>980</v>
      </c>
      <c r="H911" s="39" t="s">
        <v>4</v>
      </c>
      <c r="I911" s="39">
        <v>14</v>
      </c>
      <c r="J911" s="39" t="s">
        <v>3024</v>
      </c>
      <c r="K911" s="39" t="s">
        <v>2986</v>
      </c>
    </row>
    <row r="912" spans="1:11">
      <c r="A912" t="str">
        <f t="shared" si="14"/>
        <v>CharlesSteyer</v>
      </c>
      <c r="B912" s="39" t="s">
        <v>5023</v>
      </c>
      <c r="C912" s="39" t="s">
        <v>2681</v>
      </c>
      <c r="D912" s="39" t="s">
        <v>2933</v>
      </c>
      <c r="E912" s="40">
        <v>28500</v>
      </c>
      <c r="F912" s="39" t="s">
        <v>5022</v>
      </c>
      <c r="G912" s="39" t="s">
        <v>156</v>
      </c>
      <c r="H912" s="39" t="s">
        <v>4</v>
      </c>
      <c r="I912" s="39">
        <v>14</v>
      </c>
      <c r="J912" s="39" t="s">
        <v>3024</v>
      </c>
      <c r="K912" s="39" t="s">
        <v>2986</v>
      </c>
    </row>
    <row r="913" spans="1:11">
      <c r="A913" t="str">
        <f t="shared" si="14"/>
        <v>ElizabethSpokes</v>
      </c>
      <c r="B913" s="39" t="s">
        <v>5024</v>
      </c>
      <c r="C913" s="39" t="s">
        <v>3238</v>
      </c>
      <c r="D913" s="39" t="s">
        <v>5025</v>
      </c>
      <c r="E913" s="40">
        <v>28500</v>
      </c>
      <c r="F913" s="39" t="s">
        <v>5022</v>
      </c>
      <c r="G913" s="39" t="s">
        <v>156</v>
      </c>
      <c r="H913" s="39" t="s">
        <v>4</v>
      </c>
      <c r="I913" s="39">
        <v>14</v>
      </c>
      <c r="J913" s="39" t="s">
        <v>3024</v>
      </c>
      <c r="K913" s="39" t="s">
        <v>2986</v>
      </c>
    </row>
    <row r="914" spans="1:11">
      <c r="A914" t="str">
        <f t="shared" si="14"/>
        <v>RogerMcNamee</v>
      </c>
      <c r="B914" s="39" t="s">
        <v>5026</v>
      </c>
      <c r="C914" s="39" t="s">
        <v>3537</v>
      </c>
      <c r="D914" s="39" t="s">
        <v>5027</v>
      </c>
      <c r="E914" s="40">
        <v>28500</v>
      </c>
      <c r="F914" s="39" t="s">
        <v>5022</v>
      </c>
      <c r="G914" s="39" t="s">
        <v>2897</v>
      </c>
      <c r="H914" s="39" t="s">
        <v>4</v>
      </c>
      <c r="I914" s="39">
        <v>14</v>
      </c>
      <c r="J914" s="39" t="s">
        <v>3024</v>
      </c>
      <c r="K914" s="39" t="s">
        <v>2986</v>
      </c>
    </row>
    <row r="915" spans="1:11">
      <c r="A915" t="str">
        <f t="shared" si="14"/>
        <v>JasonFish</v>
      </c>
      <c r="B915" s="39" t="s">
        <v>5028</v>
      </c>
      <c r="C915" s="39" t="s">
        <v>738</v>
      </c>
      <c r="D915" s="39" t="s">
        <v>4678</v>
      </c>
      <c r="E915" s="40">
        <v>28500</v>
      </c>
      <c r="F915" s="39" t="s">
        <v>5022</v>
      </c>
      <c r="G915" s="39" t="s">
        <v>156</v>
      </c>
      <c r="H915" s="39" t="s">
        <v>4</v>
      </c>
      <c r="I915" s="39">
        <v>14</v>
      </c>
      <c r="J915" s="39" t="s">
        <v>3024</v>
      </c>
      <c r="K915" s="39" t="s">
        <v>2986</v>
      </c>
    </row>
    <row r="916" spans="1:11">
      <c r="A916" t="str">
        <f t="shared" si="14"/>
        <v>TaraDhillon</v>
      </c>
      <c r="B916" s="39" t="s">
        <v>5029</v>
      </c>
      <c r="C916" s="39" t="s">
        <v>4014</v>
      </c>
      <c r="D916" s="39" t="s">
        <v>5030</v>
      </c>
      <c r="E916" s="40">
        <v>28500</v>
      </c>
      <c r="F916" s="39" t="s">
        <v>5022</v>
      </c>
      <c r="G916" s="39" t="s">
        <v>4388</v>
      </c>
      <c r="H916" s="39" t="s">
        <v>4</v>
      </c>
      <c r="I916" s="39">
        <v>14</v>
      </c>
      <c r="J916" s="39" t="s">
        <v>3024</v>
      </c>
      <c r="K916" s="39" t="s">
        <v>2986</v>
      </c>
    </row>
    <row r="917" spans="1:11">
      <c r="A917" t="str">
        <f t="shared" si="14"/>
        <v>DavidCohen</v>
      </c>
      <c r="B917" s="39" t="s">
        <v>5031</v>
      </c>
      <c r="C917" s="39" t="s">
        <v>163</v>
      </c>
      <c r="D917" s="39" t="s">
        <v>949</v>
      </c>
      <c r="E917" s="40">
        <v>28500</v>
      </c>
      <c r="F917" s="39" t="s">
        <v>5022</v>
      </c>
      <c r="G917" s="39" t="s">
        <v>2381</v>
      </c>
      <c r="H917" s="39" t="s">
        <v>839</v>
      </c>
      <c r="I917" s="39">
        <v>14</v>
      </c>
      <c r="J917" s="39" t="s">
        <v>3024</v>
      </c>
      <c r="K917" s="39" t="s">
        <v>2986</v>
      </c>
    </row>
    <row r="918" spans="1:11">
      <c r="A918" t="str">
        <f t="shared" si="14"/>
        <v>ClintonReilly</v>
      </c>
      <c r="B918" s="39" t="s">
        <v>5032</v>
      </c>
      <c r="C918" s="39" t="s">
        <v>5033</v>
      </c>
      <c r="D918" s="39" t="s">
        <v>5034</v>
      </c>
      <c r="E918" s="40">
        <v>28500</v>
      </c>
      <c r="F918" s="39" t="s">
        <v>5022</v>
      </c>
      <c r="G918" s="39" t="s">
        <v>156</v>
      </c>
      <c r="H918" s="39" t="s">
        <v>4</v>
      </c>
      <c r="I918" s="39">
        <v>14</v>
      </c>
      <c r="J918" s="39" t="s">
        <v>3024</v>
      </c>
      <c r="K918" s="39" t="s">
        <v>2986</v>
      </c>
    </row>
    <row r="919" spans="1:11">
      <c r="A919" t="str">
        <f t="shared" si="14"/>
        <v>MarianRossi</v>
      </c>
      <c r="B919" s="39" t="s">
        <v>5035</v>
      </c>
      <c r="C919" s="39" t="s">
        <v>3734</v>
      </c>
      <c r="D919" s="39" t="s">
        <v>5036</v>
      </c>
      <c r="E919" s="40">
        <v>28500</v>
      </c>
      <c r="F919" s="39" t="s">
        <v>5022</v>
      </c>
      <c r="G919" s="39" t="s">
        <v>5037</v>
      </c>
      <c r="H919" s="39" t="s">
        <v>4</v>
      </c>
      <c r="I919" s="39">
        <v>14</v>
      </c>
      <c r="J919" s="39" t="s">
        <v>3024</v>
      </c>
      <c r="K919" s="39" t="s">
        <v>2986</v>
      </c>
    </row>
    <row r="920" spans="1:11">
      <c r="A920" t="str">
        <f t="shared" si="14"/>
        <v>JOELHYATT</v>
      </c>
      <c r="B920" s="39" t="s">
        <v>5038</v>
      </c>
      <c r="C920" s="39" t="s">
        <v>5039</v>
      </c>
      <c r="D920" s="39" t="s">
        <v>5040</v>
      </c>
      <c r="E920" s="40">
        <v>28500</v>
      </c>
      <c r="F920" s="39" t="s">
        <v>5022</v>
      </c>
      <c r="G920" s="39" t="s">
        <v>3711</v>
      </c>
      <c r="H920" s="39" t="s">
        <v>4</v>
      </c>
      <c r="I920" s="39">
        <v>14</v>
      </c>
      <c r="J920" s="39" t="s">
        <v>3024</v>
      </c>
      <c r="K920" s="39" t="s">
        <v>2986</v>
      </c>
    </row>
    <row r="921" spans="1:11">
      <c r="A921" t="str">
        <f t="shared" si="14"/>
        <v>JohnCoghlan</v>
      </c>
      <c r="B921" s="39" t="s">
        <v>5041</v>
      </c>
      <c r="C921" s="39" t="s">
        <v>69</v>
      </c>
      <c r="D921" s="39" t="s">
        <v>5042</v>
      </c>
      <c r="E921" s="40">
        <v>28500</v>
      </c>
      <c r="F921" s="39" t="s">
        <v>5022</v>
      </c>
      <c r="G921" s="39" t="s">
        <v>156</v>
      </c>
      <c r="H921" s="39" t="s">
        <v>4</v>
      </c>
      <c r="I921" s="39">
        <v>14</v>
      </c>
      <c r="J921" s="39" t="s">
        <v>3024</v>
      </c>
      <c r="K921" s="39" t="s">
        <v>2986</v>
      </c>
    </row>
    <row r="922" spans="1:11">
      <c r="A922" t="str">
        <f t="shared" si="14"/>
        <v>MitchellKertzman</v>
      </c>
      <c r="B922" s="39" t="s">
        <v>5043</v>
      </c>
      <c r="C922" s="39" t="s">
        <v>785</v>
      </c>
      <c r="D922" s="39" t="s">
        <v>5044</v>
      </c>
      <c r="E922" s="40">
        <v>28500</v>
      </c>
      <c r="F922" s="39" t="s">
        <v>5022</v>
      </c>
      <c r="G922" s="39" t="s">
        <v>156</v>
      </c>
      <c r="H922" s="39" t="s">
        <v>4</v>
      </c>
      <c r="I922" s="39">
        <v>14</v>
      </c>
      <c r="J922" s="39" t="s">
        <v>3024</v>
      </c>
      <c r="K922" s="39" t="s">
        <v>2986</v>
      </c>
    </row>
    <row r="923" spans="1:11">
      <c r="A923" t="str">
        <f t="shared" si="14"/>
        <v>JohnRogers</v>
      </c>
      <c r="B923" s="39" t="s">
        <v>5045</v>
      </c>
      <c r="C923" s="39" t="s">
        <v>69</v>
      </c>
      <c r="D923" s="39" t="s">
        <v>70</v>
      </c>
      <c r="E923" s="40">
        <v>28500</v>
      </c>
      <c r="F923" s="39" t="s">
        <v>5022</v>
      </c>
      <c r="G923" s="39" t="s">
        <v>156</v>
      </c>
      <c r="H923" s="39" t="s">
        <v>4</v>
      </c>
      <c r="I923" s="39">
        <v>14</v>
      </c>
      <c r="J923" s="39" t="s">
        <v>3024</v>
      </c>
      <c r="K923" s="39" t="s">
        <v>2986</v>
      </c>
    </row>
    <row r="924" spans="1:11">
      <c r="A924" t="str">
        <f t="shared" si="14"/>
        <v>GilmanLouie</v>
      </c>
      <c r="B924" s="39" t="s">
        <v>5046</v>
      </c>
      <c r="C924" s="39" t="s">
        <v>5047</v>
      </c>
      <c r="D924" s="39" t="s">
        <v>5048</v>
      </c>
      <c r="E924" s="40">
        <v>28500</v>
      </c>
      <c r="F924" s="39" t="s">
        <v>5022</v>
      </c>
      <c r="G924" s="39" t="s">
        <v>156</v>
      </c>
      <c r="H924" s="39" t="s">
        <v>4</v>
      </c>
      <c r="I924" s="39">
        <v>14</v>
      </c>
      <c r="J924" s="39" t="s">
        <v>3024</v>
      </c>
      <c r="K924" s="39" t="s">
        <v>2986</v>
      </c>
    </row>
    <row r="925" spans="1:11">
      <c r="A925" t="str">
        <f t="shared" si="14"/>
        <v>ReedHastings</v>
      </c>
      <c r="B925" s="39" t="s">
        <v>5049</v>
      </c>
      <c r="C925" s="39" t="s">
        <v>388</v>
      </c>
      <c r="D925" s="39" t="s">
        <v>5050</v>
      </c>
      <c r="E925" s="40">
        <v>28500</v>
      </c>
      <c r="F925" s="39" t="s">
        <v>5022</v>
      </c>
      <c r="G925" s="39" t="s">
        <v>5051</v>
      </c>
      <c r="H925" s="39" t="s">
        <v>4</v>
      </c>
      <c r="I925" s="39">
        <v>14</v>
      </c>
      <c r="J925" s="39" t="s">
        <v>3024</v>
      </c>
      <c r="K925" s="39" t="s">
        <v>2986</v>
      </c>
    </row>
    <row r="926" spans="1:11">
      <c r="A926" t="str">
        <f t="shared" si="14"/>
        <v>PattyQuillin</v>
      </c>
      <c r="B926" s="39" t="s">
        <v>5052</v>
      </c>
      <c r="C926" s="39" t="s">
        <v>3516</v>
      </c>
      <c r="D926" s="39" t="s">
        <v>5053</v>
      </c>
      <c r="E926" s="40">
        <v>28500</v>
      </c>
      <c r="F926" s="39" t="s">
        <v>5022</v>
      </c>
      <c r="G926" s="39" t="s">
        <v>5051</v>
      </c>
      <c r="H926" s="39" t="s">
        <v>4</v>
      </c>
      <c r="I926" s="39">
        <v>14</v>
      </c>
      <c r="J926" s="39" t="s">
        <v>3024</v>
      </c>
      <c r="K926" s="39" t="s">
        <v>2986</v>
      </c>
    </row>
    <row r="927" spans="1:11">
      <c r="A927" t="str">
        <f t="shared" si="14"/>
        <v>LydiaShorenstein</v>
      </c>
      <c r="B927" s="39" t="s">
        <v>5054</v>
      </c>
      <c r="C927" s="39" t="s">
        <v>5055</v>
      </c>
      <c r="D927" s="39" t="s">
        <v>5056</v>
      </c>
      <c r="E927" s="40">
        <v>28500</v>
      </c>
      <c r="F927" s="39" t="s">
        <v>5022</v>
      </c>
      <c r="G927" s="39" t="s">
        <v>156</v>
      </c>
      <c r="H927" s="39" t="s">
        <v>4</v>
      </c>
      <c r="I927" s="39">
        <v>14</v>
      </c>
      <c r="J927" s="39" t="s">
        <v>3024</v>
      </c>
      <c r="K927" s="39" t="s">
        <v>2986</v>
      </c>
    </row>
    <row r="928" spans="1:11">
      <c r="A928" t="str">
        <f t="shared" si="14"/>
        <v>DavidDrummond</v>
      </c>
      <c r="B928" s="39" t="s">
        <v>5057</v>
      </c>
      <c r="C928" s="39" t="s">
        <v>163</v>
      </c>
      <c r="D928" s="39" t="s">
        <v>5058</v>
      </c>
      <c r="E928" s="40">
        <v>28500</v>
      </c>
      <c r="F928" s="39" t="s">
        <v>5022</v>
      </c>
      <c r="G928" s="39" t="s">
        <v>5059</v>
      </c>
      <c r="H928" s="39" t="s">
        <v>4</v>
      </c>
      <c r="I928" s="39">
        <v>14</v>
      </c>
      <c r="J928" s="39" t="s">
        <v>3024</v>
      </c>
      <c r="K928" s="39" t="s">
        <v>2986</v>
      </c>
    </row>
    <row r="929" spans="1:11">
      <c r="A929" t="str">
        <f t="shared" si="14"/>
        <v>JaneDunaway</v>
      </c>
      <c r="B929" s="39" t="s">
        <v>5060</v>
      </c>
      <c r="C929" s="39" t="s">
        <v>770</v>
      </c>
      <c r="D929" s="39" t="s">
        <v>5061</v>
      </c>
      <c r="E929" s="40">
        <v>28500</v>
      </c>
      <c r="F929" s="39" t="s">
        <v>5022</v>
      </c>
      <c r="G929" s="39" t="s">
        <v>3378</v>
      </c>
      <c r="H929" s="39" t="s">
        <v>4</v>
      </c>
      <c r="I929" s="39">
        <v>14</v>
      </c>
      <c r="J929" s="39" t="s">
        <v>3024</v>
      </c>
      <c r="K929" s="39" t="s">
        <v>2986</v>
      </c>
    </row>
    <row r="930" spans="1:11">
      <c r="A930" t="str">
        <f t="shared" si="14"/>
        <v>JohnNestor</v>
      </c>
      <c r="B930" s="39" t="s">
        <v>5062</v>
      </c>
      <c r="C930" s="39" t="s">
        <v>69</v>
      </c>
      <c r="D930" s="39" t="s">
        <v>5063</v>
      </c>
      <c r="E930" s="40">
        <v>28500</v>
      </c>
      <c r="F930" s="39" t="s">
        <v>5064</v>
      </c>
      <c r="G930" s="39" t="s">
        <v>1500</v>
      </c>
      <c r="H930" s="39" t="s">
        <v>638</v>
      </c>
      <c r="I930" s="39">
        <v>14</v>
      </c>
      <c r="J930" s="39" t="s">
        <v>5065</v>
      </c>
      <c r="K930" s="39" t="s">
        <v>2986</v>
      </c>
    </row>
    <row r="931" spans="1:11">
      <c r="A931" t="str">
        <f t="shared" si="14"/>
        <v>DavidBochnowski</v>
      </c>
      <c r="B931" s="39" t="s">
        <v>5066</v>
      </c>
      <c r="C931" s="39" t="s">
        <v>163</v>
      </c>
      <c r="D931" s="39" t="s">
        <v>5067</v>
      </c>
      <c r="E931" s="40">
        <v>28500</v>
      </c>
      <c r="F931" s="39" t="s">
        <v>5064</v>
      </c>
      <c r="G931" s="39" t="s">
        <v>5068</v>
      </c>
      <c r="H931" s="39" t="s">
        <v>1995</v>
      </c>
      <c r="I931" s="39">
        <v>14</v>
      </c>
      <c r="J931" s="39" t="s">
        <v>5065</v>
      </c>
      <c r="K931" s="39" t="s">
        <v>2986</v>
      </c>
    </row>
    <row r="932" spans="1:11">
      <c r="A932" t="str">
        <f t="shared" si="14"/>
        <v>JoanneCorzine</v>
      </c>
      <c r="B932" s="39" t="s">
        <v>5069</v>
      </c>
      <c r="C932" s="39" t="s">
        <v>4659</v>
      </c>
      <c r="D932" s="39" t="s">
        <v>5070</v>
      </c>
      <c r="E932" s="40">
        <v>30800</v>
      </c>
      <c r="F932" s="39" t="s">
        <v>5064</v>
      </c>
      <c r="H932" s="39" t="s">
        <v>15</v>
      </c>
      <c r="I932" s="39">
        <v>14</v>
      </c>
      <c r="J932" s="39" t="s">
        <v>3074</v>
      </c>
      <c r="K932" s="39" t="s">
        <v>2986</v>
      </c>
    </row>
    <row r="933" spans="1:11">
      <c r="A933" t="str">
        <f t="shared" si="14"/>
        <v>FredrickYeatts</v>
      </c>
      <c r="B933" s="39" t="s">
        <v>5071</v>
      </c>
      <c r="C933" s="39" t="s">
        <v>5072</v>
      </c>
      <c r="D933" s="39" t="s">
        <v>5073</v>
      </c>
      <c r="E933" s="40">
        <v>33100</v>
      </c>
      <c r="F933" s="39" t="s">
        <v>5064</v>
      </c>
      <c r="G933" s="39" t="s">
        <v>935</v>
      </c>
      <c r="H933" s="39" t="s">
        <v>123</v>
      </c>
      <c r="I933" s="39">
        <v>14</v>
      </c>
      <c r="J933" s="39" t="s">
        <v>5074</v>
      </c>
      <c r="K933" s="39" t="s">
        <v>2986</v>
      </c>
    </row>
    <row r="934" spans="1:11">
      <c r="A934" t="str">
        <f t="shared" si="14"/>
        <v>InesYeatts</v>
      </c>
      <c r="B934" s="39" t="s">
        <v>5075</v>
      </c>
      <c r="C934" s="39" t="s">
        <v>5076</v>
      </c>
      <c r="D934" s="39" t="s">
        <v>5073</v>
      </c>
      <c r="E934" s="40">
        <v>33100</v>
      </c>
      <c r="F934" s="39" t="s">
        <v>5064</v>
      </c>
      <c r="G934" s="39" t="s">
        <v>935</v>
      </c>
      <c r="H934" s="39" t="s">
        <v>123</v>
      </c>
      <c r="I934" s="39">
        <v>14</v>
      </c>
      <c r="J934" s="39" t="s">
        <v>5074</v>
      </c>
      <c r="K934" s="39" t="s">
        <v>2986</v>
      </c>
    </row>
    <row r="935" spans="1:11">
      <c r="A935" t="str">
        <f t="shared" si="14"/>
        <v>StanMcLelland</v>
      </c>
      <c r="B935" s="39" t="s">
        <v>4522</v>
      </c>
      <c r="C935" s="39" t="s">
        <v>4523</v>
      </c>
      <c r="D935" s="39" t="s">
        <v>4524</v>
      </c>
      <c r="E935" s="40">
        <v>28500</v>
      </c>
      <c r="F935" s="39" t="s">
        <v>5064</v>
      </c>
      <c r="G935" s="39" t="s">
        <v>443</v>
      </c>
      <c r="H935" s="39" t="s">
        <v>444</v>
      </c>
      <c r="I935" s="39">
        <v>14</v>
      </c>
      <c r="J935" s="39" t="s">
        <v>4184</v>
      </c>
      <c r="K935" s="39" t="s">
        <v>2986</v>
      </c>
    </row>
    <row r="936" spans="1:11">
      <c r="A936" t="str">
        <f t="shared" si="14"/>
        <v>MarcBell</v>
      </c>
      <c r="B936" s="39" t="s">
        <v>5077</v>
      </c>
      <c r="C936" s="39" t="s">
        <v>4300</v>
      </c>
      <c r="D936" s="39" t="s">
        <v>4883</v>
      </c>
      <c r="E936" s="40">
        <v>33100</v>
      </c>
      <c r="F936" s="39" t="s">
        <v>5064</v>
      </c>
      <c r="G936" s="39" t="s">
        <v>169</v>
      </c>
      <c r="H936" s="39" t="s">
        <v>27</v>
      </c>
      <c r="I936" s="39">
        <v>14</v>
      </c>
      <c r="J936" s="39" t="s">
        <v>5078</v>
      </c>
      <c r="K936" s="39" t="s">
        <v>2986</v>
      </c>
    </row>
    <row r="937" spans="1:11">
      <c r="A937" t="str">
        <f t="shared" si="14"/>
        <v>MichaelCioffi</v>
      </c>
      <c r="B937" s="39" t="s">
        <v>5079</v>
      </c>
      <c r="C937" s="39" t="s">
        <v>680</v>
      </c>
      <c r="D937" s="39" t="s">
        <v>5080</v>
      </c>
      <c r="E937" s="40">
        <v>30000</v>
      </c>
      <c r="F937" s="39" t="s">
        <v>5064</v>
      </c>
      <c r="G937" s="39" t="s">
        <v>637</v>
      </c>
      <c r="H937" s="39" t="s">
        <v>638</v>
      </c>
      <c r="I937" s="39">
        <v>14</v>
      </c>
      <c r="J937" s="39" t="s">
        <v>5065</v>
      </c>
      <c r="K937" s="39" t="s">
        <v>2986</v>
      </c>
    </row>
    <row r="938" spans="1:11">
      <c r="A938" t="str">
        <f t="shared" si="14"/>
        <v>RosemarieJohnson</v>
      </c>
      <c r="B938" s="39" t="s">
        <v>5081</v>
      </c>
      <c r="C938" s="39" t="s">
        <v>5082</v>
      </c>
      <c r="D938" s="39" t="s">
        <v>563</v>
      </c>
      <c r="E938" s="40">
        <v>30300</v>
      </c>
      <c r="F938" s="39" t="s">
        <v>5064</v>
      </c>
      <c r="G938" s="39" t="s">
        <v>1299</v>
      </c>
      <c r="H938" s="39" t="s">
        <v>123</v>
      </c>
      <c r="I938" s="39">
        <v>14</v>
      </c>
      <c r="J938" s="39" t="s">
        <v>5074</v>
      </c>
      <c r="K938" s="39" t="s">
        <v>2986</v>
      </c>
    </row>
    <row r="939" spans="1:11">
      <c r="A939" t="str">
        <f t="shared" si="14"/>
        <v>ShellySapkin</v>
      </c>
      <c r="B939" s="39" t="s">
        <v>5083</v>
      </c>
      <c r="C939" s="39" t="s">
        <v>5084</v>
      </c>
      <c r="D939" s="39" t="s">
        <v>4559</v>
      </c>
      <c r="E939" s="40">
        <v>28500</v>
      </c>
      <c r="F939" s="39" t="s">
        <v>5064</v>
      </c>
      <c r="G939" s="39" t="s">
        <v>5085</v>
      </c>
      <c r="H939" s="39" t="s">
        <v>105</v>
      </c>
      <c r="I939" s="39">
        <v>14</v>
      </c>
      <c r="J939" s="39" t="s">
        <v>5016</v>
      </c>
      <c r="K939" s="39" t="s">
        <v>2986</v>
      </c>
    </row>
    <row r="940" spans="1:11">
      <c r="A940" t="str">
        <f t="shared" si="14"/>
        <v>JohnBakalar</v>
      </c>
      <c r="B940" s="39" t="s">
        <v>5086</v>
      </c>
      <c r="C940" s="39" t="s">
        <v>69</v>
      </c>
      <c r="D940" s="39" t="s">
        <v>5087</v>
      </c>
      <c r="E940" s="40">
        <v>28500</v>
      </c>
      <c r="F940" s="39" t="s">
        <v>5064</v>
      </c>
      <c r="G940" s="39" t="s">
        <v>1158</v>
      </c>
      <c r="H940" s="39" t="s">
        <v>75</v>
      </c>
      <c r="I940" s="39">
        <v>14</v>
      </c>
      <c r="J940" s="39" t="s">
        <v>3074</v>
      </c>
      <c r="K940" s="39" t="s">
        <v>2986</v>
      </c>
    </row>
    <row r="941" spans="1:11">
      <c r="A941" t="str">
        <f t="shared" si="14"/>
        <v>HongSim</v>
      </c>
      <c r="B941" s="39" t="s">
        <v>5088</v>
      </c>
      <c r="C941" s="39" t="s">
        <v>5089</v>
      </c>
      <c r="D941" s="39" t="s">
        <v>5090</v>
      </c>
      <c r="E941" s="40">
        <v>30800</v>
      </c>
      <c r="F941" s="39" t="s">
        <v>5091</v>
      </c>
      <c r="G941" s="39" t="s">
        <v>14</v>
      </c>
      <c r="H941" s="39" t="s">
        <v>15</v>
      </c>
      <c r="I941" s="39">
        <v>14</v>
      </c>
      <c r="J941" s="39" t="s">
        <v>5092</v>
      </c>
      <c r="K941" s="39" t="s">
        <v>2986</v>
      </c>
    </row>
    <row r="942" spans="1:11">
      <c r="A942" t="str">
        <f t="shared" si="14"/>
        <v>JasonGrosfeld</v>
      </c>
      <c r="B942" s="39" t="s">
        <v>5093</v>
      </c>
      <c r="C942" s="39" t="s">
        <v>738</v>
      </c>
      <c r="D942" s="39" t="s">
        <v>5094</v>
      </c>
      <c r="E942" s="40">
        <v>32000</v>
      </c>
      <c r="F942" s="39" t="s">
        <v>5091</v>
      </c>
      <c r="G942" s="39" t="s">
        <v>420</v>
      </c>
      <c r="H942" s="39" t="s">
        <v>4</v>
      </c>
      <c r="I942" s="39">
        <v>14</v>
      </c>
      <c r="J942" s="39" t="s">
        <v>5095</v>
      </c>
      <c r="K942" s="39" t="s">
        <v>2986</v>
      </c>
    </row>
    <row r="943" spans="1:11">
      <c r="A943" t="str">
        <f t="shared" si="14"/>
        <v>SylviaRolinski</v>
      </c>
      <c r="B943" s="39" t="s">
        <v>4531</v>
      </c>
      <c r="C943" s="39" t="s">
        <v>4532</v>
      </c>
      <c r="D943" s="39" t="s">
        <v>4533</v>
      </c>
      <c r="E943" s="40">
        <v>28500</v>
      </c>
      <c r="F943" s="39" t="s">
        <v>5091</v>
      </c>
      <c r="G943" s="39" t="s">
        <v>3110</v>
      </c>
      <c r="H943" s="39" t="s">
        <v>244</v>
      </c>
      <c r="I943" s="39">
        <v>14</v>
      </c>
      <c r="J943" s="39" t="s">
        <v>3664</v>
      </c>
      <c r="K943" s="39" t="s">
        <v>2986</v>
      </c>
    </row>
    <row r="944" spans="1:11">
      <c r="A944" t="str">
        <f t="shared" si="14"/>
        <v>MohamadMoukaddem</v>
      </c>
      <c r="B944" s="39" t="s">
        <v>5096</v>
      </c>
      <c r="C944" s="39" t="s">
        <v>5097</v>
      </c>
      <c r="D944" s="39" t="s">
        <v>5098</v>
      </c>
      <c r="E944" s="40">
        <v>30000</v>
      </c>
      <c r="F944" s="39" t="s">
        <v>5099</v>
      </c>
      <c r="G944" s="39" t="s">
        <v>5100</v>
      </c>
      <c r="H944" s="39" t="s">
        <v>123</v>
      </c>
      <c r="I944" s="39">
        <v>14</v>
      </c>
      <c r="J944" s="39" t="s">
        <v>5078</v>
      </c>
      <c r="K944" s="39" t="s">
        <v>2986</v>
      </c>
    </row>
    <row r="945" spans="1:11">
      <c r="A945" t="str">
        <f t="shared" si="14"/>
        <v>AmarilisMoran Osorio</v>
      </c>
      <c r="B945" s="39" t="s">
        <v>5101</v>
      </c>
      <c r="C945" s="39" t="s">
        <v>5102</v>
      </c>
      <c r="D945" s="39" t="s">
        <v>5103</v>
      </c>
      <c r="E945" s="40">
        <v>29800</v>
      </c>
      <c r="F945" s="39" t="s">
        <v>5099</v>
      </c>
      <c r="G945" s="39" t="s">
        <v>821</v>
      </c>
      <c r="H945" s="39" t="s">
        <v>27</v>
      </c>
      <c r="I945" s="39">
        <v>14</v>
      </c>
      <c r="J945" s="39" t="s">
        <v>5078</v>
      </c>
      <c r="K945" s="39" t="s">
        <v>2986</v>
      </c>
    </row>
    <row r="946" spans="1:11">
      <c r="A946" t="str">
        <f t="shared" si="14"/>
        <v>RenaShulsky</v>
      </c>
      <c r="B946" s="39" t="s">
        <v>5104</v>
      </c>
      <c r="C946" s="39" t="s">
        <v>5105</v>
      </c>
      <c r="D946" s="39" t="s">
        <v>5106</v>
      </c>
      <c r="E946" s="40">
        <v>33100</v>
      </c>
      <c r="F946" s="39" t="s">
        <v>5099</v>
      </c>
      <c r="G946" s="39" t="s">
        <v>14</v>
      </c>
      <c r="H946" s="39" t="s">
        <v>15</v>
      </c>
      <c r="I946" s="39">
        <v>14</v>
      </c>
      <c r="J946" s="39" t="s">
        <v>5095</v>
      </c>
      <c r="K946" s="39" t="s">
        <v>2986</v>
      </c>
    </row>
    <row r="947" spans="1:11">
      <c r="A947" t="str">
        <f t="shared" si="14"/>
        <v>AmarilisMoran Osorio</v>
      </c>
      <c r="B947" s="39" t="s">
        <v>5101</v>
      </c>
      <c r="C947" s="39" t="s">
        <v>5102</v>
      </c>
      <c r="D947" s="39" t="s">
        <v>5103</v>
      </c>
      <c r="E947" s="40">
        <v>30800</v>
      </c>
      <c r="F947" s="39" t="s">
        <v>5099</v>
      </c>
      <c r="G947" s="39" t="s">
        <v>821</v>
      </c>
      <c r="H947" s="39" t="s">
        <v>27</v>
      </c>
      <c r="I947" s="39">
        <v>14</v>
      </c>
      <c r="J947" s="39" t="s">
        <v>5078</v>
      </c>
      <c r="K947" s="39" t="s">
        <v>2986</v>
      </c>
    </row>
    <row r="948" spans="1:11">
      <c r="A948" t="str">
        <f t="shared" si="14"/>
        <v>WilliamApfelbaum</v>
      </c>
      <c r="B948" s="39" t="s">
        <v>5107</v>
      </c>
      <c r="C948" s="39" t="s">
        <v>3057</v>
      </c>
      <c r="D948" s="39" t="s">
        <v>5108</v>
      </c>
      <c r="E948" s="40">
        <v>33100</v>
      </c>
      <c r="F948" s="39" t="s">
        <v>5109</v>
      </c>
      <c r="G948" s="39" t="s">
        <v>1434</v>
      </c>
      <c r="H948" s="39" t="s">
        <v>628</v>
      </c>
      <c r="I948" s="39">
        <v>14</v>
      </c>
      <c r="J948" s="39" t="s">
        <v>5110</v>
      </c>
      <c r="K948" s="39" t="s">
        <v>2986</v>
      </c>
    </row>
    <row r="949" spans="1:11">
      <c r="A949" t="str">
        <f t="shared" si="14"/>
        <v>TerryWhite</v>
      </c>
      <c r="B949" s="39" t="s">
        <v>3797</v>
      </c>
      <c r="C949" s="39" t="s">
        <v>2744</v>
      </c>
      <c r="D949" s="39" t="s">
        <v>322</v>
      </c>
      <c r="E949" s="40">
        <v>28500</v>
      </c>
      <c r="F949" s="39" t="s">
        <v>5111</v>
      </c>
      <c r="G949" s="39" t="s">
        <v>3798</v>
      </c>
      <c r="H949" s="39" t="s">
        <v>244</v>
      </c>
      <c r="I949" s="39">
        <v>14</v>
      </c>
      <c r="J949" s="39" t="s">
        <v>3051</v>
      </c>
      <c r="K949" s="39" t="s">
        <v>2986</v>
      </c>
    </row>
    <row r="950" spans="1:11">
      <c r="A950" t="str">
        <f t="shared" si="14"/>
        <v>HelenHenderson</v>
      </c>
      <c r="B950" s="39" t="s">
        <v>5112</v>
      </c>
      <c r="C950" s="39" t="s">
        <v>856</v>
      </c>
      <c r="D950" s="39" t="s">
        <v>5113</v>
      </c>
      <c r="E950" s="40">
        <v>30800</v>
      </c>
      <c r="F950" s="39" t="s">
        <v>5111</v>
      </c>
      <c r="G950" s="39" t="s">
        <v>2961</v>
      </c>
      <c r="H950" s="39" t="s">
        <v>2962</v>
      </c>
      <c r="I950" s="39">
        <v>14</v>
      </c>
      <c r="J950" s="39" t="s">
        <v>5114</v>
      </c>
      <c r="K950" s="39" t="s">
        <v>2986</v>
      </c>
    </row>
    <row r="951" spans="1:11">
      <c r="A951" t="str">
        <f t="shared" si="14"/>
        <v>WilmaColom</v>
      </c>
      <c r="B951" s="39" t="s">
        <v>5115</v>
      </c>
      <c r="C951" s="39" t="s">
        <v>5116</v>
      </c>
      <c r="D951" s="39" t="s">
        <v>2628</v>
      </c>
      <c r="E951" s="40">
        <v>28500</v>
      </c>
      <c r="F951" s="39" t="s">
        <v>5109</v>
      </c>
      <c r="G951" s="39" t="s">
        <v>5117</v>
      </c>
      <c r="H951" s="39" t="s">
        <v>2632</v>
      </c>
      <c r="I951" s="39">
        <v>14</v>
      </c>
      <c r="J951" s="39" t="s">
        <v>5118</v>
      </c>
      <c r="K951" s="39" t="s">
        <v>2986</v>
      </c>
    </row>
    <row r="952" spans="1:11">
      <c r="A952" t="str">
        <f t="shared" si="14"/>
        <v>ShawnByers</v>
      </c>
      <c r="B952" s="39" t="s">
        <v>5119</v>
      </c>
      <c r="C952" s="39" t="s">
        <v>5120</v>
      </c>
      <c r="D952" s="39" t="s">
        <v>5121</v>
      </c>
      <c r="E952" s="40">
        <v>28500</v>
      </c>
      <c r="F952" s="39" t="s">
        <v>5109</v>
      </c>
      <c r="G952" s="39" t="s">
        <v>262</v>
      </c>
      <c r="H952" s="39" t="s">
        <v>4</v>
      </c>
      <c r="I952" s="39">
        <v>14</v>
      </c>
      <c r="J952" s="39" t="s">
        <v>3024</v>
      </c>
      <c r="K952" s="39" t="s">
        <v>2986</v>
      </c>
    </row>
    <row r="953" spans="1:11">
      <c r="A953" t="str">
        <f t="shared" si="14"/>
        <v>CecilyCameron</v>
      </c>
      <c r="B953" s="39" t="s">
        <v>5122</v>
      </c>
      <c r="C953" s="39" t="s">
        <v>5123</v>
      </c>
      <c r="D953" s="39" t="s">
        <v>5124</v>
      </c>
      <c r="E953" s="40">
        <v>28500</v>
      </c>
      <c r="F953" s="39" t="s">
        <v>5109</v>
      </c>
      <c r="G953" s="39" t="s">
        <v>156</v>
      </c>
      <c r="H953" s="39" t="s">
        <v>4</v>
      </c>
      <c r="I953" s="39">
        <v>14</v>
      </c>
      <c r="J953" s="39" t="s">
        <v>3664</v>
      </c>
      <c r="K953" s="39" t="s">
        <v>2986</v>
      </c>
    </row>
    <row r="954" spans="1:11">
      <c r="A954" t="str">
        <f t="shared" si="14"/>
        <v>BetsyKrieger</v>
      </c>
      <c r="B954" s="39" t="s">
        <v>5125</v>
      </c>
      <c r="C954" s="39" t="s">
        <v>3142</v>
      </c>
      <c r="D954" s="39" t="s">
        <v>5126</v>
      </c>
      <c r="E954" s="40">
        <v>28500</v>
      </c>
      <c r="F954" s="39" t="s">
        <v>5109</v>
      </c>
      <c r="G954" s="39" t="s">
        <v>4380</v>
      </c>
      <c r="H954" s="39" t="s">
        <v>244</v>
      </c>
      <c r="I954" s="39">
        <v>14</v>
      </c>
      <c r="J954" s="39" t="s">
        <v>5127</v>
      </c>
      <c r="K954" s="39" t="s">
        <v>2986</v>
      </c>
    </row>
    <row r="955" spans="1:11">
      <c r="A955" t="str">
        <f t="shared" si="14"/>
        <v>AndreaHaney</v>
      </c>
      <c r="B955" s="39" t="s">
        <v>5128</v>
      </c>
      <c r="C955" s="39" t="s">
        <v>4095</v>
      </c>
      <c r="D955" s="39" t="s">
        <v>1911</v>
      </c>
      <c r="E955" s="40">
        <v>32000</v>
      </c>
      <c r="F955" s="39" t="s">
        <v>5109</v>
      </c>
      <c r="G955" s="39" t="s">
        <v>277</v>
      </c>
      <c r="H955" s="39" t="s">
        <v>1392</v>
      </c>
      <c r="I955" s="39">
        <v>14</v>
      </c>
      <c r="J955" s="39" t="s">
        <v>5129</v>
      </c>
      <c r="K955" s="39" t="s">
        <v>2986</v>
      </c>
    </row>
    <row r="956" spans="1:11">
      <c r="A956" t="str">
        <f t="shared" si="14"/>
        <v>StephenTillery</v>
      </c>
      <c r="B956" s="39" t="s">
        <v>5130</v>
      </c>
      <c r="C956" s="39" t="s">
        <v>1000</v>
      </c>
      <c r="D956" s="39" t="s">
        <v>5131</v>
      </c>
      <c r="E956" s="40">
        <v>33100</v>
      </c>
      <c r="F956" s="39" t="s">
        <v>5109</v>
      </c>
      <c r="G956" s="39" t="s">
        <v>5132</v>
      </c>
      <c r="H956" s="39" t="s">
        <v>2838</v>
      </c>
      <c r="I956" s="39">
        <v>14</v>
      </c>
      <c r="J956" s="39" t="s">
        <v>5133</v>
      </c>
      <c r="K956" s="39" t="s">
        <v>2986</v>
      </c>
    </row>
    <row r="957" spans="1:11">
      <c r="A957" t="str">
        <f t="shared" si="14"/>
        <v>JohnSimmons</v>
      </c>
      <c r="B957" s="39" t="s">
        <v>5134</v>
      </c>
      <c r="C957" s="39" t="s">
        <v>69</v>
      </c>
      <c r="D957" s="39" t="s">
        <v>4975</v>
      </c>
      <c r="E957" s="40">
        <v>28500</v>
      </c>
      <c r="F957" s="39" t="s">
        <v>5109</v>
      </c>
      <c r="G957" s="39" t="s">
        <v>5135</v>
      </c>
      <c r="H957" s="39" t="s">
        <v>75</v>
      </c>
      <c r="I957" s="39">
        <v>14</v>
      </c>
      <c r="J957" s="39" t="s">
        <v>5133</v>
      </c>
      <c r="K957" s="39" t="s">
        <v>2986</v>
      </c>
    </row>
    <row r="958" spans="1:11">
      <c r="A958" t="str">
        <f t="shared" si="14"/>
        <v>SierraBurnett</v>
      </c>
      <c r="B958" s="39" t="s">
        <v>5136</v>
      </c>
      <c r="C958" s="39" t="s">
        <v>5137</v>
      </c>
      <c r="D958" s="39" t="s">
        <v>3377</v>
      </c>
      <c r="E958" s="40">
        <v>28500</v>
      </c>
      <c r="F958" s="39" t="s">
        <v>5109</v>
      </c>
      <c r="G958" s="39" t="s">
        <v>14</v>
      </c>
      <c r="H958" s="39" t="s">
        <v>15</v>
      </c>
      <c r="I958" s="39">
        <v>14</v>
      </c>
      <c r="J958" s="39" t="s">
        <v>3024</v>
      </c>
      <c r="K958" s="39" t="s">
        <v>2986</v>
      </c>
    </row>
    <row r="959" spans="1:11">
      <c r="A959" t="str">
        <f t="shared" si="14"/>
        <v>PeterWilson</v>
      </c>
      <c r="B959" s="39" t="s">
        <v>5138</v>
      </c>
      <c r="C959" s="39" t="s">
        <v>221</v>
      </c>
      <c r="D959" s="39" t="s">
        <v>2092</v>
      </c>
      <c r="E959" s="40">
        <v>28500</v>
      </c>
      <c r="F959" s="39" t="s">
        <v>5109</v>
      </c>
      <c r="G959" s="39" t="s">
        <v>14</v>
      </c>
      <c r="H959" s="39" t="s">
        <v>15</v>
      </c>
      <c r="I959" s="39">
        <v>14</v>
      </c>
      <c r="J959" s="39" t="s">
        <v>5110</v>
      </c>
      <c r="K959" s="39" t="s">
        <v>2986</v>
      </c>
    </row>
    <row r="960" spans="1:11">
      <c r="A960" t="str">
        <f t="shared" si="14"/>
        <v>HowardGreen</v>
      </c>
      <c r="B960" s="39" t="s">
        <v>5139</v>
      </c>
      <c r="C960" s="39" t="s">
        <v>175</v>
      </c>
      <c r="D960" s="39" t="s">
        <v>5140</v>
      </c>
      <c r="E960" s="40">
        <v>28500</v>
      </c>
      <c r="F960" s="39" t="s">
        <v>5109</v>
      </c>
      <c r="G960" s="39" t="s">
        <v>74</v>
      </c>
      <c r="H960" s="39" t="s">
        <v>75</v>
      </c>
      <c r="I960" s="39">
        <v>14</v>
      </c>
      <c r="J960" s="39" t="s">
        <v>5141</v>
      </c>
      <c r="K960" s="39" t="s">
        <v>2986</v>
      </c>
    </row>
    <row r="961" spans="1:11">
      <c r="A961" t="str">
        <f t="shared" si="14"/>
        <v>JohnEllis</v>
      </c>
      <c r="B961" s="39" t="s">
        <v>5142</v>
      </c>
      <c r="C961" s="39" t="s">
        <v>69</v>
      </c>
      <c r="D961" s="39" t="s">
        <v>5143</v>
      </c>
      <c r="E961" s="40">
        <v>28500</v>
      </c>
      <c r="F961" s="39" t="s">
        <v>5109</v>
      </c>
      <c r="G961" s="39" t="s">
        <v>74</v>
      </c>
      <c r="H961" s="39" t="s">
        <v>75</v>
      </c>
      <c r="I961" s="39">
        <v>14</v>
      </c>
      <c r="J961" s="39" t="s">
        <v>5141</v>
      </c>
      <c r="K961" s="39" t="s">
        <v>2986</v>
      </c>
    </row>
    <row r="962" spans="1:11">
      <c r="A962" t="str">
        <f t="shared" si="14"/>
        <v>JohnEllis</v>
      </c>
      <c r="B962" s="39" t="s">
        <v>5142</v>
      </c>
      <c r="C962" s="39" t="s">
        <v>69</v>
      </c>
      <c r="D962" s="39" t="s">
        <v>5143</v>
      </c>
      <c r="E962" s="40">
        <v>28500</v>
      </c>
      <c r="F962" s="39" t="s">
        <v>5109</v>
      </c>
      <c r="G962" s="39" t="s">
        <v>74</v>
      </c>
      <c r="H962" s="39" t="s">
        <v>75</v>
      </c>
      <c r="I962" s="39">
        <v>14</v>
      </c>
      <c r="J962" s="39" t="s">
        <v>3074</v>
      </c>
      <c r="K962" s="39" t="s">
        <v>2986</v>
      </c>
    </row>
    <row r="963" spans="1:11">
      <c r="A963" t="str">
        <f t="shared" ref="A963:A1026" si="15">CONCATENATE(C963,D963)</f>
        <v>JohnNoel</v>
      </c>
      <c r="B963" s="39" t="s">
        <v>5144</v>
      </c>
      <c r="C963" s="39" t="s">
        <v>69</v>
      </c>
      <c r="D963" s="39" t="s">
        <v>5145</v>
      </c>
      <c r="E963" s="40">
        <v>30800</v>
      </c>
      <c r="F963" s="39" t="s">
        <v>5146</v>
      </c>
      <c r="G963" s="39" t="s">
        <v>5147</v>
      </c>
      <c r="H963" s="39" t="s">
        <v>1309</v>
      </c>
      <c r="I963" s="39">
        <v>14</v>
      </c>
      <c r="J963" s="39" t="s">
        <v>5095</v>
      </c>
      <c r="K963" s="39" t="s">
        <v>2986</v>
      </c>
    </row>
    <row r="964" spans="1:11">
      <c r="A964" t="str">
        <f t="shared" si="15"/>
        <v>RachelKohler</v>
      </c>
      <c r="B964" s="39" t="s">
        <v>5148</v>
      </c>
      <c r="C964" s="39" t="s">
        <v>5149</v>
      </c>
      <c r="D964" s="39" t="s">
        <v>5150</v>
      </c>
      <c r="E964" s="40">
        <v>28500</v>
      </c>
      <c r="F964" s="39" t="s">
        <v>5109</v>
      </c>
      <c r="G964" s="39" t="s">
        <v>74</v>
      </c>
      <c r="H964" s="39" t="s">
        <v>75</v>
      </c>
      <c r="I964" s="39">
        <v>14</v>
      </c>
      <c r="J964" s="39" t="s">
        <v>5141</v>
      </c>
      <c r="K964" s="39" t="s">
        <v>2986</v>
      </c>
    </row>
    <row r="965" spans="1:11">
      <c r="A965" t="str">
        <f t="shared" si="15"/>
        <v>WilliamSilverstein</v>
      </c>
      <c r="B965" s="39" t="s">
        <v>5151</v>
      </c>
      <c r="C965" s="39" t="s">
        <v>3057</v>
      </c>
      <c r="D965" s="39" t="s">
        <v>5152</v>
      </c>
      <c r="E965" s="40">
        <v>28500</v>
      </c>
      <c r="F965" s="39" t="s">
        <v>5109</v>
      </c>
      <c r="G965" s="39" t="s">
        <v>1158</v>
      </c>
      <c r="H965" s="39" t="s">
        <v>75</v>
      </c>
      <c r="I965" s="39">
        <v>14</v>
      </c>
      <c r="J965" s="39" t="s">
        <v>5141</v>
      </c>
      <c r="K965" s="39" t="s">
        <v>2986</v>
      </c>
    </row>
    <row r="966" spans="1:11">
      <c r="A966" t="str">
        <f t="shared" si="15"/>
        <v>MikalWatts</v>
      </c>
      <c r="B966" s="39" t="s">
        <v>5153</v>
      </c>
      <c r="C966" s="39" t="s">
        <v>1563</v>
      </c>
      <c r="D966" s="39" t="s">
        <v>1564</v>
      </c>
      <c r="E966" s="40">
        <v>28500</v>
      </c>
      <c r="F966" s="39" t="s">
        <v>5109</v>
      </c>
      <c r="G966" s="39" t="s">
        <v>1567</v>
      </c>
      <c r="H966" s="39" t="s">
        <v>444</v>
      </c>
      <c r="I966" s="39">
        <v>14</v>
      </c>
      <c r="J966" s="39" t="s">
        <v>5154</v>
      </c>
      <c r="K966" s="39" t="s">
        <v>2986</v>
      </c>
    </row>
    <row r="967" spans="1:11">
      <c r="A967" t="str">
        <f t="shared" si="15"/>
        <v>GregorySerrurier</v>
      </c>
      <c r="B967" s="39" t="s">
        <v>5155</v>
      </c>
      <c r="C967" s="39" t="s">
        <v>3305</v>
      </c>
      <c r="D967" s="39" t="s">
        <v>5156</v>
      </c>
      <c r="E967" s="40">
        <v>28500</v>
      </c>
      <c r="F967" s="39" t="s">
        <v>5109</v>
      </c>
      <c r="G967" s="39" t="s">
        <v>262</v>
      </c>
      <c r="H967" s="39" t="s">
        <v>4</v>
      </c>
      <c r="I967" s="39">
        <v>14</v>
      </c>
      <c r="J967" s="39" t="s">
        <v>5157</v>
      </c>
      <c r="K967" s="39" t="s">
        <v>2986</v>
      </c>
    </row>
    <row r="968" spans="1:11">
      <c r="A968" t="str">
        <f t="shared" si="15"/>
        <v>RajRajaratnam</v>
      </c>
      <c r="B968" s="39" t="s">
        <v>5158</v>
      </c>
      <c r="C968" s="39" t="s">
        <v>5159</v>
      </c>
      <c r="D968" s="39" t="s">
        <v>5160</v>
      </c>
      <c r="E968" s="40">
        <v>30800</v>
      </c>
      <c r="F968" s="39" t="s">
        <v>5109</v>
      </c>
      <c r="G968" s="39" t="s">
        <v>14</v>
      </c>
      <c r="H968" s="39" t="s">
        <v>15</v>
      </c>
      <c r="I968" s="39">
        <v>14</v>
      </c>
      <c r="J968" s="39" t="s">
        <v>5095</v>
      </c>
      <c r="K968" s="39" t="s">
        <v>2986</v>
      </c>
    </row>
    <row r="969" spans="1:11">
      <c r="A969" t="str">
        <f t="shared" si="15"/>
        <v>GeorgeClooney</v>
      </c>
      <c r="B969" s="39" t="s">
        <v>5161</v>
      </c>
      <c r="C969" s="39" t="s">
        <v>779</v>
      </c>
      <c r="D969" s="39" t="s">
        <v>5162</v>
      </c>
      <c r="E969" s="40">
        <v>30800</v>
      </c>
      <c r="F969" s="39" t="s">
        <v>5109</v>
      </c>
      <c r="G969" s="39" t="s">
        <v>420</v>
      </c>
      <c r="H969" s="39" t="s">
        <v>4</v>
      </c>
      <c r="I969" s="39">
        <v>14</v>
      </c>
      <c r="J969" s="39" t="s">
        <v>4611</v>
      </c>
      <c r="K969" s="39" t="s">
        <v>2986</v>
      </c>
    </row>
    <row r="970" spans="1:11">
      <c r="A970" t="str">
        <f t="shared" si="15"/>
        <v>JoseGonzalez</v>
      </c>
      <c r="B970" s="39" t="s">
        <v>5163</v>
      </c>
      <c r="C970" s="39" t="s">
        <v>5164</v>
      </c>
      <c r="D970" s="39" t="s">
        <v>5165</v>
      </c>
      <c r="E970" s="40">
        <v>28500</v>
      </c>
      <c r="F970" s="39" t="s">
        <v>5109</v>
      </c>
      <c r="G970" s="39" t="s">
        <v>5166</v>
      </c>
      <c r="H970" s="39" t="s">
        <v>444</v>
      </c>
      <c r="I970" s="39">
        <v>14</v>
      </c>
      <c r="J970" s="39" t="s">
        <v>5154</v>
      </c>
      <c r="K970" s="39" t="s">
        <v>2986</v>
      </c>
    </row>
    <row r="971" spans="1:11">
      <c r="A971" t="str">
        <f t="shared" si="15"/>
        <v>LorettaKaufman</v>
      </c>
      <c r="B971" s="39" t="s">
        <v>5167</v>
      </c>
      <c r="C971" s="39" t="s">
        <v>5168</v>
      </c>
      <c r="D971" s="39" t="s">
        <v>5169</v>
      </c>
      <c r="E971" s="40">
        <v>30800</v>
      </c>
      <c r="F971" s="39" t="s">
        <v>5109</v>
      </c>
      <c r="G971" s="39" t="s">
        <v>5170</v>
      </c>
      <c r="H971" s="39" t="s">
        <v>15</v>
      </c>
      <c r="I971" s="39">
        <v>14</v>
      </c>
      <c r="J971" s="39" t="s">
        <v>5095</v>
      </c>
      <c r="K971" s="39" t="s">
        <v>2986</v>
      </c>
    </row>
    <row r="972" spans="1:11">
      <c r="A972" t="str">
        <f t="shared" si="15"/>
        <v>TheodoreWells</v>
      </c>
      <c r="B972" s="39" t="s">
        <v>5171</v>
      </c>
      <c r="C972" s="39" t="s">
        <v>5172</v>
      </c>
      <c r="D972" s="39" t="s">
        <v>3360</v>
      </c>
      <c r="E972" s="40">
        <v>30800</v>
      </c>
      <c r="F972" s="39" t="s">
        <v>5109</v>
      </c>
      <c r="G972" s="39" t="s">
        <v>5173</v>
      </c>
      <c r="H972" s="39" t="s">
        <v>1392</v>
      </c>
      <c r="I972" s="39">
        <v>14</v>
      </c>
      <c r="J972" s="39" t="s">
        <v>5095</v>
      </c>
      <c r="K972" s="39" t="s">
        <v>2986</v>
      </c>
    </row>
    <row r="973" spans="1:11">
      <c r="A973" t="str">
        <f t="shared" si="15"/>
        <v>ArthurReimers</v>
      </c>
      <c r="B973" s="39" t="s">
        <v>5174</v>
      </c>
      <c r="C973" s="39" t="s">
        <v>744</v>
      </c>
      <c r="D973" s="39" t="s">
        <v>5175</v>
      </c>
      <c r="E973" s="40">
        <v>33100</v>
      </c>
      <c r="F973" s="39" t="s">
        <v>5146</v>
      </c>
      <c r="G973" s="39" t="s">
        <v>1434</v>
      </c>
      <c r="H973" s="39" t="s">
        <v>628</v>
      </c>
      <c r="I973" s="39">
        <v>14</v>
      </c>
      <c r="J973" s="39" t="s">
        <v>5095</v>
      </c>
      <c r="K973" s="39" t="s">
        <v>2986</v>
      </c>
    </row>
    <row r="974" spans="1:11">
      <c r="A974" t="str">
        <f t="shared" si="15"/>
        <v>SteveJohnson</v>
      </c>
      <c r="B974" s="39" t="s">
        <v>5176</v>
      </c>
      <c r="C974" s="39" t="s">
        <v>257</v>
      </c>
      <c r="D974" s="39" t="s">
        <v>563</v>
      </c>
      <c r="E974" s="40">
        <v>30300</v>
      </c>
      <c r="F974" s="39" t="s">
        <v>5177</v>
      </c>
      <c r="G974" s="39" t="s">
        <v>1299</v>
      </c>
      <c r="H974" s="39" t="s">
        <v>123</v>
      </c>
      <c r="I974" s="39">
        <v>14</v>
      </c>
      <c r="J974" s="39" t="s">
        <v>3144</v>
      </c>
      <c r="K974" s="39" t="s">
        <v>2986</v>
      </c>
    </row>
    <row r="975" spans="1:11">
      <c r="A975" t="str">
        <f t="shared" si="15"/>
        <v>ArthurReimers</v>
      </c>
      <c r="B975" s="39" t="s">
        <v>5174</v>
      </c>
      <c r="C975" s="39" t="s">
        <v>744</v>
      </c>
      <c r="D975" s="39" t="s">
        <v>5175</v>
      </c>
      <c r="E975" s="40">
        <v>33100</v>
      </c>
      <c r="F975" s="39" t="s">
        <v>5178</v>
      </c>
      <c r="G975" s="39" t="s">
        <v>1434</v>
      </c>
      <c r="H975" s="39" t="s">
        <v>628</v>
      </c>
      <c r="I975" s="39">
        <v>14</v>
      </c>
      <c r="J975" s="39" t="s">
        <v>5095</v>
      </c>
      <c r="K975" s="39" t="s">
        <v>2986</v>
      </c>
    </row>
    <row r="976" spans="1:11">
      <c r="A976" t="str">
        <f t="shared" si="15"/>
        <v>ArnTellem</v>
      </c>
      <c r="B976" s="39" t="s">
        <v>5179</v>
      </c>
      <c r="C976" s="39" t="s">
        <v>5180</v>
      </c>
      <c r="D976" s="39" t="s">
        <v>5181</v>
      </c>
      <c r="E976" s="40">
        <v>28500</v>
      </c>
      <c r="F976" s="39" t="s">
        <v>5178</v>
      </c>
      <c r="G976" s="39" t="s">
        <v>3407</v>
      </c>
      <c r="H976" s="39" t="s">
        <v>4</v>
      </c>
      <c r="I976" s="39">
        <v>14</v>
      </c>
      <c r="J976" s="39" t="s">
        <v>5182</v>
      </c>
      <c r="K976" s="39" t="s">
        <v>2986</v>
      </c>
    </row>
    <row r="977" spans="1:11">
      <c r="A977" t="str">
        <f t="shared" si="15"/>
        <v>ThomasGordon</v>
      </c>
      <c r="B977" s="39" t="s">
        <v>5183</v>
      </c>
      <c r="C977" s="39" t="s">
        <v>2992</v>
      </c>
      <c r="D977" s="39" t="s">
        <v>2355</v>
      </c>
      <c r="E977" s="40">
        <v>28500</v>
      </c>
      <c r="F977" s="39" t="s">
        <v>5177</v>
      </c>
      <c r="G977" s="39" t="s">
        <v>2758</v>
      </c>
      <c r="H977" s="39" t="s">
        <v>105</v>
      </c>
      <c r="I977" s="39">
        <v>14</v>
      </c>
      <c r="J977" s="39" t="s">
        <v>5016</v>
      </c>
      <c r="K977" s="39" t="s">
        <v>2986</v>
      </c>
    </row>
    <row r="978" spans="1:11">
      <c r="A978" t="str">
        <f t="shared" si="15"/>
        <v>KennethTuchman</v>
      </c>
      <c r="B978" s="39" t="s">
        <v>5184</v>
      </c>
      <c r="C978" s="39" t="s">
        <v>3666</v>
      </c>
      <c r="D978" s="39" t="s">
        <v>5185</v>
      </c>
      <c r="E978" s="40">
        <v>28500</v>
      </c>
      <c r="F978" s="39" t="s">
        <v>5177</v>
      </c>
      <c r="G978" s="39" t="s">
        <v>5186</v>
      </c>
      <c r="H978" s="39" t="s">
        <v>105</v>
      </c>
      <c r="I978" s="39">
        <v>14</v>
      </c>
      <c r="J978" s="39" t="s">
        <v>5016</v>
      </c>
      <c r="K978" s="39" t="s">
        <v>2986</v>
      </c>
    </row>
    <row r="979" spans="1:11">
      <c r="A979" t="str">
        <f t="shared" si="15"/>
        <v>SandraRose</v>
      </c>
      <c r="B979" s="39" t="s">
        <v>5187</v>
      </c>
      <c r="C979" s="39" t="s">
        <v>5188</v>
      </c>
      <c r="D979" s="39" t="s">
        <v>4709</v>
      </c>
      <c r="E979" s="40">
        <v>30800</v>
      </c>
      <c r="F979" s="39" t="s">
        <v>5177</v>
      </c>
      <c r="G979" s="39" t="s">
        <v>3766</v>
      </c>
      <c r="H979" s="39" t="s">
        <v>15</v>
      </c>
      <c r="I979" s="39">
        <v>14</v>
      </c>
      <c r="J979" s="39" t="s">
        <v>4959</v>
      </c>
      <c r="K979" s="39" t="s">
        <v>2986</v>
      </c>
    </row>
    <row r="980" spans="1:11">
      <c r="A980" t="str">
        <f t="shared" si="15"/>
        <v>HowardMarks</v>
      </c>
      <c r="B980" s="39" t="s">
        <v>5189</v>
      </c>
      <c r="C980" s="39" t="s">
        <v>175</v>
      </c>
      <c r="D980" s="39" t="s">
        <v>4782</v>
      </c>
      <c r="E980" s="40">
        <v>28500</v>
      </c>
      <c r="F980" s="39" t="s">
        <v>5177</v>
      </c>
      <c r="G980" s="39" t="s">
        <v>420</v>
      </c>
      <c r="H980" s="39" t="s">
        <v>4</v>
      </c>
      <c r="I980" s="39">
        <v>14</v>
      </c>
      <c r="J980" s="39" t="s">
        <v>3074</v>
      </c>
      <c r="K980" s="39" t="s">
        <v>2986</v>
      </c>
    </row>
    <row r="981" spans="1:11">
      <c r="A981" t="str">
        <f t="shared" si="15"/>
        <v>LindaBerger</v>
      </c>
      <c r="B981" s="39" t="s">
        <v>5190</v>
      </c>
      <c r="C981" s="39" t="s">
        <v>4057</v>
      </c>
      <c r="D981" s="39" t="s">
        <v>673</v>
      </c>
      <c r="E981" s="40">
        <v>28500</v>
      </c>
      <c r="F981" s="39" t="s">
        <v>5191</v>
      </c>
      <c r="G981" s="39" t="s">
        <v>225</v>
      </c>
      <c r="H981" s="39" t="s">
        <v>226</v>
      </c>
      <c r="I981" s="39">
        <v>14</v>
      </c>
      <c r="J981" s="39" t="s">
        <v>5114</v>
      </c>
      <c r="K981" s="39" t="s">
        <v>2986</v>
      </c>
    </row>
    <row r="982" spans="1:11">
      <c r="A982" t="str">
        <f t="shared" si="15"/>
        <v>DavidBillings</v>
      </c>
      <c r="B982" s="39" t="s">
        <v>5192</v>
      </c>
      <c r="C982" s="39" t="s">
        <v>163</v>
      </c>
      <c r="D982" s="39" t="s">
        <v>3109</v>
      </c>
      <c r="E982" s="40">
        <v>32100</v>
      </c>
      <c r="F982" s="39" t="s">
        <v>5191</v>
      </c>
      <c r="G982" s="39" t="s">
        <v>676</v>
      </c>
      <c r="H982" s="39" t="s">
        <v>3061</v>
      </c>
      <c r="I982" s="39">
        <v>14</v>
      </c>
      <c r="J982" s="39" t="s">
        <v>5193</v>
      </c>
      <c r="K982" s="39" t="s">
        <v>2986</v>
      </c>
    </row>
    <row r="983" spans="1:11">
      <c r="A983" t="str">
        <f t="shared" si="15"/>
        <v>AlisonFerring</v>
      </c>
      <c r="B983" s="39" t="s">
        <v>5194</v>
      </c>
      <c r="C983" s="39" t="s">
        <v>4932</v>
      </c>
      <c r="D983" s="39" t="s">
        <v>5195</v>
      </c>
      <c r="E983" s="40">
        <v>32000</v>
      </c>
      <c r="F983" s="39" t="s">
        <v>5191</v>
      </c>
      <c r="G983" s="39" t="s">
        <v>5196</v>
      </c>
      <c r="H983" s="39" t="s">
        <v>2838</v>
      </c>
      <c r="I983" s="39">
        <v>14</v>
      </c>
      <c r="J983" s="39" t="s">
        <v>5197</v>
      </c>
      <c r="K983" s="39" t="s">
        <v>2986</v>
      </c>
    </row>
    <row r="984" spans="1:11">
      <c r="A984" t="str">
        <f t="shared" si="15"/>
        <v>RickParasol</v>
      </c>
      <c r="B984" s="39" t="s">
        <v>5198</v>
      </c>
      <c r="C984" s="39" t="s">
        <v>2251</v>
      </c>
      <c r="D984" s="39" t="s">
        <v>5199</v>
      </c>
      <c r="E984" s="40">
        <v>28500</v>
      </c>
      <c r="F984" s="39" t="s">
        <v>5191</v>
      </c>
      <c r="G984" s="39" t="s">
        <v>915</v>
      </c>
      <c r="H984" s="39" t="s">
        <v>4</v>
      </c>
      <c r="I984" s="39">
        <v>14</v>
      </c>
      <c r="J984" s="39" t="s">
        <v>5200</v>
      </c>
      <c r="K984" s="39" t="s">
        <v>2986</v>
      </c>
    </row>
    <row r="985" spans="1:11">
      <c r="A985" t="str">
        <f t="shared" si="15"/>
        <v>LeoZickler</v>
      </c>
      <c r="B985" s="39" t="s">
        <v>5201</v>
      </c>
      <c r="C985" s="39" t="s">
        <v>1985</v>
      </c>
      <c r="D985" s="39" t="s">
        <v>5202</v>
      </c>
      <c r="E985" s="40">
        <v>33100</v>
      </c>
      <c r="F985" s="39" t="s">
        <v>5191</v>
      </c>
      <c r="G985" s="39" t="s">
        <v>243</v>
      </c>
      <c r="H985" s="39" t="s">
        <v>244</v>
      </c>
      <c r="I985" s="39">
        <v>14</v>
      </c>
      <c r="J985" s="39" t="s">
        <v>5127</v>
      </c>
      <c r="K985" s="39" t="s">
        <v>2986</v>
      </c>
    </row>
    <row r="986" spans="1:11">
      <c r="A986" t="str">
        <f t="shared" si="15"/>
        <v>LarryFields</v>
      </c>
      <c r="B986" s="39" t="s">
        <v>5203</v>
      </c>
      <c r="C986" s="39" t="s">
        <v>1061</v>
      </c>
      <c r="D986" s="39" t="s">
        <v>5204</v>
      </c>
      <c r="E986" s="40">
        <v>28500</v>
      </c>
      <c r="F986" s="39" t="s">
        <v>5191</v>
      </c>
      <c r="G986" s="39" t="s">
        <v>74</v>
      </c>
      <c r="H986" s="39" t="s">
        <v>75</v>
      </c>
      <c r="I986" s="39">
        <v>14</v>
      </c>
      <c r="J986" s="39" t="s">
        <v>3664</v>
      </c>
      <c r="K986" s="39" t="s">
        <v>2986</v>
      </c>
    </row>
    <row r="987" spans="1:11">
      <c r="A987" t="str">
        <f t="shared" si="15"/>
        <v>MarilynFields</v>
      </c>
      <c r="B987" s="39" t="s">
        <v>5205</v>
      </c>
      <c r="C987" s="39" t="s">
        <v>3359</v>
      </c>
      <c r="D987" s="39" t="s">
        <v>5204</v>
      </c>
      <c r="E987" s="40">
        <v>28500</v>
      </c>
      <c r="F987" s="39" t="s">
        <v>5191</v>
      </c>
      <c r="G987" s="39" t="s">
        <v>74</v>
      </c>
      <c r="H987" s="39" t="s">
        <v>75</v>
      </c>
      <c r="I987" s="39">
        <v>14</v>
      </c>
      <c r="J987" s="39" t="s">
        <v>3664</v>
      </c>
      <c r="K987" s="39" t="s">
        <v>2986</v>
      </c>
    </row>
    <row r="988" spans="1:11">
      <c r="A988" t="str">
        <f t="shared" si="15"/>
        <v>JamesKellogg</v>
      </c>
      <c r="B988" s="39" t="s">
        <v>5206</v>
      </c>
      <c r="C988" s="39" t="s">
        <v>274</v>
      </c>
      <c r="D988" s="39" t="s">
        <v>3159</v>
      </c>
      <c r="E988" s="40">
        <v>30800</v>
      </c>
      <c r="F988" s="39" t="s">
        <v>5191</v>
      </c>
      <c r="G988" s="39" t="s">
        <v>5207</v>
      </c>
      <c r="H988" s="39" t="s">
        <v>1392</v>
      </c>
      <c r="I988" s="39">
        <v>14</v>
      </c>
      <c r="J988" s="39" t="s">
        <v>5095</v>
      </c>
      <c r="K988" s="39" t="s">
        <v>2986</v>
      </c>
    </row>
    <row r="989" spans="1:11">
      <c r="A989" t="str">
        <f t="shared" si="15"/>
        <v>AnnUnterberg</v>
      </c>
      <c r="B989" s="39" t="s">
        <v>5208</v>
      </c>
      <c r="C989" s="39" t="s">
        <v>2444</v>
      </c>
      <c r="D989" s="39" t="s">
        <v>5209</v>
      </c>
      <c r="E989" s="40">
        <v>30800</v>
      </c>
      <c r="F989" s="39" t="s">
        <v>5191</v>
      </c>
      <c r="G989" s="39" t="s">
        <v>14</v>
      </c>
      <c r="H989" s="39" t="s">
        <v>15</v>
      </c>
      <c r="I989" s="39">
        <v>14</v>
      </c>
      <c r="J989" s="39" t="s">
        <v>5095</v>
      </c>
      <c r="K989" s="39" t="s">
        <v>2986</v>
      </c>
    </row>
    <row r="990" spans="1:11">
      <c r="A990" t="str">
        <f t="shared" si="15"/>
        <v>ThomasUnterberg</v>
      </c>
      <c r="B990" s="39" t="s">
        <v>5210</v>
      </c>
      <c r="C990" s="39" t="s">
        <v>2992</v>
      </c>
      <c r="D990" s="39" t="s">
        <v>5209</v>
      </c>
      <c r="E990" s="40">
        <v>30800</v>
      </c>
      <c r="F990" s="39" t="s">
        <v>5191</v>
      </c>
      <c r="G990" s="39" t="s">
        <v>14</v>
      </c>
      <c r="H990" s="39" t="s">
        <v>15</v>
      </c>
      <c r="I990" s="39">
        <v>14</v>
      </c>
      <c r="J990" s="39" t="s">
        <v>5095</v>
      </c>
      <c r="K990" s="39" t="s">
        <v>2986</v>
      </c>
    </row>
    <row r="991" spans="1:11">
      <c r="A991" t="str">
        <f t="shared" si="15"/>
        <v>CarolineMorong</v>
      </c>
      <c r="B991" s="39" t="s">
        <v>5211</v>
      </c>
      <c r="C991" s="39" t="s">
        <v>5212</v>
      </c>
      <c r="D991" s="39" t="s">
        <v>5213</v>
      </c>
      <c r="E991" s="40">
        <v>30800</v>
      </c>
      <c r="F991" s="39" t="s">
        <v>5214</v>
      </c>
      <c r="G991" s="39" t="s">
        <v>5215</v>
      </c>
      <c r="H991" s="39" t="s">
        <v>1558</v>
      </c>
      <c r="I991" s="39">
        <v>14</v>
      </c>
      <c r="J991" s="39" t="s">
        <v>3144</v>
      </c>
      <c r="K991" s="39" t="s">
        <v>2986</v>
      </c>
    </row>
    <row r="992" spans="1:11">
      <c r="A992" t="str">
        <f t="shared" si="15"/>
        <v>LaurenKing</v>
      </c>
      <c r="B992" s="39" t="s">
        <v>5216</v>
      </c>
      <c r="C992" s="39" t="s">
        <v>4627</v>
      </c>
      <c r="D992" s="39" t="s">
        <v>5217</v>
      </c>
      <c r="E992" s="40">
        <v>28500</v>
      </c>
      <c r="F992" s="39" t="s">
        <v>5214</v>
      </c>
      <c r="G992" s="39" t="s">
        <v>420</v>
      </c>
      <c r="H992" s="39" t="s">
        <v>4</v>
      </c>
      <c r="I992" s="39">
        <v>14</v>
      </c>
      <c r="J992" s="39" t="s">
        <v>4291</v>
      </c>
      <c r="K992" s="39" t="s">
        <v>2986</v>
      </c>
    </row>
    <row r="993" spans="1:11">
      <c r="A993" t="str">
        <f t="shared" si="15"/>
        <v>BarbaraFreeman</v>
      </c>
      <c r="B993" s="39" t="s">
        <v>5218</v>
      </c>
      <c r="C993" s="39" t="s">
        <v>661</v>
      </c>
      <c r="D993" s="39" t="s">
        <v>3947</v>
      </c>
      <c r="E993" s="40">
        <v>28500</v>
      </c>
      <c r="F993" s="39" t="s">
        <v>5214</v>
      </c>
      <c r="G993" s="39" t="s">
        <v>2767</v>
      </c>
      <c r="H993" s="39" t="s">
        <v>3948</v>
      </c>
      <c r="I993" s="39">
        <v>14</v>
      </c>
      <c r="J993" s="39" t="s">
        <v>3434</v>
      </c>
      <c r="K993" s="39" t="s">
        <v>2986</v>
      </c>
    </row>
    <row r="994" spans="1:11">
      <c r="A994" t="str">
        <f t="shared" si="15"/>
        <v>GarryKief</v>
      </c>
      <c r="B994" s="39" t="s">
        <v>5219</v>
      </c>
      <c r="C994" s="39" t="s">
        <v>1204</v>
      </c>
      <c r="D994" s="39" t="s">
        <v>5220</v>
      </c>
      <c r="E994" s="40">
        <v>28500</v>
      </c>
      <c r="F994" s="39" t="s">
        <v>5214</v>
      </c>
      <c r="G994" s="39" t="s">
        <v>5221</v>
      </c>
      <c r="H994" s="39" t="s">
        <v>4</v>
      </c>
      <c r="I994" s="39">
        <v>14</v>
      </c>
      <c r="J994" s="39" t="s">
        <v>3024</v>
      </c>
      <c r="K994" s="39" t="s">
        <v>2986</v>
      </c>
    </row>
    <row r="995" spans="1:11">
      <c r="A995" t="str">
        <f t="shared" si="15"/>
        <v>BernyceAdler</v>
      </c>
      <c r="B995" s="39" t="s">
        <v>5222</v>
      </c>
      <c r="C995" s="39" t="s">
        <v>5223</v>
      </c>
      <c r="D995" s="39" t="s">
        <v>1803</v>
      </c>
      <c r="E995" s="40">
        <v>33100</v>
      </c>
      <c r="F995" s="39" t="s">
        <v>5214</v>
      </c>
      <c r="G995" s="39" t="s">
        <v>5224</v>
      </c>
      <c r="H995" s="39" t="s">
        <v>27</v>
      </c>
      <c r="I995" s="39">
        <v>14</v>
      </c>
      <c r="J995" s="39" t="s">
        <v>4275</v>
      </c>
      <c r="K995" s="39" t="s">
        <v>2986</v>
      </c>
    </row>
    <row r="996" spans="1:11">
      <c r="A996" t="str">
        <f t="shared" si="15"/>
        <v>MatthewAdler</v>
      </c>
      <c r="B996" s="39" t="s">
        <v>5225</v>
      </c>
      <c r="C996" s="39" t="s">
        <v>58</v>
      </c>
      <c r="D996" s="39" t="s">
        <v>1803</v>
      </c>
      <c r="E996" s="40">
        <v>33100</v>
      </c>
      <c r="F996" s="39" t="s">
        <v>5214</v>
      </c>
      <c r="G996" s="39" t="s">
        <v>3619</v>
      </c>
      <c r="H996" s="39" t="s">
        <v>27</v>
      </c>
      <c r="I996" s="39">
        <v>14</v>
      </c>
      <c r="J996" s="39" t="s">
        <v>4275</v>
      </c>
      <c r="K996" s="39" t="s">
        <v>2986</v>
      </c>
    </row>
    <row r="997" spans="1:11">
      <c r="A997" t="str">
        <f t="shared" si="15"/>
        <v>MyrtlePotter</v>
      </c>
      <c r="B997" s="39" t="s">
        <v>5226</v>
      </c>
      <c r="C997" s="39" t="s">
        <v>5227</v>
      </c>
      <c r="D997" s="39" t="s">
        <v>5228</v>
      </c>
      <c r="E997" s="40">
        <v>28500</v>
      </c>
      <c r="F997" s="39" t="s">
        <v>5214</v>
      </c>
      <c r="G997" s="39" t="s">
        <v>156</v>
      </c>
      <c r="H997" s="39" t="s">
        <v>4</v>
      </c>
      <c r="I997" s="39">
        <v>14</v>
      </c>
      <c r="J997" s="39" t="s">
        <v>3024</v>
      </c>
      <c r="K997" s="39" t="s">
        <v>2986</v>
      </c>
    </row>
    <row r="998" spans="1:11">
      <c r="A998" t="str">
        <f t="shared" si="15"/>
        <v>DavidRoss</v>
      </c>
      <c r="B998" s="39" t="s">
        <v>5229</v>
      </c>
      <c r="C998" s="39" t="s">
        <v>163</v>
      </c>
      <c r="D998" s="39" t="s">
        <v>4377</v>
      </c>
      <c r="E998" s="40">
        <v>28500</v>
      </c>
      <c r="F998" s="39" t="s">
        <v>5230</v>
      </c>
      <c r="G998" s="39" t="s">
        <v>14</v>
      </c>
      <c r="H998" s="39" t="s">
        <v>15</v>
      </c>
      <c r="I998" s="39">
        <v>14</v>
      </c>
      <c r="J998" s="39" t="s">
        <v>3144</v>
      </c>
      <c r="K998" s="39" t="s">
        <v>2986</v>
      </c>
    </row>
    <row r="999" spans="1:11">
      <c r="A999" t="str">
        <f t="shared" si="15"/>
        <v>AnitaBekenstein</v>
      </c>
      <c r="B999" s="39" t="s">
        <v>5231</v>
      </c>
      <c r="C999" s="39" t="s">
        <v>5232</v>
      </c>
      <c r="D999" s="39" t="s">
        <v>5233</v>
      </c>
      <c r="E999" s="40">
        <v>28500</v>
      </c>
      <c r="F999" s="39" t="s">
        <v>5230</v>
      </c>
      <c r="G999" s="39" t="s">
        <v>5234</v>
      </c>
      <c r="H999" s="39" t="s">
        <v>123</v>
      </c>
      <c r="I999" s="39">
        <v>14</v>
      </c>
      <c r="J999" s="39" t="s">
        <v>3144</v>
      </c>
      <c r="K999" s="39" t="s">
        <v>2986</v>
      </c>
    </row>
    <row r="1000" spans="1:11">
      <c r="A1000" t="str">
        <f t="shared" si="15"/>
        <v>GaryHirshberg</v>
      </c>
      <c r="B1000" s="39" t="s">
        <v>5235</v>
      </c>
      <c r="C1000" s="39" t="s">
        <v>2672</v>
      </c>
      <c r="D1000" s="39" t="s">
        <v>2673</v>
      </c>
      <c r="E1000" s="40">
        <v>28500</v>
      </c>
      <c r="F1000" s="39" t="s">
        <v>5236</v>
      </c>
      <c r="G1000" s="39" t="s">
        <v>2676</v>
      </c>
      <c r="H1000" s="39" t="s">
        <v>2677</v>
      </c>
      <c r="I1000" s="39">
        <v>14</v>
      </c>
      <c r="J1000" s="39" t="s">
        <v>3144</v>
      </c>
      <c r="K1000" s="39" t="s">
        <v>2986</v>
      </c>
    </row>
    <row r="1001" spans="1:11">
      <c r="A1001" t="str">
        <f t="shared" si="15"/>
        <v>DianeExter</v>
      </c>
      <c r="B1001" s="39" t="s">
        <v>5237</v>
      </c>
      <c r="C1001" s="39" t="s">
        <v>3201</v>
      </c>
      <c r="D1001" s="39" t="s">
        <v>5238</v>
      </c>
      <c r="E1001" s="40">
        <v>28500</v>
      </c>
      <c r="F1001" s="39" t="s">
        <v>5239</v>
      </c>
      <c r="G1001" s="39" t="s">
        <v>1378</v>
      </c>
      <c r="H1001" s="39" t="s">
        <v>123</v>
      </c>
      <c r="I1001" s="39">
        <v>14</v>
      </c>
      <c r="J1001" s="39" t="s">
        <v>3144</v>
      </c>
      <c r="K1001" s="39" t="s">
        <v>2986</v>
      </c>
    </row>
    <row r="1002" spans="1:11">
      <c r="A1002" t="str">
        <f t="shared" si="15"/>
        <v>AnneAndrew</v>
      </c>
      <c r="B1002" s="39" t="s">
        <v>5240</v>
      </c>
      <c r="C1002" s="39" t="s">
        <v>940</v>
      </c>
      <c r="D1002" s="39" t="s">
        <v>433</v>
      </c>
      <c r="E1002" s="40">
        <v>28500</v>
      </c>
      <c r="F1002" s="39" t="s">
        <v>5239</v>
      </c>
      <c r="G1002" s="39" t="s">
        <v>3110</v>
      </c>
      <c r="H1002" s="39" t="s">
        <v>244</v>
      </c>
      <c r="I1002" s="39">
        <v>14</v>
      </c>
      <c r="J1002" s="39" t="s">
        <v>3074</v>
      </c>
      <c r="K1002" s="39" t="s">
        <v>2986</v>
      </c>
    </row>
    <row r="1003" spans="1:11">
      <c r="A1003" t="str">
        <f t="shared" si="15"/>
        <v>JohnDrew</v>
      </c>
      <c r="B1003" s="39" t="s">
        <v>5241</v>
      </c>
      <c r="C1003" s="39" t="s">
        <v>69</v>
      </c>
      <c r="D1003" s="39" t="s">
        <v>2027</v>
      </c>
      <c r="E1003" s="40">
        <v>28500</v>
      </c>
      <c r="F1003" s="39" t="s">
        <v>5242</v>
      </c>
      <c r="G1003" s="39" t="s">
        <v>903</v>
      </c>
      <c r="H1003" s="39" t="s">
        <v>4</v>
      </c>
      <c r="I1003" s="39">
        <v>14</v>
      </c>
      <c r="J1003" s="39" t="s">
        <v>4139</v>
      </c>
      <c r="K1003" s="39" t="s">
        <v>2986</v>
      </c>
    </row>
    <row r="1004" spans="1:11">
      <c r="A1004" t="str">
        <f t="shared" si="15"/>
        <v>MargotMilliken</v>
      </c>
      <c r="B1004" s="39" t="s">
        <v>5243</v>
      </c>
      <c r="C1004" s="39" t="s">
        <v>4043</v>
      </c>
      <c r="D1004" s="39" t="s">
        <v>3538</v>
      </c>
      <c r="E1004" s="40">
        <v>28500</v>
      </c>
      <c r="F1004" s="39" t="s">
        <v>5242</v>
      </c>
      <c r="G1004" s="39" t="s">
        <v>3539</v>
      </c>
      <c r="H1004" s="39" t="s">
        <v>1558</v>
      </c>
      <c r="I1004" s="39">
        <v>14</v>
      </c>
      <c r="J1004" s="39" t="s">
        <v>3144</v>
      </c>
      <c r="K1004" s="39" t="s">
        <v>2986</v>
      </c>
    </row>
    <row r="1005" spans="1:11">
      <c r="A1005" t="str">
        <f t="shared" si="15"/>
        <v>EllenDrew</v>
      </c>
      <c r="B1005" s="39" t="s">
        <v>5244</v>
      </c>
      <c r="C1005" s="39" t="s">
        <v>2791</v>
      </c>
      <c r="D1005" s="39" t="s">
        <v>2027</v>
      </c>
      <c r="E1005" s="40">
        <v>28500</v>
      </c>
      <c r="F1005" s="39" t="s">
        <v>5242</v>
      </c>
      <c r="G1005" s="39" t="s">
        <v>903</v>
      </c>
      <c r="H1005" s="39" t="s">
        <v>4</v>
      </c>
      <c r="I1005" s="39">
        <v>14</v>
      </c>
      <c r="J1005" s="39" t="s">
        <v>4139</v>
      </c>
      <c r="K1005" s="39" t="s">
        <v>2986</v>
      </c>
    </row>
    <row r="1006" spans="1:11">
      <c r="A1006" t="str">
        <f t="shared" si="15"/>
        <v>NomaanHusain</v>
      </c>
      <c r="B1006" s="39" t="s">
        <v>5245</v>
      </c>
      <c r="C1006" s="39" t="s">
        <v>5246</v>
      </c>
      <c r="D1006" s="39" t="s">
        <v>5247</v>
      </c>
      <c r="E1006" s="40">
        <v>28500</v>
      </c>
      <c r="F1006" s="39" t="s">
        <v>5242</v>
      </c>
      <c r="G1006" s="39" t="s">
        <v>928</v>
      </c>
      <c r="H1006" s="39" t="s">
        <v>444</v>
      </c>
      <c r="I1006" s="39">
        <v>14</v>
      </c>
      <c r="J1006" s="39" t="s">
        <v>3024</v>
      </c>
      <c r="K1006" s="39" t="s">
        <v>2986</v>
      </c>
    </row>
    <row r="1007" spans="1:11">
      <c r="A1007" t="str">
        <f t="shared" si="15"/>
        <v>LauraPerloff</v>
      </c>
      <c r="B1007" s="39" t="s">
        <v>5248</v>
      </c>
      <c r="C1007" s="39" t="s">
        <v>4544</v>
      </c>
      <c r="D1007" s="39" t="s">
        <v>5249</v>
      </c>
      <c r="E1007" s="40">
        <v>28500</v>
      </c>
      <c r="F1007" s="39" t="s">
        <v>5250</v>
      </c>
      <c r="G1007" s="39" t="s">
        <v>5251</v>
      </c>
      <c r="H1007" s="39" t="s">
        <v>4</v>
      </c>
      <c r="I1007" s="39">
        <v>14</v>
      </c>
      <c r="J1007" s="39" t="s">
        <v>3024</v>
      </c>
      <c r="K1007" s="39" t="s">
        <v>2986</v>
      </c>
    </row>
    <row r="1008" spans="1:11">
      <c r="A1008" t="str">
        <f t="shared" si="15"/>
        <v>AmandaBurden</v>
      </c>
      <c r="B1008" s="39" t="s">
        <v>5252</v>
      </c>
      <c r="C1008" s="39" t="s">
        <v>5253</v>
      </c>
      <c r="D1008" s="39" t="s">
        <v>5254</v>
      </c>
      <c r="E1008" s="40">
        <v>28500</v>
      </c>
      <c r="F1008" s="39" t="s">
        <v>5250</v>
      </c>
      <c r="G1008" s="39" t="s">
        <v>14</v>
      </c>
      <c r="H1008" s="39" t="s">
        <v>15</v>
      </c>
      <c r="I1008" s="39">
        <v>14</v>
      </c>
      <c r="J1008" s="39" t="s">
        <v>5255</v>
      </c>
      <c r="K1008" s="39" t="s">
        <v>2986</v>
      </c>
    </row>
    <row r="1009" spans="1:11">
      <c r="A1009" t="str">
        <f t="shared" si="15"/>
        <v>DavidMills</v>
      </c>
      <c r="B1009" s="39" t="s">
        <v>5256</v>
      </c>
      <c r="C1009" s="39" t="s">
        <v>163</v>
      </c>
      <c r="D1009" s="39" t="s">
        <v>4723</v>
      </c>
      <c r="E1009" s="40">
        <v>28500</v>
      </c>
      <c r="F1009" s="39" t="s">
        <v>5250</v>
      </c>
      <c r="G1009" s="39" t="s">
        <v>5051</v>
      </c>
      <c r="H1009" s="39" t="s">
        <v>4</v>
      </c>
      <c r="I1009" s="39">
        <v>14</v>
      </c>
      <c r="J1009" s="39" t="s">
        <v>4139</v>
      </c>
      <c r="K1009" s="39" t="s">
        <v>2986</v>
      </c>
    </row>
    <row r="1010" spans="1:11">
      <c r="A1010" t="str">
        <f t="shared" si="15"/>
        <v>MicheleGerstel Costello</v>
      </c>
      <c r="B1010" s="39" t="s">
        <v>5257</v>
      </c>
      <c r="C1010" s="39" t="s">
        <v>5258</v>
      </c>
      <c r="D1010" s="39" t="s">
        <v>5259</v>
      </c>
      <c r="E1010" s="40">
        <v>28500</v>
      </c>
      <c r="F1010" s="39" t="s">
        <v>4562</v>
      </c>
      <c r="G1010" s="39" t="s">
        <v>4859</v>
      </c>
      <c r="H1010" s="39" t="s">
        <v>4</v>
      </c>
      <c r="I1010" s="39">
        <v>14</v>
      </c>
      <c r="J1010" s="39" t="s">
        <v>3024</v>
      </c>
      <c r="K1010" s="39" t="s">
        <v>2986</v>
      </c>
    </row>
    <row r="1011" spans="1:11">
      <c r="A1011" t="str">
        <f t="shared" si="15"/>
        <v>MarkPincus</v>
      </c>
      <c r="B1011" s="39" t="s">
        <v>5260</v>
      </c>
      <c r="C1011" s="39" t="s">
        <v>151</v>
      </c>
      <c r="D1011" s="39" t="s">
        <v>4933</v>
      </c>
      <c r="E1011" s="40">
        <v>28500</v>
      </c>
      <c r="F1011" s="39" t="s">
        <v>4614</v>
      </c>
      <c r="G1011" s="39" t="s">
        <v>156</v>
      </c>
      <c r="H1011" s="39" t="s">
        <v>4</v>
      </c>
      <c r="I1011" s="39">
        <v>14</v>
      </c>
      <c r="J1011" s="39" t="s">
        <v>3024</v>
      </c>
      <c r="K1011" s="39" t="s">
        <v>2986</v>
      </c>
    </row>
    <row r="1012" spans="1:11">
      <c r="A1012" t="str">
        <f t="shared" si="15"/>
        <v>RickAversano</v>
      </c>
      <c r="B1012" s="39" t="s">
        <v>5261</v>
      </c>
      <c r="C1012" s="39" t="s">
        <v>2251</v>
      </c>
      <c r="D1012" s="39" t="s">
        <v>4179</v>
      </c>
      <c r="E1012" s="40">
        <v>28500</v>
      </c>
      <c r="F1012" s="39" t="s">
        <v>5262</v>
      </c>
      <c r="G1012" s="39" t="s">
        <v>4069</v>
      </c>
      <c r="H1012" s="39" t="s">
        <v>4</v>
      </c>
      <c r="I1012" s="39">
        <v>14</v>
      </c>
      <c r="J1012" s="39" t="s">
        <v>3024</v>
      </c>
      <c r="K1012" s="39" t="s">
        <v>2986</v>
      </c>
    </row>
    <row r="1013" spans="1:11">
      <c r="A1013" t="str">
        <f t="shared" si="15"/>
        <v>HortonFriedkin</v>
      </c>
      <c r="B1013" s="39" t="s">
        <v>5263</v>
      </c>
      <c r="C1013" s="39" t="s">
        <v>5264</v>
      </c>
      <c r="D1013" s="39" t="s">
        <v>5265</v>
      </c>
      <c r="E1013" s="40">
        <v>28500</v>
      </c>
      <c r="F1013" s="39" t="s">
        <v>4631</v>
      </c>
      <c r="G1013" s="39" t="s">
        <v>156</v>
      </c>
      <c r="H1013" s="39" t="s">
        <v>4</v>
      </c>
      <c r="I1013" s="39">
        <v>14</v>
      </c>
      <c r="J1013" s="39" t="s">
        <v>3024</v>
      </c>
      <c r="K1013" s="39" t="s">
        <v>2986</v>
      </c>
    </row>
    <row r="1014" spans="1:11">
      <c r="A1014" t="str">
        <f t="shared" si="15"/>
        <v>DonMorris</v>
      </c>
      <c r="B1014" s="39" t="s">
        <v>5266</v>
      </c>
      <c r="C1014" s="39" t="s">
        <v>87</v>
      </c>
      <c r="D1014" s="39" t="s">
        <v>5267</v>
      </c>
      <c r="E1014" s="40">
        <v>28500</v>
      </c>
      <c r="F1014" s="39" t="s">
        <v>4631</v>
      </c>
      <c r="G1014" s="39" t="s">
        <v>5113</v>
      </c>
      <c r="H1014" s="39" t="s">
        <v>1659</v>
      </c>
      <c r="I1014" s="39">
        <v>14</v>
      </c>
      <c r="J1014" s="39" t="s">
        <v>3024</v>
      </c>
      <c r="K1014" s="39" t="s">
        <v>2986</v>
      </c>
    </row>
    <row r="1015" spans="1:11">
      <c r="A1015" t="str">
        <f t="shared" si="15"/>
        <v>ViolaLucero</v>
      </c>
      <c r="B1015" s="39" t="s">
        <v>5268</v>
      </c>
      <c r="C1015" s="39" t="s">
        <v>5269</v>
      </c>
      <c r="D1015" s="39" t="s">
        <v>5270</v>
      </c>
      <c r="E1015" s="40">
        <v>28500</v>
      </c>
      <c r="F1015" s="39" t="s">
        <v>4631</v>
      </c>
      <c r="G1015" s="39" t="s">
        <v>3330</v>
      </c>
      <c r="H1015" s="39" t="s">
        <v>4</v>
      </c>
      <c r="I1015" s="39">
        <v>14</v>
      </c>
      <c r="J1015" s="39" t="s">
        <v>3024</v>
      </c>
      <c r="K1015" s="39" t="s">
        <v>2986</v>
      </c>
    </row>
    <row r="1016" spans="1:11">
      <c r="A1016" t="str">
        <f t="shared" si="15"/>
        <v>JillianSalzman</v>
      </c>
      <c r="B1016" s="39" t="s">
        <v>5271</v>
      </c>
      <c r="C1016" s="39" t="s">
        <v>5272</v>
      </c>
      <c r="D1016" s="39" t="s">
        <v>5273</v>
      </c>
      <c r="E1016" s="40">
        <v>28500</v>
      </c>
      <c r="F1016" s="39" t="s">
        <v>4650</v>
      </c>
      <c r="G1016" s="39" t="s">
        <v>5274</v>
      </c>
      <c r="H1016" s="39" t="s">
        <v>4</v>
      </c>
      <c r="I1016" s="39">
        <v>14</v>
      </c>
      <c r="J1016" s="39" t="s">
        <v>3024</v>
      </c>
      <c r="K1016" s="39" t="s">
        <v>2986</v>
      </c>
    </row>
    <row r="1017" spans="1:11">
      <c r="A1017" t="str">
        <f t="shared" si="15"/>
        <v>DanielCarroll</v>
      </c>
      <c r="B1017" s="39" t="s">
        <v>5275</v>
      </c>
      <c r="C1017" s="39" t="s">
        <v>400</v>
      </c>
      <c r="D1017" s="39" t="s">
        <v>5276</v>
      </c>
      <c r="E1017" s="40">
        <v>28500</v>
      </c>
      <c r="F1017" s="39" t="s">
        <v>4650</v>
      </c>
      <c r="G1017" s="39" t="s">
        <v>156</v>
      </c>
      <c r="H1017" s="39" t="s">
        <v>4</v>
      </c>
      <c r="I1017" s="39">
        <v>14</v>
      </c>
      <c r="J1017" s="39" t="s">
        <v>3024</v>
      </c>
      <c r="K1017" s="39" t="s">
        <v>2986</v>
      </c>
    </row>
    <row r="1018" spans="1:11">
      <c r="A1018" t="str">
        <f t="shared" si="15"/>
        <v>JosephLacob</v>
      </c>
      <c r="B1018" s="39" t="s">
        <v>5277</v>
      </c>
      <c r="C1018" s="39" t="s">
        <v>3441</v>
      </c>
      <c r="D1018" s="39" t="s">
        <v>5278</v>
      </c>
      <c r="E1018" s="40">
        <v>28500</v>
      </c>
      <c r="F1018" s="39" t="s">
        <v>4650</v>
      </c>
      <c r="G1018" s="39" t="s">
        <v>3711</v>
      </c>
      <c r="H1018" s="39" t="s">
        <v>4</v>
      </c>
      <c r="I1018" s="39">
        <v>14</v>
      </c>
      <c r="J1018" s="39" t="s">
        <v>3024</v>
      </c>
      <c r="K1018" s="39" t="s">
        <v>2986</v>
      </c>
    </row>
    <row r="1019" spans="1:11">
      <c r="A1019" t="str">
        <f t="shared" si="15"/>
        <v>ArtBerliner</v>
      </c>
      <c r="B1019" s="39" t="s">
        <v>5279</v>
      </c>
      <c r="C1019" s="39" t="s">
        <v>2694</v>
      </c>
      <c r="D1019" s="39" t="s">
        <v>5280</v>
      </c>
      <c r="E1019" s="40">
        <v>28500</v>
      </c>
      <c r="F1019" s="39" t="s">
        <v>4650</v>
      </c>
      <c r="G1019" s="39" t="s">
        <v>2104</v>
      </c>
      <c r="H1019" s="39" t="s">
        <v>4</v>
      </c>
      <c r="I1019" s="39">
        <v>14</v>
      </c>
      <c r="J1019" s="39" t="s">
        <v>3024</v>
      </c>
      <c r="K1019" s="39" t="s">
        <v>2986</v>
      </c>
    </row>
    <row r="1020" spans="1:11">
      <c r="A1020" t="str">
        <f t="shared" si="15"/>
        <v>ElaineBayus</v>
      </c>
      <c r="B1020" s="39" t="s">
        <v>5281</v>
      </c>
      <c r="C1020" s="39" t="s">
        <v>3371</v>
      </c>
      <c r="D1020" s="39" t="s">
        <v>5282</v>
      </c>
      <c r="E1020" s="40">
        <v>28500</v>
      </c>
      <c r="F1020" s="39" t="s">
        <v>4650</v>
      </c>
      <c r="G1020" s="39" t="s">
        <v>340</v>
      </c>
      <c r="H1020" s="39" t="s">
        <v>4</v>
      </c>
      <c r="I1020" s="39">
        <v>14</v>
      </c>
      <c r="J1020" s="39" t="s">
        <v>3024</v>
      </c>
      <c r="K1020" s="39" t="s">
        <v>2986</v>
      </c>
    </row>
    <row r="1021" spans="1:11">
      <c r="A1021" t="str">
        <f t="shared" si="15"/>
        <v>AmnonRodan</v>
      </c>
      <c r="B1021" s="39" t="s">
        <v>5283</v>
      </c>
      <c r="C1021" s="39" t="s">
        <v>5284</v>
      </c>
      <c r="D1021" s="39" t="s">
        <v>5285</v>
      </c>
      <c r="E1021" s="40">
        <v>28500</v>
      </c>
      <c r="F1021" s="39" t="s">
        <v>4650</v>
      </c>
      <c r="G1021" s="39" t="s">
        <v>3330</v>
      </c>
      <c r="H1021" s="39" t="s">
        <v>4</v>
      </c>
      <c r="I1021" s="39">
        <v>14</v>
      </c>
      <c r="J1021" s="39" t="s">
        <v>3024</v>
      </c>
      <c r="K1021" s="39" t="s">
        <v>2986</v>
      </c>
    </row>
    <row r="1022" spans="1:11">
      <c r="A1022" t="str">
        <f t="shared" si="15"/>
        <v>ChrisMisner</v>
      </c>
      <c r="B1022" s="39" t="s">
        <v>5286</v>
      </c>
      <c r="C1022" s="39" t="s">
        <v>755</v>
      </c>
      <c r="D1022" s="39" t="s">
        <v>5287</v>
      </c>
      <c r="E1022" s="40">
        <v>28500</v>
      </c>
      <c r="F1022" s="39" t="s">
        <v>4650</v>
      </c>
      <c r="G1022" s="39" t="s">
        <v>5288</v>
      </c>
      <c r="H1022" s="39" t="s">
        <v>4</v>
      </c>
      <c r="I1022" s="39">
        <v>14</v>
      </c>
      <c r="J1022" s="39" t="s">
        <v>3024</v>
      </c>
      <c r="K1022" s="39" t="s">
        <v>2986</v>
      </c>
    </row>
    <row r="1023" spans="1:11">
      <c r="A1023" t="str">
        <f t="shared" si="15"/>
        <v>ZiaYusuf</v>
      </c>
      <c r="B1023" s="39" t="s">
        <v>5289</v>
      </c>
      <c r="C1023" s="39" t="s">
        <v>5290</v>
      </c>
      <c r="D1023" s="39" t="s">
        <v>5291</v>
      </c>
      <c r="E1023" s="40">
        <v>28500</v>
      </c>
      <c r="F1023" s="39" t="s">
        <v>4685</v>
      </c>
      <c r="G1023" s="39" t="s">
        <v>4859</v>
      </c>
      <c r="H1023" s="39" t="s">
        <v>4</v>
      </c>
      <c r="I1023" s="39">
        <v>14</v>
      </c>
      <c r="J1023" s="39" t="s">
        <v>3024</v>
      </c>
      <c r="K1023" s="39" t="s">
        <v>2986</v>
      </c>
    </row>
    <row r="1024" spans="1:11">
      <c r="A1024" t="str">
        <f t="shared" si="15"/>
        <v>DawnRoss</v>
      </c>
      <c r="B1024" s="39" t="s">
        <v>5292</v>
      </c>
      <c r="C1024" s="39" t="s">
        <v>5293</v>
      </c>
      <c r="D1024" s="39" t="s">
        <v>4377</v>
      </c>
      <c r="E1024" s="40">
        <v>28500</v>
      </c>
      <c r="F1024" s="39" t="s">
        <v>4900</v>
      </c>
      <c r="G1024" s="39" t="s">
        <v>156</v>
      </c>
      <c r="H1024" s="39" t="s">
        <v>4</v>
      </c>
      <c r="I1024" s="39">
        <v>14</v>
      </c>
      <c r="J1024" s="39" t="s">
        <v>3024</v>
      </c>
      <c r="K1024" s="39" t="s">
        <v>2986</v>
      </c>
    </row>
    <row r="1025" spans="1:11">
      <c r="A1025" t="str">
        <f t="shared" si="15"/>
        <v>DougHickey</v>
      </c>
      <c r="B1025" s="39" t="s">
        <v>5294</v>
      </c>
      <c r="C1025" s="39" t="s">
        <v>497</v>
      </c>
      <c r="D1025" s="39" t="s">
        <v>2452</v>
      </c>
      <c r="E1025" s="40">
        <v>28500</v>
      </c>
      <c r="F1025" s="39" t="s">
        <v>4900</v>
      </c>
      <c r="G1025" s="39" t="s">
        <v>156</v>
      </c>
      <c r="H1025" s="39" t="s">
        <v>4</v>
      </c>
      <c r="I1025" s="39">
        <v>14</v>
      </c>
      <c r="J1025" s="39" t="s">
        <v>3024</v>
      </c>
      <c r="K1025" s="39" t="s">
        <v>2986</v>
      </c>
    </row>
    <row r="1026" spans="1:11">
      <c r="A1026" t="str">
        <f t="shared" si="15"/>
        <v>KristinReplogle</v>
      </c>
      <c r="B1026" s="39" t="s">
        <v>5295</v>
      </c>
      <c r="C1026" s="39" t="s">
        <v>5296</v>
      </c>
      <c r="D1026" s="39" t="s">
        <v>5297</v>
      </c>
      <c r="E1026" s="40">
        <v>28500</v>
      </c>
      <c r="F1026" s="39" t="s">
        <v>4942</v>
      </c>
      <c r="G1026" s="39" t="s">
        <v>5298</v>
      </c>
      <c r="H1026" s="39" t="s">
        <v>839</v>
      </c>
      <c r="I1026" s="39">
        <v>14</v>
      </c>
      <c r="J1026" s="39" t="s">
        <v>3664</v>
      </c>
      <c r="K1026" s="39" t="s">
        <v>2986</v>
      </c>
    </row>
    <row r="1027" spans="1:11">
      <c r="A1027" t="str">
        <f t="shared" ref="A1027:A1090" si="16">CONCATENATE(C1027,D1027)</f>
        <v>EricBecker</v>
      </c>
      <c r="B1027" s="39" t="s">
        <v>5299</v>
      </c>
      <c r="C1027" s="39" t="s">
        <v>632</v>
      </c>
      <c r="D1027" s="39" t="s">
        <v>4770</v>
      </c>
      <c r="E1027" s="40">
        <v>28500</v>
      </c>
      <c r="F1027" s="39" t="s">
        <v>4942</v>
      </c>
      <c r="G1027" s="39" t="s">
        <v>4955</v>
      </c>
      <c r="H1027" s="39" t="s">
        <v>244</v>
      </c>
      <c r="I1027" s="39">
        <v>14</v>
      </c>
      <c r="J1027" s="39" t="s">
        <v>4007</v>
      </c>
      <c r="K1027" s="39" t="s">
        <v>2986</v>
      </c>
    </row>
    <row r="1028" spans="1:11">
      <c r="A1028" t="str">
        <f t="shared" si="16"/>
        <v>RichardFried</v>
      </c>
      <c r="B1028" s="39" t="s">
        <v>5300</v>
      </c>
      <c r="C1028" s="39" t="s">
        <v>216</v>
      </c>
      <c r="D1028" s="39" t="s">
        <v>5301</v>
      </c>
      <c r="E1028" s="40">
        <v>28500</v>
      </c>
      <c r="F1028" s="39" t="s">
        <v>4963</v>
      </c>
      <c r="G1028" s="39" t="s">
        <v>156</v>
      </c>
      <c r="H1028" s="39" t="s">
        <v>4</v>
      </c>
      <c r="I1028" s="39">
        <v>14</v>
      </c>
      <c r="J1028" s="39" t="s">
        <v>3024</v>
      </c>
      <c r="K1028" s="39" t="s">
        <v>2986</v>
      </c>
    </row>
    <row r="1029" spans="1:11">
      <c r="A1029" t="str">
        <f t="shared" si="16"/>
        <v>WilliamPrice</v>
      </c>
      <c r="B1029" s="39" t="s">
        <v>5302</v>
      </c>
      <c r="C1029" s="39" t="s">
        <v>3057</v>
      </c>
      <c r="D1029" s="39" t="s">
        <v>5303</v>
      </c>
      <c r="E1029" s="40">
        <v>28500</v>
      </c>
      <c r="F1029" s="39" t="s">
        <v>4963</v>
      </c>
      <c r="G1029" s="39" t="s">
        <v>3671</v>
      </c>
      <c r="H1029" s="39" t="s">
        <v>4</v>
      </c>
      <c r="I1029" s="39">
        <v>14</v>
      </c>
      <c r="J1029" s="39" t="s">
        <v>3024</v>
      </c>
      <c r="K1029" s="39" t="s">
        <v>2986</v>
      </c>
    </row>
    <row r="1030" spans="1:11">
      <c r="A1030" t="str">
        <f t="shared" si="16"/>
        <v>DouglasAhlers</v>
      </c>
      <c r="B1030" s="39" t="s">
        <v>5304</v>
      </c>
      <c r="C1030" s="39" t="s">
        <v>4026</v>
      </c>
      <c r="D1030" s="39" t="s">
        <v>5305</v>
      </c>
      <c r="E1030" s="40">
        <v>28500</v>
      </c>
      <c r="F1030" s="39" t="s">
        <v>4963</v>
      </c>
      <c r="G1030" s="39" t="s">
        <v>5306</v>
      </c>
      <c r="H1030" s="39" t="s">
        <v>628</v>
      </c>
      <c r="I1030" s="39">
        <v>14</v>
      </c>
      <c r="J1030" s="39" t="s">
        <v>3024</v>
      </c>
      <c r="K1030" s="39" t="s">
        <v>2986</v>
      </c>
    </row>
    <row r="1031" spans="1:11">
      <c r="A1031" t="str">
        <f t="shared" si="16"/>
        <v>JosephLacob</v>
      </c>
      <c r="B1031" s="39" t="s">
        <v>5277</v>
      </c>
      <c r="C1031" s="39" t="s">
        <v>3441</v>
      </c>
      <c r="D1031" s="39" t="s">
        <v>5278</v>
      </c>
      <c r="E1031" s="40">
        <v>28500</v>
      </c>
      <c r="F1031" s="39" t="s">
        <v>4963</v>
      </c>
      <c r="G1031" s="39" t="s">
        <v>3711</v>
      </c>
      <c r="H1031" s="39" t="s">
        <v>4</v>
      </c>
      <c r="I1031" s="39">
        <v>14</v>
      </c>
      <c r="J1031" s="39" t="s">
        <v>3024</v>
      </c>
      <c r="K1031" s="39" t="s">
        <v>2986</v>
      </c>
    </row>
    <row r="1032" spans="1:11">
      <c r="A1032" t="str">
        <f t="shared" si="16"/>
        <v>TimRyan</v>
      </c>
      <c r="B1032" s="39" t="s">
        <v>5307</v>
      </c>
      <c r="C1032" s="39" t="s">
        <v>650</v>
      </c>
      <c r="D1032" s="39" t="s">
        <v>3063</v>
      </c>
      <c r="E1032" s="40">
        <v>28500</v>
      </c>
      <c r="F1032" s="39" t="s">
        <v>4963</v>
      </c>
      <c r="G1032" s="39" t="s">
        <v>3671</v>
      </c>
      <c r="H1032" s="39" t="s">
        <v>4</v>
      </c>
      <c r="I1032" s="39">
        <v>14</v>
      </c>
      <c r="J1032" s="39" t="s">
        <v>3024</v>
      </c>
      <c r="K1032" s="39" t="s">
        <v>2986</v>
      </c>
    </row>
    <row r="1033" spans="1:11">
      <c r="A1033" t="str">
        <f t="shared" si="16"/>
        <v>DanielCarroll</v>
      </c>
      <c r="B1033" s="39" t="s">
        <v>5275</v>
      </c>
      <c r="C1033" s="39" t="s">
        <v>400</v>
      </c>
      <c r="D1033" s="39" t="s">
        <v>5276</v>
      </c>
      <c r="E1033" s="40">
        <v>28500</v>
      </c>
      <c r="F1033" s="39" t="s">
        <v>4963</v>
      </c>
      <c r="G1033" s="39" t="s">
        <v>156</v>
      </c>
      <c r="H1033" s="39" t="s">
        <v>4</v>
      </c>
      <c r="I1033" s="39">
        <v>14</v>
      </c>
      <c r="J1033" s="39" t="s">
        <v>3024</v>
      </c>
      <c r="K1033" s="39" t="s">
        <v>2986</v>
      </c>
    </row>
    <row r="1034" spans="1:11">
      <c r="A1034" t="str">
        <f t="shared" si="16"/>
        <v>WilliamJoy</v>
      </c>
      <c r="B1034" s="39" t="s">
        <v>5308</v>
      </c>
      <c r="C1034" s="39" t="s">
        <v>3057</v>
      </c>
      <c r="D1034" s="39" t="s">
        <v>5309</v>
      </c>
      <c r="E1034" s="40">
        <v>33100</v>
      </c>
      <c r="F1034" s="39" t="s">
        <v>4963</v>
      </c>
      <c r="G1034" s="39" t="s">
        <v>1742</v>
      </c>
      <c r="H1034" s="39" t="s">
        <v>105</v>
      </c>
      <c r="I1034" s="39">
        <v>14</v>
      </c>
      <c r="J1034" s="39" t="s">
        <v>3024</v>
      </c>
      <c r="K1034" s="39" t="s">
        <v>2986</v>
      </c>
    </row>
    <row r="1035" spans="1:11">
      <c r="A1035" t="str">
        <f t="shared" si="16"/>
        <v>EdBazinet</v>
      </c>
      <c r="B1035" s="39" t="s">
        <v>5310</v>
      </c>
      <c r="C1035" s="39" t="s">
        <v>717</v>
      </c>
      <c r="D1035" s="39" t="s">
        <v>4507</v>
      </c>
      <c r="E1035" s="40">
        <v>28500</v>
      </c>
      <c r="F1035" s="39" t="s">
        <v>5013</v>
      </c>
      <c r="G1035" s="39" t="s">
        <v>14</v>
      </c>
      <c r="H1035" s="39" t="s">
        <v>15</v>
      </c>
      <c r="I1035" s="39">
        <v>14</v>
      </c>
      <c r="J1035" s="39" t="s">
        <v>3074</v>
      </c>
      <c r="K1035" s="39" t="s">
        <v>2986</v>
      </c>
    </row>
    <row r="1036" spans="1:11">
      <c r="A1036" t="str">
        <f t="shared" si="16"/>
        <v>DanaGuefen</v>
      </c>
      <c r="B1036" s="39" t="s">
        <v>5311</v>
      </c>
      <c r="C1036" s="39" t="s">
        <v>4912</v>
      </c>
      <c r="D1036" s="39" t="s">
        <v>5312</v>
      </c>
      <c r="E1036" s="40">
        <v>28500</v>
      </c>
      <c r="F1036" s="39" t="s">
        <v>5022</v>
      </c>
      <c r="G1036" s="39" t="s">
        <v>4845</v>
      </c>
      <c r="H1036" s="39" t="s">
        <v>444</v>
      </c>
      <c r="I1036" s="39">
        <v>14</v>
      </c>
      <c r="J1036" s="39" t="s">
        <v>3276</v>
      </c>
      <c r="K1036" s="39" t="s">
        <v>2986</v>
      </c>
    </row>
    <row r="1037" spans="1:11">
      <c r="A1037" t="str">
        <f t="shared" si="16"/>
        <v>NadjaFidelia</v>
      </c>
      <c r="B1037" s="39" t="s">
        <v>5313</v>
      </c>
      <c r="C1037" s="39" t="s">
        <v>5314</v>
      </c>
      <c r="D1037" s="39" t="s">
        <v>5315</v>
      </c>
      <c r="E1037" s="40">
        <v>30800</v>
      </c>
      <c r="F1037" s="39" t="s">
        <v>5064</v>
      </c>
      <c r="G1037" s="39" t="s">
        <v>14</v>
      </c>
      <c r="H1037" s="39" t="s">
        <v>15</v>
      </c>
      <c r="I1037" s="39">
        <v>14</v>
      </c>
      <c r="J1037" s="39" t="s">
        <v>5095</v>
      </c>
      <c r="K1037" s="39" t="s">
        <v>2986</v>
      </c>
    </row>
    <row r="1038" spans="1:11">
      <c r="A1038" t="str">
        <f t="shared" si="16"/>
        <v>JoanRechnitz</v>
      </c>
      <c r="B1038" s="39" t="s">
        <v>5316</v>
      </c>
      <c r="C1038" s="39" t="s">
        <v>1203</v>
      </c>
      <c r="D1038" s="39" t="s">
        <v>5317</v>
      </c>
      <c r="E1038" s="40">
        <v>30800</v>
      </c>
      <c r="F1038" s="39" t="s">
        <v>5091</v>
      </c>
      <c r="G1038" s="39" t="s">
        <v>5318</v>
      </c>
      <c r="H1038" s="39" t="s">
        <v>1392</v>
      </c>
      <c r="I1038" s="39">
        <v>14</v>
      </c>
      <c r="J1038" s="39" t="s">
        <v>5095</v>
      </c>
      <c r="K1038" s="39" t="s">
        <v>2986</v>
      </c>
    </row>
    <row r="1039" spans="1:11">
      <c r="A1039" t="str">
        <f t="shared" si="16"/>
        <v>SherylKaye</v>
      </c>
      <c r="B1039" s="39" t="s">
        <v>5319</v>
      </c>
      <c r="C1039" s="39" t="s">
        <v>5320</v>
      </c>
      <c r="D1039" s="39" t="s">
        <v>5321</v>
      </c>
      <c r="E1039" s="40">
        <v>30800</v>
      </c>
      <c r="F1039" s="39" t="s">
        <v>5091</v>
      </c>
      <c r="G1039" s="39" t="s">
        <v>2512</v>
      </c>
      <c r="H1039" s="39" t="s">
        <v>15</v>
      </c>
      <c r="I1039" s="39">
        <v>14</v>
      </c>
      <c r="J1039" s="39" t="s">
        <v>5095</v>
      </c>
      <c r="K1039" s="39" t="s">
        <v>2986</v>
      </c>
    </row>
    <row r="1040" spans="1:11">
      <c r="A1040" t="str">
        <f t="shared" si="16"/>
        <v>CharlesKaye</v>
      </c>
      <c r="B1040" s="39" t="s">
        <v>5322</v>
      </c>
      <c r="C1040" s="39" t="s">
        <v>2681</v>
      </c>
      <c r="D1040" s="39" t="s">
        <v>5321</v>
      </c>
      <c r="E1040" s="40">
        <v>30800</v>
      </c>
      <c r="F1040" s="39" t="s">
        <v>5091</v>
      </c>
      <c r="G1040" s="39" t="s">
        <v>2512</v>
      </c>
      <c r="H1040" s="39" t="s">
        <v>15</v>
      </c>
      <c r="I1040" s="39">
        <v>14</v>
      </c>
      <c r="J1040" s="39" t="s">
        <v>5095</v>
      </c>
      <c r="K1040" s="39" t="s">
        <v>2986</v>
      </c>
    </row>
    <row r="1041" spans="1:11">
      <c r="A1041" t="str">
        <f t="shared" si="16"/>
        <v>JamesKellogg</v>
      </c>
      <c r="B1041" s="39" t="s">
        <v>5206</v>
      </c>
      <c r="C1041" s="39" t="s">
        <v>274</v>
      </c>
      <c r="D1041" s="39" t="s">
        <v>3159</v>
      </c>
      <c r="E1041" s="40">
        <v>30800</v>
      </c>
      <c r="F1041" s="39" t="s">
        <v>5091</v>
      </c>
      <c r="G1041" s="39" t="s">
        <v>5207</v>
      </c>
      <c r="H1041" s="39" t="s">
        <v>1392</v>
      </c>
      <c r="I1041" s="39">
        <v>14</v>
      </c>
      <c r="J1041" s="39" t="s">
        <v>3074</v>
      </c>
      <c r="K1041" s="39" t="s">
        <v>2986</v>
      </c>
    </row>
    <row r="1042" spans="1:11">
      <c r="A1042" t="str">
        <f t="shared" si="16"/>
        <v>RobertRechnitz</v>
      </c>
      <c r="B1042" s="39" t="s">
        <v>5323</v>
      </c>
      <c r="C1042" s="39" t="s">
        <v>8</v>
      </c>
      <c r="D1042" s="39" t="s">
        <v>5317</v>
      </c>
      <c r="E1042" s="40">
        <v>30800</v>
      </c>
      <c r="F1042" s="39" t="s">
        <v>5091</v>
      </c>
      <c r="G1042" s="39" t="s">
        <v>5318</v>
      </c>
      <c r="H1042" s="39" t="s">
        <v>1392</v>
      </c>
      <c r="I1042" s="39">
        <v>14</v>
      </c>
      <c r="J1042" s="39" t="s">
        <v>5324</v>
      </c>
      <c r="K1042" s="39" t="s">
        <v>2986</v>
      </c>
    </row>
    <row r="1043" spans="1:11">
      <c r="A1043" t="str">
        <f t="shared" si="16"/>
        <v>PaulaO'Toole</v>
      </c>
      <c r="B1043" s="39" t="s">
        <v>5325</v>
      </c>
      <c r="C1043" s="39" t="s">
        <v>1344</v>
      </c>
      <c r="D1043" s="39" t="s">
        <v>5326</v>
      </c>
      <c r="E1043" s="40">
        <v>30800</v>
      </c>
      <c r="F1043" s="39" t="s">
        <v>5109</v>
      </c>
      <c r="G1043" s="39" t="s">
        <v>3325</v>
      </c>
      <c r="H1043" s="39" t="s">
        <v>1392</v>
      </c>
      <c r="I1043" s="39">
        <v>14</v>
      </c>
      <c r="J1043" s="39" t="s">
        <v>5095</v>
      </c>
      <c r="K1043" s="39" t="s">
        <v>2986</v>
      </c>
    </row>
    <row r="1044" spans="1:11">
      <c r="A1044" t="str">
        <f t="shared" si="16"/>
        <v>ErikRagatz</v>
      </c>
      <c r="B1044" s="39" t="s">
        <v>5327</v>
      </c>
      <c r="C1044" s="39" t="s">
        <v>5328</v>
      </c>
      <c r="D1044" s="39" t="s">
        <v>5329</v>
      </c>
      <c r="E1044" s="40">
        <v>28500</v>
      </c>
      <c r="F1044" s="39" t="s">
        <v>5109</v>
      </c>
      <c r="G1044" s="39" t="s">
        <v>2897</v>
      </c>
      <c r="H1044" s="39" t="s">
        <v>4</v>
      </c>
      <c r="I1044" s="39">
        <v>14</v>
      </c>
      <c r="J1044" s="39" t="s">
        <v>3024</v>
      </c>
      <c r="K1044" s="39" t="s">
        <v>2986</v>
      </c>
    </row>
    <row r="1045" spans="1:11">
      <c r="A1045" t="str">
        <f t="shared" si="16"/>
        <v>TerenceO'Toole</v>
      </c>
      <c r="B1045" s="39" t="s">
        <v>5330</v>
      </c>
      <c r="C1045" s="39" t="s">
        <v>5331</v>
      </c>
      <c r="D1045" s="39" t="s">
        <v>5326</v>
      </c>
      <c r="E1045" s="40">
        <v>30800</v>
      </c>
      <c r="F1045" s="39" t="s">
        <v>5109</v>
      </c>
      <c r="G1045" s="39" t="s">
        <v>3325</v>
      </c>
      <c r="H1045" s="39" t="s">
        <v>1392</v>
      </c>
      <c r="I1045" s="39">
        <v>14</v>
      </c>
      <c r="J1045" s="39" t="s">
        <v>5095</v>
      </c>
      <c r="K1045" s="39" t="s">
        <v>2986</v>
      </c>
    </row>
    <row r="1046" spans="1:11">
      <c r="A1046" t="str">
        <f t="shared" si="16"/>
        <v>PaulaPowers</v>
      </c>
      <c r="B1046" s="39" t="s">
        <v>5332</v>
      </c>
      <c r="C1046" s="39" t="s">
        <v>1344</v>
      </c>
      <c r="D1046" s="39" t="s">
        <v>5333</v>
      </c>
      <c r="E1046" s="40">
        <v>28500</v>
      </c>
      <c r="F1046" s="39" t="s">
        <v>5109</v>
      </c>
      <c r="G1046" s="39" t="s">
        <v>5334</v>
      </c>
      <c r="H1046" s="39" t="s">
        <v>4</v>
      </c>
      <c r="I1046" s="39">
        <v>14</v>
      </c>
      <c r="J1046" s="39" t="s">
        <v>3024</v>
      </c>
      <c r="K1046" s="39" t="s">
        <v>2986</v>
      </c>
    </row>
    <row r="1047" spans="1:11">
      <c r="A1047" t="str">
        <f t="shared" si="16"/>
        <v>MichaelSpies</v>
      </c>
      <c r="B1047" s="39" t="s">
        <v>5335</v>
      </c>
      <c r="C1047" s="39" t="s">
        <v>680</v>
      </c>
      <c r="D1047" s="39" t="s">
        <v>5336</v>
      </c>
      <c r="E1047" s="40">
        <v>28500</v>
      </c>
      <c r="F1047" s="39" t="s">
        <v>5109</v>
      </c>
      <c r="G1047" s="39" t="s">
        <v>676</v>
      </c>
      <c r="I1047" s="39">
        <v>14</v>
      </c>
      <c r="J1047" s="39" t="s">
        <v>5193</v>
      </c>
      <c r="K1047" s="39" t="s">
        <v>2986</v>
      </c>
    </row>
    <row r="1048" spans="1:11">
      <c r="A1048" t="str">
        <f t="shared" si="16"/>
        <v>E. BonnieSchaefer</v>
      </c>
      <c r="B1048" s="39" t="s">
        <v>5337</v>
      </c>
      <c r="C1048" s="39" t="s">
        <v>5338</v>
      </c>
      <c r="D1048" s="39" t="s">
        <v>5339</v>
      </c>
      <c r="E1048" s="40">
        <v>30800</v>
      </c>
      <c r="F1048" s="39" t="s">
        <v>5146</v>
      </c>
      <c r="G1048" s="39" t="s">
        <v>169</v>
      </c>
      <c r="H1048" s="39" t="s">
        <v>27</v>
      </c>
      <c r="I1048" s="39">
        <v>14</v>
      </c>
      <c r="J1048" s="39" t="s">
        <v>5133</v>
      </c>
      <c r="K1048" s="39" t="s">
        <v>2986</v>
      </c>
    </row>
    <row r="1049" spans="1:11">
      <c r="A1049" t="str">
        <f t="shared" si="16"/>
        <v>JamieSchaefer</v>
      </c>
      <c r="B1049" s="39" t="s">
        <v>5340</v>
      </c>
      <c r="C1049" s="39" t="s">
        <v>5341</v>
      </c>
      <c r="D1049" s="39" t="s">
        <v>5339</v>
      </c>
      <c r="E1049" s="40">
        <v>30800</v>
      </c>
      <c r="F1049" s="39" t="s">
        <v>5146</v>
      </c>
      <c r="G1049" s="39" t="s">
        <v>169</v>
      </c>
      <c r="H1049" s="39" t="s">
        <v>27</v>
      </c>
      <c r="I1049" s="39">
        <v>14</v>
      </c>
      <c r="J1049" s="39" t="s">
        <v>5133</v>
      </c>
      <c r="K1049" s="39" t="s">
        <v>2986</v>
      </c>
    </row>
    <row r="1050" spans="1:11">
      <c r="A1050" t="str">
        <f t="shared" si="16"/>
        <v>GeorgianaKaempfer</v>
      </c>
      <c r="B1050" s="39" t="s">
        <v>5342</v>
      </c>
      <c r="C1050" s="39" t="s">
        <v>5343</v>
      </c>
      <c r="D1050" s="39" t="s">
        <v>5344</v>
      </c>
      <c r="E1050" s="40">
        <v>28500</v>
      </c>
      <c r="F1050" s="39" t="s">
        <v>5345</v>
      </c>
      <c r="G1050" s="39" t="s">
        <v>2961</v>
      </c>
      <c r="H1050" s="39" t="s">
        <v>2962</v>
      </c>
      <c r="I1050" s="39">
        <v>14</v>
      </c>
      <c r="J1050" s="39" t="s">
        <v>5346</v>
      </c>
      <c r="K1050" s="39" t="s">
        <v>2986</v>
      </c>
    </row>
    <row r="1051" spans="1:11">
      <c r="A1051" t="str">
        <f t="shared" si="16"/>
        <v>JohnIrwin</v>
      </c>
      <c r="B1051" s="39" t="s">
        <v>5347</v>
      </c>
      <c r="C1051" s="39" t="s">
        <v>69</v>
      </c>
      <c r="D1051" s="39" t="s">
        <v>4792</v>
      </c>
      <c r="E1051" s="40">
        <v>28500</v>
      </c>
      <c r="F1051" s="39" t="s">
        <v>5345</v>
      </c>
      <c r="G1051" s="39" t="s">
        <v>156</v>
      </c>
      <c r="H1051" s="39" t="s">
        <v>4</v>
      </c>
      <c r="I1051" s="39">
        <v>14</v>
      </c>
      <c r="J1051" s="39" t="s">
        <v>3024</v>
      </c>
      <c r="K1051" s="39" t="s">
        <v>2986</v>
      </c>
    </row>
    <row r="1052" spans="1:11">
      <c r="A1052" t="str">
        <f t="shared" si="16"/>
        <v>BarryCohen</v>
      </c>
      <c r="B1052" s="39" t="s">
        <v>5348</v>
      </c>
      <c r="C1052" s="39" t="s">
        <v>1483</v>
      </c>
      <c r="D1052" s="39" t="s">
        <v>949</v>
      </c>
      <c r="E1052" s="40">
        <v>30000</v>
      </c>
      <c r="F1052" s="39" t="s">
        <v>5345</v>
      </c>
      <c r="G1052" s="39" t="s">
        <v>26</v>
      </c>
      <c r="H1052" s="39" t="s">
        <v>27</v>
      </c>
      <c r="I1052" s="39">
        <v>14</v>
      </c>
      <c r="J1052" s="39" t="s">
        <v>4275</v>
      </c>
      <c r="K1052" s="39" t="s">
        <v>2986</v>
      </c>
    </row>
    <row r="1053" spans="1:11">
      <c r="A1053" t="str">
        <f t="shared" si="16"/>
        <v>SamuelSimon</v>
      </c>
      <c r="B1053" s="39" t="s">
        <v>5349</v>
      </c>
      <c r="C1053" s="39" t="s">
        <v>3066</v>
      </c>
      <c r="D1053" s="39" t="s">
        <v>1993</v>
      </c>
      <c r="E1053" s="40">
        <v>30800</v>
      </c>
      <c r="F1053" s="39" t="s">
        <v>5345</v>
      </c>
      <c r="G1053" s="39" t="s">
        <v>3544</v>
      </c>
      <c r="H1053" s="39" t="s">
        <v>4</v>
      </c>
      <c r="I1053" s="39">
        <v>14</v>
      </c>
      <c r="J1053" s="39" t="s">
        <v>5350</v>
      </c>
      <c r="K1053" s="39" t="s">
        <v>2986</v>
      </c>
    </row>
    <row r="1054" spans="1:11">
      <c r="A1054" t="str">
        <f t="shared" si="16"/>
        <v>RebeccaDraper</v>
      </c>
      <c r="B1054" s="39" t="s">
        <v>4940</v>
      </c>
      <c r="C1054" s="39" t="s">
        <v>3438</v>
      </c>
      <c r="D1054" s="39" t="s">
        <v>813</v>
      </c>
      <c r="E1054" s="40">
        <v>28500</v>
      </c>
      <c r="F1054" s="39" t="s">
        <v>5345</v>
      </c>
      <c r="G1054" s="39" t="s">
        <v>156</v>
      </c>
      <c r="H1054" s="39" t="s">
        <v>4</v>
      </c>
      <c r="I1054" s="39">
        <v>14</v>
      </c>
      <c r="J1054" s="39" t="s">
        <v>3024</v>
      </c>
      <c r="K1054" s="39" t="s">
        <v>2986</v>
      </c>
    </row>
    <row r="1055" spans="1:11">
      <c r="A1055" t="str">
        <f t="shared" si="16"/>
        <v>LisaKaneb</v>
      </c>
      <c r="B1055" s="39" t="s">
        <v>5351</v>
      </c>
      <c r="C1055" s="39" t="s">
        <v>3425</v>
      </c>
      <c r="D1055" s="39" t="s">
        <v>4329</v>
      </c>
      <c r="E1055" s="40">
        <v>28500</v>
      </c>
      <c r="F1055" s="39" t="s">
        <v>5352</v>
      </c>
      <c r="G1055" s="39" t="s">
        <v>1299</v>
      </c>
      <c r="H1055" s="39" t="s">
        <v>123</v>
      </c>
      <c r="I1055" s="39">
        <v>14</v>
      </c>
      <c r="J1055" s="39" t="s">
        <v>5353</v>
      </c>
      <c r="K1055" s="39" t="s">
        <v>2986</v>
      </c>
    </row>
    <row r="1056" spans="1:11">
      <c r="A1056" t="str">
        <f t="shared" si="16"/>
        <v>LisaWallace</v>
      </c>
      <c r="B1056" s="39" t="s">
        <v>5354</v>
      </c>
      <c r="C1056" s="39" t="s">
        <v>3425</v>
      </c>
      <c r="D1056" s="39" t="s">
        <v>3521</v>
      </c>
      <c r="E1056" s="40">
        <v>28500</v>
      </c>
      <c r="F1056" s="39" t="s">
        <v>5352</v>
      </c>
      <c r="G1056" s="39" t="s">
        <v>325</v>
      </c>
      <c r="H1056" s="39" t="s">
        <v>244</v>
      </c>
      <c r="I1056" s="39">
        <v>14</v>
      </c>
      <c r="J1056" s="39" t="s">
        <v>3276</v>
      </c>
      <c r="K1056" s="39" t="s">
        <v>2986</v>
      </c>
    </row>
    <row r="1057" spans="1:11">
      <c r="A1057" t="str">
        <f t="shared" si="16"/>
        <v>MilesForman</v>
      </c>
      <c r="B1057" s="39" t="s">
        <v>5355</v>
      </c>
      <c r="C1057" s="39" t="s">
        <v>3778</v>
      </c>
      <c r="D1057" s="39" t="s">
        <v>5356</v>
      </c>
      <c r="E1057" s="40">
        <v>30800</v>
      </c>
      <c r="F1057" s="39" t="s">
        <v>5352</v>
      </c>
      <c r="G1057" s="39" t="s">
        <v>4279</v>
      </c>
      <c r="H1057" s="39" t="s">
        <v>27</v>
      </c>
      <c r="I1057" s="39">
        <v>14</v>
      </c>
      <c r="J1057" s="39" t="s">
        <v>4275</v>
      </c>
      <c r="K1057" s="39" t="s">
        <v>2986</v>
      </c>
    </row>
    <row r="1058" spans="1:11">
      <c r="A1058" t="str">
        <f t="shared" si="16"/>
        <v>WestAssociates Llp</v>
      </c>
      <c r="B1058" s="39" t="s">
        <v>5357</v>
      </c>
      <c r="C1058" s="39" t="s">
        <v>268</v>
      </c>
      <c r="D1058" s="39" t="s">
        <v>5358</v>
      </c>
      <c r="E1058" s="40">
        <v>28500</v>
      </c>
      <c r="F1058" s="39" t="s">
        <v>5352</v>
      </c>
      <c r="G1058" s="39" t="s">
        <v>846</v>
      </c>
      <c r="H1058" s="39" t="s">
        <v>444</v>
      </c>
      <c r="I1058" s="39">
        <v>14</v>
      </c>
      <c r="J1058" s="39" t="s">
        <v>3276</v>
      </c>
      <c r="K1058" s="39" t="s">
        <v>2986</v>
      </c>
    </row>
    <row r="1059" spans="1:11">
      <c r="A1059" t="str">
        <f t="shared" si="16"/>
        <v>KanwalRekhi</v>
      </c>
      <c r="B1059" s="39" t="s">
        <v>5359</v>
      </c>
      <c r="C1059" s="39" t="s">
        <v>5360</v>
      </c>
      <c r="D1059" s="39" t="s">
        <v>5361</v>
      </c>
      <c r="E1059" s="40">
        <v>28500</v>
      </c>
      <c r="F1059" s="39" t="s">
        <v>5352</v>
      </c>
      <c r="G1059" s="39" t="s">
        <v>5362</v>
      </c>
      <c r="H1059" s="39" t="s">
        <v>4</v>
      </c>
      <c r="I1059" s="39">
        <v>14</v>
      </c>
      <c r="J1059" s="39" t="s">
        <v>4637</v>
      </c>
      <c r="K1059" s="39" t="s">
        <v>2986</v>
      </c>
    </row>
    <row r="1060" spans="1:11">
      <c r="A1060" t="str">
        <f t="shared" si="16"/>
        <v>RichardMorrissey</v>
      </c>
      <c r="B1060" s="39" t="s">
        <v>5363</v>
      </c>
      <c r="C1060" s="39" t="s">
        <v>216</v>
      </c>
      <c r="D1060" s="39" t="s">
        <v>5364</v>
      </c>
      <c r="E1060" s="40">
        <v>28500</v>
      </c>
      <c r="F1060" s="39" t="s">
        <v>5352</v>
      </c>
      <c r="G1060" s="39" t="s">
        <v>676</v>
      </c>
      <c r="I1060" s="39">
        <v>14</v>
      </c>
      <c r="J1060" s="39" t="s">
        <v>5193</v>
      </c>
      <c r="K1060" s="39" t="s">
        <v>2986</v>
      </c>
    </row>
    <row r="1061" spans="1:11">
      <c r="A1061" t="str">
        <f t="shared" si="16"/>
        <v>BettinaKurowski</v>
      </c>
      <c r="B1061" s="39" t="s">
        <v>5365</v>
      </c>
      <c r="C1061" s="39" t="s">
        <v>5366</v>
      </c>
      <c r="D1061" s="39" t="s">
        <v>5367</v>
      </c>
      <c r="E1061" s="40">
        <v>28500</v>
      </c>
      <c r="F1061" s="39" t="s">
        <v>5352</v>
      </c>
      <c r="G1061" s="39" t="s">
        <v>3361</v>
      </c>
      <c r="H1061" s="39" t="s">
        <v>4</v>
      </c>
      <c r="I1061" s="39">
        <v>14</v>
      </c>
      <c r="J1061" s="39" t="s">
        <v>5350</v>
      </c>
      <c r="K1061" s="39" t="s">
        <v>2986</v>
      </c>
    </row>
    <row r="1062" spans="1:11">
      <c r="A1062" t="str">
        <f t="shared" si="16"/>
        <v>KathleenWashienko</v>
      </c>
      <c r="B1062" s="39" t="s">
        <v>5368</v>
      </c>
      <c r="C1062" s="39" t="s">
        <v>3011</v>
      </c>
      <c r="D1062" s="39" t="s">
        <v>5369</v>
      </c>
      <c r="E1062" s="40">
        <v>33100</v>
      </c>
      <c r="F1062" s="39" t="s">
        <v>5370</v>
      </c>
      <c r="G1062" s="39" t="s">
        <v>317</v>
      </c>
      <c r="H1062" s="39" t="s">
        <v>318</v>
      </c>
      <c r="I1062" s="39">
        <v>14</v>
      </c>
      <c r="J1062" s="39" t="s">
        <v>5371</v>
      </c>
      <c r="K1062" s="39" t="s">
        <v>2986</v>
      </c>
    </row>
    <row r="1063" spans="1:11">
      <c r="A1063" t="str">
        <f t="shared" si="16"/>
        <v>MichaelMathieu</v>
      </c>
      <c r="B1063" s="39" t="s">
        <v>5372</v>
      </c>
      <c r="C1063" s="39" t="s">
        <v>680</v>
      </c>
      <c r="D1063" s="39" t="s">
        <v>5373</v>
      </c>
      <c r="E1063" s="40">
        <v>28500</v>
      </c>
      <c r="F1063" s="39" t="s">
        <v>5370</v>
      </c>
      <c r="G1063" s="39" t="s">
        <v>317</v>
      </c>
      <c r="H1063" s="39" t="s">
        <v>318</v>
      </c>
      <c r="I1063" s="39">
        <v>14</v>
      </c>
      <c r="K1063" s="39" t="s">
        <v>2986</v>
      </c>
    </row>
    <row r="1064" spans="1:11">
      <c r="A1064" t="str">
        <f t="shared" si="16"/>
        <v>StevenVan Roekel</v>
      </c>
      <c r="B1064" s="39" t="s">
        <v>5374</v>
      </c>
      <c r="C1064" s="39" t="s">
        <v>128</v>
      </c>
      <c r="D1064" s="39" t="s">
        <v>5375</v>
      </c>
      <c r="E1064" s="40">
        <v>33100</v>
      </c>
      <c r="F1064" s="39" t="s">
        <v>5370</v>
      </c>
      <c r="G1064" s="39" t="s">
        <v>2961</v>
      </c>
      <c r="H1064" s="39" t="s">
        <v>2962</v>
      </c>
      <c r="I1064" s="39">
        <v>14</v>
      </c>
      <c r="J1064" s="39" t="s">
        <v>5376</v>
      </c>
      <c r="K1064" s="39" t="s">
        <v>2986</v>
      </c>
    </row>
    <row r="1065" spans="1:11">
      <c r="A1065" t="str">
        <f t="shared" si="16"/>
        <v>AnnBlume</v>
      </c>
      <c r="B1065" s="39" t="s">
        <v>5377</v>
      </c>
      <c r="C1065" s="39" t="s">
        <v>2444</v>
      </c>
      <c r="D1065" s="39" t="s">
        <v>5378</v>
      </c>
      <c r="E1065" s="40">
        <v>28500</v>
      </c>
      <c r="F1065" s="39" t="s">
        <v>5370</v>
      </c>
      <c r="G1065" s="39" t="s">
        <v>317</v>
      </c>
      <c r="H1065" s="39" t="s">
        <v>318</v>
      </c>
      <c r="I1065" s="39">
        <v>14</v>
      </c>
      <c r="J1065" s="39" t="s">
        <v>3664</v>
      </c>
      <c r="K1065" s="39" t="s">
        <v>2986</v>
      </c>
    </row>
    <row r="1066" spans="1:11">
      <c r="A1066" t="str">
        <f t="shared" si="16"/>
        <v>SusanEleuterio</v>
      </c>
      <c r="B1066" s="39" t="s">
        <v>5379</v>
      </c>
      <c r="C1066" s="39" t="s">
        <v>1854</v>
      </c>
      <c r="D1066" s="39" t="s">
        <v>5380</v>
      </c>
      <c r="E1066" s="40">
        <v>28500</v>
      </c>
      <c r="F1066" s="39" t="s">
        <v>5381</v>
      </c>
      <c r="G1066" s="39" t="s">
        <v>4691</v>
      </c>
      <c r="H1066" s="39" t="s">
        <v>1995</v>
      </c>
      <c r="I1066" s="39">
        <v>14</v>
      </c>
      <c r="J1066" s="39" t="s">
        <v>4197</v>
      </c>
      <c r="K1066" s="39" t="s">
        <v>2986</v>
      </c>
    </row>
    <row r="1067" spans="1:11">
      <c r="A1067" t="str">
        <f t="shared" si="16"/>
        <v>HamidaAmanat</v>
      </c>
      <c r="B1067" s="39" t="s">
        <v>5382</v>
      </c>
      <c r="C1067" s="39" t="s">
        <v>5383</v>
      </c>
      <c r="D1067" s="39" t="s">
        <v>5384</v>
      </c>
      <c r="E1067" s="40">
        <v>30700</v>
      </c>
      <c r="F1067" s="39" t="s">
        <v>5381</v>
      </c>
      <c r="G1067" s="39" t="s">
        <v>5385</v>
      </c>
      <c r="H1067" s="39" t="s">
        <v>1392</v>
      </c>
      <c r="I1067" s="39">
        <v>14</v>
      </c>
      <c r="J1067" s="39" t="s">
        <v>4275</v>
      </c>
      <c r="K1067" s="39" t="s">
        <v>2986</v>
      </c>
    </row>
    <row r="1068" spans="1:11">
      <c r="A1068" t="str">
        <f t="shared" si="16"/>
        <v>LindaBrink</v>
      </c>
      <c r="B1068" s="39" t="s">
        <v>5386</v>
      </c>
      <c r="C1068" s="39" t="s">
        <v>4057</v>
      </c>
      <c r="D1068" s="39" t="s">
        <v>1804</v>
      </c>
      <c r="E1068" s="40">
        <v>31000</v>
      </c>
      <c r="F1068" s="39" t="s">
        <v>5381</v>
      </c>
      <c r="G1068" s="39" t="s">
        <v>26</v>
      </c>
      <c r="H1068" s="39" t="s">
        <v>27</v>
      </c>
      <c r="I1068" s="39">
        <v>14</v>
      </c>
      <c r="J1068" s="39" t="s">
        <v>4275</v>
      </c>
      <c r="K1068" s="39" t="s">
        <v>2986</v>
      </c>
    </row>
    <row r="1069" spans="1:11">
      <c r="A1069" t="str">
        <f t="shared" si="16"/>
        <v>HowardKeyes</v>
      </c>
      <c r="B1069" s="39" t="s">
        <v>5387</v>
      </c>
      <c r="C1069" s="39" t="s">
        <v>175</v>
      </c>
      <c r="D1069" s="39" t="s">
        <v>5388</v>
      </c>
      <c r="E1069" s="40">
        <v>28500</v>
      </c>
      <c r="F1069" s="39" t="s">
        <v>5381</v>
      </c>
      <c r="G1069" s="39" t="s">
        <v>5389</v>
      </c>
      <c r="H1069" s="39" t="s">
        <v>4</v>
      </c>
      <c r="I1069" s="39">
        <v>14</v>
      </c>
      <c r="J1069" s="39" t="s">
        <v>5390</v>
      </c>
      <c r="K1069" s="39" t="s">
        <v>2986</v>
      </c>
    </row>
    <row r="1070" spans="1:11">
      <c r="A1070" t="str">
        <f t="shared" si="16"/>
        <v>LaurieKelley</v>
      </c>
      <c r="B1070" s="39" t="s">
        <v>5391</v>
      </c>
      <c r="C1070" s="39" t="s">
        <v>2008</v>
      </c>
      <c r="D1070" s="39" t="s">
        <v>4605</v>
      </c>
      <c r="E1070" s="40">
        <v>29250</v>
      </c>
      <c r="F1070" s="39" t="s">
        <v>5381</v>
      </c>
      <c r="G1070" s="39" t="s">
        <v>5392</v>
      </c>
      <c r="I1070" s="39">
        <v>14</v>
      </c>
      <c r="J1070" s="39" t="s">
        <v>3664</v>
      </c>
      <c r="K1070" s="39" t="s">
        <v>2986</v>
      </c>
    </row>
    <row r="1071" spans="1:11">
      <c r="A1071" t="str">
        <f t="shared" si="16"/>
        <v>RobertWashington</v>
      </c>
      <c r="B1071" s="39" t="s">
        <v>4941</v>
      </c>
      <c r="C1071" s="39" t="s">
        <v>8</v>
      </c>
      <c r="D1071" s="39" t="s">
        <v>2961</v>
      </c>
      <c r="E1071" s="40">
        <v>28500</v>
      </c>
      <c r="F1071" s="39" t="s">
        <v>5381</v>
      </c>
      <c r="G1071" s="39" t="s">
        <v>1401</v>
      </c>
      <c r="H1071" s="39" t="s">
        <v>1402</v>
      </c>
      <c r="I1071" s="39">
        <v>14</v>
      </c>
      <c r="J1071" s="39" t="s">
        <v>4570</v>
      </c>
      <c r="K1071" s="39" t="s">
        <v>2986</v>
      </c>
    </row>
    <row r="1072" spans="1:11">
      <c r="A1072" t="str">
        <f t="shared" si="16"/>
        <v>JoshuaHoffman</v>
      </c>
      <c r="B1072" s="39" t="s">
        <v>5393</v>
      </c>
      <c r="C1072" s="39" t="s">
        <v>3348</v>
      </c>
      <c r="D1072" s="39" t="s">
        <v>1618</v>
      </c>
      <c r="E1072" s="40">
        <v>28500</v>
      </c>
      <c r="F1072" s="39" t="s">
        <v>5394</v>
      </c>
      <c r="G1072" s="39" t="s">
        <v>5395</v>
      </c>
      <c r="H1072" s="39" t="s">
        <v>4</v>
      </c>
      <c r="I1072" s="39">
        <v>14</v>
      </c>
      <c r="J1072" s="39" t="s">
        <v>5193</v>
      </c>
      <c r="K1072" s="39" t="s">
        <v>2986</v>
      </c>
    </row>
    <row r="1073" spans="1:11">
      <c r="A1073" t="str">
        <f t="shared" si="16"/>
        <v>LauraFtizsimmons</v>
      </c>
      <c r="B1073" s="39" t="s">
        <v>5396</v>
      </c>
      <c r="C1073" s="39" t="s">
        <v>4544</v>
      </c>
      <c r="D1073" s="39" t="s">
        <v>5397</v>
      </c>
      <c r="E1073" s="40">
        <v>28500</v>
      </c>
      <c r="F1073" s="39" t="s">
        <v>5394</v>
      </c>
      <c r="G1073" s="39" t="s">
        <v>1658</v>
      </c>
      <c r="H1073" s="39" t="s">
        <v>1659</v>
      </c>
      <c r="I1073" s="39">
        <v>14</v>
      </c>
      <c r="J1073" s="39" t="s">
        <v>5398</v>
      </c>
      <c r="K1073" s="39" t="s">
        <v>2986</v>
      </c>
    </row>
    <row r="1074" spans="1:11">
      <c r="A1074" t="str">
        <f t="shared" si="16"/>
        <v>VeraBecker</v>
      </c>
      <c r="B1074" s="39" t="s">
        <v>5399</v>
      </c>
      <c r="C1074" s="39" t="s">
        <v>5400</v>
      </c>
      <c r="D1074" s="39" t="s">
        <v>4770</v>
      </c>
      <c r="E1074" s="40">
        <v>30800</v>
      </c>
      <c r="F1074" s="39" t="s">
        <v>5394</v>
      </c>
      <c r="G1074" s="39" t="s">
        <v>14</v>
      </c>
      <c r="H1074" s="39" t="s">
        <v>15</v>
      </c>
      <c r="I1074" s="39">
        <v>14</v>
      </c>
      <c r="J1074" s="39" t="s">
        <v>5401</v>
      </c>
      <c r="K1074" s="39" t="s">
        <v>2986</v>
      </c>
    </row>
    <row r="1075" spans="1:11">
      <c r="A1075" t="str">
        <f t="shared" si="16"/>
        <v>ArthurBecker</v>
      </c>
      <c r="B1075" s="39" t="s">
        <v>5402</v>
      </c>
      <c r="C1075" s="39" t="s">
        <v>744</v>
      </c>
      <c r="D1075" s="39" t="s">
        <v>4770</v>
      </c>
      <c r="E1075" s="40">
        <v>30800</v>
      </c>
      <c r="F1075" s="39" t="s">
        <v>5394</v>
      </c>
      <c r="G1075" s="39" t="s">
        <v>14</v>
      </c>
      <c r="H1075" s="39" t="s">
        <v>15</v>
      </c>
      <c r="I1075" s="39">
        <v>14</v>
      </c>
      <c r="J1075" s="39" t="s">
        <v>5401</v>
      </c>
      <c r="K1075" s="39" t="s">
        <v>2986</v>
      </c>
    </row>
    <row r="1076" spans="1:11">
      <c r="A1076" t="str">
        <f t="shared" si="16"/>
        <v>HowardKagan</v>
      </c>
      <c r="B1076" s="39" t="s">
        <v>5403</v>
      </c>
      <c r="C1076" s="39" t="s">
        <v>175</v>
      </c>
      <c r="D1076" s="39" t="s">
        <v>5404</v>
      </c>
      <c r="E1076" s="40">
        <v>28500</v>
      </c>
      <c r="F1076" s="39" t="s">
        <v>5394</v>
      </c>
      <c r="G1076" s="39" t="s">
        <v>14</v>
      </c>
      <c r="H1076" s="39" t="s">
        <v>15</v>
      </c>
      <c r="I1076" s="39">
        <v>14</v>
      </c>
      <c r="J1076" s="39" t="s">
        <v>5095</v>
      </c>
      <c r="K1076" s="39" t="s">
        <v>2986</v>
      </c>
    </row>
    <row r="1077" spans="1:11">
      <c r="A1077" t="str">
        <f t="shared" si="16"/>
        <v>JanetKagan</v>
      </c>
      <c r="B1077" s="39" t="s">
        <v>5405</v>
      </c>
      <c r="C1077" s="39" t="s">
        <v>4745</v>
      </c>
      <c r="D1077" s="39" t="s">
        <v>5404</v>
      </c>
      <c r="E1077" s="40">
        <v>28500</v>
      </c>
      <c r="F1077" s="39" t="s">
        <v>5394</v>
      </c>
      <c r="G1077" s="39" t="s">
        <v>14</v>
      </c>
      <c r="H1077" s="39" t="s">
        <v>15</v>
      </c>
      <c r="I1077" s="39">
        <v>14</v>
      </c>
      <c r="K1077" s="39" t="s">
        <v>2986</v>
      </c>
    </row>
    <row r="1078" spans="1:11">
      <c r="A1078" t="str">
        <f t="shared" si="16"/>
        <v>LauraSaker</v>
      </c>
      <c r="B1078" s="39" t="s">
        <v>5406</v>
      </c>
      <c r="C1078" s="39" t="s">
        <v>4544</v>
      </c>
      <c r="D1078" s="39" t="s">
        <v>5407</v>
      </c>
      <c r="E1078" s="40">
        <v>28500</v>
      </c>
      <c r="F1078" s="39" t="s">
        <v>5394</v>
      </c>
      <c r="G1078" s="39" t="s">
        <v>5318</v>
      </c>
      <c r="H1078" s="39" t="s">
        <v>1392</v>
      </c>
      <c r="I1078" s="39">
        <v>14</v>
      </c>
      <c r="J1078" s="39" t="s">
        <v>5095</v>
      </c>
      <c r="K1078" s="39" t="s">
        <v>2986</v>
      </c>
    </row>
    <row r="1079" spans="1:11">
      <c r="A1079" t="str">
        <f t="shared" si="16"/>
        <v>JonathanNeidich</v>
      </c>
      <c r="B1079" s="39" t="s">
        <v>5408</v>
      </c>
      <c r="C1079" s="39" t="s">
        <v>913</v>
      </c>
      <c r="D1079" s="39" t="s">
        <v>5409</v>
      </c>
      <c r="E1079" s="40">
        <v>28500</v>
      </c>
      <c r="F1079" s="39" t="s">
        <v>5394</v>
      </c>
      <c r="G1079" s="39" t="s">
        <v>14</v>
      </c>
      <c r="H1079" s="39" t="s">
        <v>15</v>
      </c>
      <c r="I1079" s="39">
        <v>14</v>
      </c>
      <c r="J1079" s="39" t="s">
        <v>5095</v>
      </c>
      <c r="K1079" s="39" t="s">
        <v>2986</v>
      </c>
    </row>
    <row r="1080" spans="1:11">
      <c r="A1080" t="str">
        <f t="shared" si="16"/>
        <v>StephenNeidich</v>
      </c>
      <c r="B1080" s="39" t="s">
        <v>5410</v>
      </c>
      <c r="C1080" s="39" t="s">
        <v>1000</v>
      </c>
      <c r="D1080" s="39" t="s">
        <v>5409</v>
      </c>
      <c r="E1080" s="40">
        <v>28500</v>
      </c>
      <c r="F1080" s="39" t="s">
        <v>5394</v>
      </c>
      <c r="G1080" s="39" t="s">
        <v>14</v>
      </c>
      <c r="H1080" s="39" t="s">
        <v>15</v>
      </c>
      <c r="I1080" s="39">
        <v>14</v>
      </c>
      <c r="J1080" s="39" t="s">
        <v>5095</v>
      </c>
      <c r="K1080" s="39" t="s">
        <v>2986</v>
      </c>
    </row>
    <row r="1081" spans="1:11">
      <c r="A1081" t="str">
        <f t="shared" si="16"/>
        <v>LewisManilow</v>
      </c>
      <c r="B1081" s="39" t="s">
        <v>5411</v>
      </c>
      <c r="C1081" s="39" t="s">
        <v>756</v>
      </c>
      <c r="D1081" s="39" t="s">
        <v>3600</v>
      </c>
      <c r="E1081" s="40">
        <v>28500</v>
      </c>
      <c r="F1081" s="39" t="s">
        <v>5394</v>
      </c>
      <c r="G1081" s="39" t="s">
        <v>74</v>
      </c>
      <c r="H1081" s="39" t="s">
        <v>75</v>
      </c>
      <c r="I1081" s="39">
        <v>14</v>
      </c>
      <c r="J1081" s="39" t="s">
        <v>5412</v>
      </c>
      <c r="K1081" s="39" t="s">
        <v>2986</v>
      </c>
    </row>
    <row r="1082" spans="1:11">
      <c r="A1082" t="str">
        <f t="shared" si="16"/>
        <v>SophieCraighead</v>
      </c>
      <c r="B1082" s="39" t="s">
        <v>5413</v>
      </c>
      <c r="C1082" s="39" t="s">
        <v>5414</v>
      </c>
      <c r="D1082" s="39" t="s">
        <v>5415</v>
      </c>
      <c r="E1082" s="40">
        <v>30800</v>
      </c>
      <c r="F1082" s="39" t="s">
        <v>5394</v>
      </c>
      <c r="G1082" s="39" t="s">
        <v>5416</v>
      </c>
      <c r="H1082" s="39" t="s">
        <v>2843</v>
      </c>
      <c r="I1082" s="39">
        <v>14</v>
      </c>
      <c r="J1082" s="39" t="s">
        <v>3664</v>
      </c>
      <c r="K1082" s="39" t="s">
        <v>2986</v>
      </c>
    </row>
    <row r="1083" spans="1:11">
      <c r="A1083" t="str">
        <f t="shared" si="16"/>
        <v>KerinMcCarthy</v>
      </c>
      <c r="B1083" s="39" t="s">
        <v>5417</v>
      </c>
      <c r="C1083" s="39" t="s">
        <v>5418</v>
      </c>
      <c r="D1083" s="39" t="s">
        <v>2736</v>
      </c>
      <c r="E1083" s="40">
        <v>30800</v>
      </c>
      <c r="F1083" s="39" t="s">
        <v>5394</v>
      </c>
      <c r="G1083" s="39" t="s">
        <v>604</v>
      </c>
      <c r="H1083" s="39" t="s">
        <v>27</v>
      </c>
      <c r="I1083" s="39">
        <v>14</v>
      </c>
      <c r="J1083" s="39" t="s">
        <v>4275</v>
      </c>
      <c r="K1083" s="39" t="s">
        <v>2986</v>
      </c>
    </row>
    <row r="1084" spans="1:11">
      <c r="A1084" t="str">
        <f t="shared" si="16"/>
        <v>AndrewFriedman</v>
      </c>
      <c r="B1084" s="39" t="s">
        <v>5419</v>
      </c>
      <c r="C1084" s="39" t="s">
        <v>433</v>
      </c>
      <c r="D1084" s="39" t="s">
        <v>164</v>
      </c>
      <c r="E1084" s="40">
        <v>30800</v>
      </c>
      <c r="F1084" s="39" t="s">
        <v>5394</v>
      </c>
      <c r="G1084" s="39" t="s">
        <v>604</v>
      </c>
      <c r="H1084" s="39" t="s">
        <v>27</v>
      </c>
      <c r="I1084" s="39">
        <v>14</v>
      </c>
      <c r="J1084" s="39" t="s">
        <v>4275</v>
      </c>
      <c r="K1084" s="39" t="s">
        <v>2986</v>
      </c>
    </row>
    <row r="1085" spans="1:11">
      <c r="A1085" t="str">
        <f t="shared" si="16"/>
        <v>MichaelGoldberg</v>
      </c>
      <c r="B1085" s="39" t="s">
        <v>4895</v>
      </c>
      <c r="C1085" s="39" t="s">
        <v>680</v>
      </c>
      <c r="D1085" s="39" t="s">
        <v>4896</v>
      </c>
      <c r="E1085" s="40">
        <v>30800</v>
      </c>
      <c r="F1085" s="39" t="s">
        <v>5394</v>
      </c>
      <c r="G1085" s="39" t="s">
        <v>1742</v>
      </c>
      <c r="H1085" s="39" t="s">
        <v>105</v>
      </c>
      <c r="I1085" s="39">
        <v>14</v>
      </c>
      <c r="J1085" s="39" t="s">
        <v>3074</v>
      </c>
      <c r="K1085" s="39" t="s">
        <v>2986</v>
      </c>
    </row>
    <row r="1086" spans="1:11">
      <c r="A1086" t="str">
        <f t="shared" si="16"/>
        <v>SpencerHayden</v>
      </c>
      <c r="B1086" s="39" t="s">
        <v>5420</v>
      </c>
      <c r="C1086" s="39" t="s">
        <v>592</v>
      </c>
      <c r="D1086" s="39" t="s">
        <v>5421</v>
      </c>
      <c r="E1086" s="40">
        <v>30800</v>
      </c>
      <c r="F1086" s="39" t="s">
        <v>5394</v>
      </c>
      <c r="G1086" s="39" t="s">
        <v>14</v>
      </c>
      <c r="H1086" s="39" t="s">
        <v>15</v>
      </c>
      <c r="I1086" s="39">
        <v>14</v>
      </c>
      <c r="J1086" s="39" t="s">
        <v>5095</v>
      </c>
      <c r="K1086" s="39" t="s">
        <v>2986</v>
      </c>
    </row>
    <row r="1087" spans="1:11">
      <c r="A1087" t="str">
        <f t="shared" si="16"/>
        <v>EdwardFishman</v>
      </c>
      <c r="B1087" s="39" t="s">
        <v>5422</v>
      </c>
      <c r="C1087" s="39" t="s">
        <v>1951</v>
      </c>
      <c r="D1087" s="39" t="s">
        <v>5423</v>
      </c>
      <c r="E1087" s="40">
        <v>30800</v>
      </c>
      <c r="F1087" s="39" t="s">
        <v>5394</v>
      </c>
      <c r="G1087" s="39" t="s">
        <v>14</v>
      </c>
      <c r="H1087" s="39" t="s">
        <v>15</v>
      </c>
      <c r="I1087" s="39">
        <v>14</v>
      </c>
      <c r="J1087" s="39" t="s">
        <v>5095</v>
      </c>
      <c r="K1087" s="39" t="s">
        <v>2986</v>
      </c>
    </row>
    <row r="1088" spans="1:11">
      <c r="A1088" t="str">
        <f t="shared" si="16"/>
        <v>JesseJanowitz</v>
      </c>
      <c r="B1088" s="39" t="s">
        <v>5424</v>
      </c>
      <c r="C1088" s="39" t="s">
        <v>3824</v>
      </c>
      <c r="D1088" s="39" t="s">
        <v>5425</v>
      </c>
      <c r="E1088" s="40">
        <v>30800</v>
      </c>
      <c r="F1088" s="39" t="s">
        <v>5394</v>
      </c>
      <c r="G1088" s="39" t="s">
        <v>14</v>
      </c>
      <c r="H1088" s="39" t="s">
        <v>15</v>
      </c>
      <c r="I1088" s="39">
        <v>14</v>
      </c>
      <c r="J1088" s="39" t="s">
        <v>5095</v>
      </c>
      <c r="K1088" s="39" t="s">
        <v>2986</v>
      </c>
    </row>
    <row r="1089" spans="1:11">
      <c r="A1089" t="str">
        <f t="shared" si="16"/>
        <v>NeilLeifer</v>
      </c>
      <c r="B1089" s="39" t="s">
        <v>5426</v>
      </c>
      <c r="C1089" s="39" t="s">
        <v>1272</v>
      </c>
      <c r="D1089" s="39" t="s">
        <v>5427</v>
      </c>
      <c r="E1089" s="40">
        <v>28500</v>
      </c>
      <c r="F1089" s="39" t="s">
        <v>5394</v>
      </c>
      <c r="G1089" s="39" t="s">
        <v>4467</v>
      </c>
      <c r="H1089" s="39" t="s">
        <v>123</v>
      </c>
      <c r="I1089" s="39">
        <v>14</v>
      </c>
      <c r="J1089" s="39" t="s">
        <v>5428</v>
      </c>
      <c r="K1089" s="39" t="s">
        <v>2986</v>
      </c>
    </row>
    <row r="1090" spans="1:11">
      <c r="A1090" t="str">
        <f t="shared" si="16"/>
        <v>JohnBarrett</v>
      </c>
      <c r="B1090" s="39" t="s">
        <v>5429</v>
      </c>
      <c r="C1090" s="39" t="s">
        <v>69</v>
      </c>
      <c r="D1090" s="39" t="s">
        <v>5430</v>
      </c>
      <c r="E1090" s="40">
        <v>28500</v>
      </c>
      <c r="F1090" s="39" t="s">
        <v>5394</v>
      </c>
      <c r="G1090" s="39" t="s">
        <v>4310</v>
      </c>
      <c r="H1090" s="39" t="s">
        <v>123</v>
      </c>
      <c r="I1090" s="39">
        <v>14</v>
      </c>
      <c r="J1090" s="39" t="s">
        <v>5428</v>
      </c>
      <c r="K1090" s="39" t="s">
        <v>2986</v>
      </c>
    </row>
    <row r="1091" spans="1:11">
      <c r="A1091" t="str">
        <f t="shared" ref="A1091:A1154" si="17">CONCATENATE(C1091,D1091)</f>
        <v>DavidMcMorris</v>
      </c>
      <c r="B1091" s="39" t="s">
        <v>5431</v>
      </c>
      <c r="C1091" s="39" t="s">
        <v>163</v>
      </c>
      <c r="D1091" s="39" t="s">
        <v>5432</v>
      </c>
      <c r="E1091" s="40">
        <v>28500</v>
      </c>
      <c r="F1091" s="39" t="s">
        <v>5394</v>
      </c>
      <c r="G1091" s="39" t="s">
        <v>2397</v>
      </c>
      <c r="H1091" s="39" t="s">
        <v>123</v>
      </c>
      <c r="I1091" s="39">
        <v>14</v>
      </c>
      <c r="J1091" s="39" t="s">
        <v>5428</v>
      </c>
      <c r="K1091" s="39" t="s">
        <v>2986</v>
      </c>
    </row>
    <row r="1092" spans="1:11">
      <c r="A1092" t="str">
        <f t="shared" si="17"/>
        <v>LisaWallace</v>
      </c>
      <c r="B1092" s="39" t="s">
        <v>5354</v>
      </c>
      <c r="C1092" s="39" t="s">
        <v>3425</v>
      </c>
      <c r="D1092" s="39" t="s">
        <v>3521</v>
      </c>
      <c r="E1092" s="40">
        <v>28500</v>
      </c>
      <c r="F1092" s="39" t="s">
        <v>5394</v>
      </c>
      <c r="G1092" s="39" t="s">
        <v>4310</v>
      </c>
      <c r="H1092" s="39" t="s">
        <v>123</v>
      </c>
      <c r="I1092" s="39">
        <v>14</v>
      </c>
      <c r="J1092" s="39" t="s">
        <v>5428</v>
      </c>
      <c r="K1092" s="39" t="s">
        <v>2986</v>
      </c>
    </row>
    <row r="1093" spans="1:11">
      <c r="A1093" t="str">
        <f t="shared" si="17"/>
        <v>HeatherKeane</v>
      </c>
      <c r="B1093" s="39" t="s">
        <v>5433</v>
      </c>
      <c r="C1093" s="39" t="s">
        <v>4320</v>
      </c>
      <c r="D1093" s="39" t="s">
        <v>5434</v>
      </c>
      <c r="E1093" s="40">
        <v>30800</v>
      </c>
      <c r="F1093" s="39" t="s">
        <v>5394</v>
      </c>
      <c r="G1093" s="39" t="s">
        <v>293</v>
      </c>
      <c r="H1093" s="39" t="s">
        <v>123</v>
      </c>
      <c r="I1093" s="39">
        <v>14</v>
      </c>
      <c r="J1093" s="39" t="s">
        <v>5428</v>
      </c>
      <c r="K1093" s="39" t="s">
        <v>2986</v>
      </c>
    </row>
    <row r="1094" spans="1:11">
      <c r="A1094" t="str">
        <f t="shared" si="17"/>
        <v>DavidBerg</v>
      </c>
      <c r="B1094" s="39" t="s">
        <v>5435</v>
      </c>
      <c r="C1094" s="39" t="s">
        <v>163</v>
      </c>
      <c r="D1094" s="39" t="s">
        <v>5436</v>
      </c>
      <c r="E1094" s="40">
        <v>28500</v>
      </c>
      <c r="F1094" s="39" t="s">
        <v>5394</v>
      </c>
      <c r="G1094" s="39" t="s">
        <v>928</v>
      </c>
      <c r="H1094" s="39" t="s">
        <v>444</v>
      </c>
      <c r="I1094" s="39">
        <v>14</v>
      </c>
      <c r="J1094" s="39" t="s">
        <v>5437</v>
      </c>
      <c r="K1094" s="39" t="s">
        <v>2986</v>
      </c>
    </row>
    <row r="1095" spans="1:11">
      <c r="A1095" t="str">
        <f t="shared" si="17"/>
        <v>KathrynBerg</v>
      </c>
      <c r="B1095" s="39" t="s">
        <v>5438</v>
      </c>
      <c r="C1095" s="39" t="s">
        <v>3269</v>
      </c>
      <c r="D1095" s="39" t="s">
        <v>5436</v>
      </c>
      <c r="E1095" s="40">
        <v>28500</v>
      </c>
      <c r="F1095" s="39" t="s">
        <v>5394</v>
      </c>
      <c r="G1095" s="39" t="s">
        <v>928</v>
      </c>
      <c r="H1095" s="39" t="s">
        <v>444</v>
      </c>
      <c r="I1095" s="39">
        <v>14</v>
      </c>
      <c r="J1095" s="39" t="s">
        <v>5437</v>
      </c>
      <c r="K1095" s="39" t="s">
        <v>2986</v>
      </c>
    </row>
    <row r="1096" spans="1:11">
      <c r="A1096" t="str">
        <f t="shared" si="17"/>
        <v>GeorgeNorcross</v>
      </c>
      <c r="B1096" s="39" t="s">
        <v>5439</v>
      </c>
      <c r="C1096" s="39" t="s">
        <v>779</v>
      </c>
      <c r="D1096" s="39" t="s">
        <v>5440</v>
      </c>
      <c r="E1096" s="40">
        <v>28500</v>
      </c>
      <c r="F1096" s="39" t="s">
        <v>5394</v>
      </c>
      <c r="G1096" s="39" t="s">
        <v>5441</v>
      </c>
      <c r="H1096" s="39" t="s">
        <v>1392</v>
      </c>
      <c r="I1096" s="39">
        <v>14</v>
      </c>
      <c r="J1096" s="39" t="s">
        <v>3074</v>
      </c>
      <c r="K1096" s="39" t="s">
        <v>2986</v>
      </c>
    </row>
    <row r="1097" spans="1:11">
      <c r="A1097" t="str">
        <f t="shared" si="17"/>
        <v>JamesColeman</v>
      </c>
      <c r="B1097" s="39" t="s">
        <v>5442</v>
      </c>
      <c r="C1097" s="39" t="s">
        <v>274</v>
      </c>
      <c r="D1097" s="39" t="s">
        <v>5443</v>
      </c>
      <c r="E1097" s="40">
        <v>30800</v>
      </c>
      <c r="F1097" s="39" t="s">
        <v>5394</v>
      </c>
      <c r="G1097" s="39" t="s">
        <v>3307</v>
      </c>
      <c r="H1097" s="39" t="s">
        <v>3308</v>
      </c>
      <c r="I1097" s="39">
        <v>14</v>
      </c>
      <c r="J1097" s="39" t="s">
        <v>5095</v>
      </c>
      <c r="K1097" s="39" t="s">
        <v>2986</v>
      </c>
    </row>
    <row r="1098" spans="1:11">
      <c r="A1098" t="str">
        <f t="shared" si="17"/>
        <v>STEVEHYMAN</v>
      </c>
      <c r="B1098" s="39" t="s">
        <v>5444</v>
      </c>
      <c r="C1098" s="39" t="s">
        <v>5445</v>
      </c>
      <c r="D1098" s="39" t="s">
        <v>5446</v>
      </c>
      <c r="E1098" s="40">
        <v>30800</v>
      </c>
      <c r="F1098" s="39" t="s">
        <v>5394</v>
      </c>
      <c r="G1098" s="39" t="s">
        <v>5447</v>
      </c>
      <c r="H1098" s="39" t="s">
        <v>15</v>
      </c>
      <c r="I1098" s="39">
        <v>14</v>
      </c>
      <c r="J1098" s="39" t="s">
        <v>3074</v>
      </c>
      <c r="K1098" s="39" t="s">
        <v>2986</v>
      </c>
    </row>
    <row r="1099" spans="1:11">
      <c r="A1099" t="str">
        <f t="shared" si="17"/>
        <v>StacieArpey</v>
      </c>
      <c r="B1099" s="39" t="s">
        <v>5448</v>
      </c>
      <c r="C1099" s="39" t="s">
        <v>5449</v>
      </c>
      <c r="D1099" s="39" t="s">
        <v>5450</v>
      </c>
      <c r="E1099" s="40">
        <v>30800</v>
      </c>
      <c r="F1099" s="39" t="s">
        <v>5394</v>
      </c>
      <c r="G1099" s="39" t="s">
        <v>5451</v>
      </c>
      <c r="H1099" s="39" t="s">
        <v>15</v>
      </c>
      <c r="I1099" s="39">
        <v>14</v>
      </c>
      <c r="J1099" s="39" t="s">
        <v>5095</v>
      </c>
      <c r="K1099" s="39" t="s">
        <v>2986</v>
      </c>
    </row>
    <row r="1100" spans="1:11">
      <c r="A1100" t="str">
        <f t="shared" si="17"/>
        <v>JosephPanepinto</v>
      </c>
      <c r="B1100" s="39" t="s">
        <v>5452</v>
      </c>
      <c r="C1100" s="39" t="s">
        <v>3441</v>
      </c>
      <c r="D1100" s="39" t="s">
        <v>5453</v>
      </c>
      <c r="E1100" s="40">
        <v>30800</v>
      </c>
      <c r="F1100" s="39" t="s">
        <v>5394</v>
      </c>
      <c r="G1100" s="39" t="s">
        <v>3920</v>
      </c>
      <c r="H1100" s="39" t="s">
        <v>1392</v>
      </c>
      <c r="I1100" s="39">
        <v>14</v>
      </c>
      <c r="J1100" s="39" t="s">
        <v>5095</v>
      </c>
      <c r="K1100" s="39" t="s">
        <v>2986</v>
      </c>
    </row>
    <row r="1101" spans="1:11">
      <c r="A1101" t="str">
        <f t="shared" si="17"/>
        <v>AnneGilchrist</v>
      </c>
      <c r="B1101" s="39" t="s">
        <v>5454</v>
      </c>
      <c r="C1101" s="39" t="s">
        <v>940</v>
      </c>
      <c r="D1101" s="39" t="s">
        <v>5455</v>
      </c>
      <c r="E1101" s="40">
        <v>28500</v>
      </c>
      <c r="F1101" s="39" t="s">
        <v>5394</v>
      </c>
      <c r="G1101" s="39" t="s">
        <v>14</v>
      </c>
      <c r="H1101" s="39" t="s">
        <v>15</v>
      </c>
      <c r="I1101" s="39">
        <v>14</v>
      </c>
      <c r="J1101" s="39" t="s">
        <v>5095</v>
      </c>
      <c r="K1101" s="39" t="s">
        <v>2986</v>
      </c>
    </row>
    <row r="1102" spans="1:11">
      <c r="A1102" t="str">
        <f t="shared" si="17"/>
        <v>NavSooch</v>
      </c>
      <c r="B1102" s="39" t="s">
        <v>5456</v>
      </c>
      <c r="C1102" s="39" t="s">
        <v>5457</v>
      </c>
      <c r="D1102" s="39" t="s">
        <v>5458</v>
      </c>
      <c r="E1102" s="40">
        <v>28500</v>
      </c>
      <c r="F1102" s="39" t="s">
        <v>5394</v>
      </c>
      <c r="G1102" s="39" t="s">
        <v>443</v>
      </c>
      <c r="H1102" s="39" t="s">
        <v>444</v>
      </c>
      <c r="I1102" s="39">
        <v>14</v>
      </c>
      <c r="J1102" s="39" t="s">
        <v>5437</v>
      </c>
      <c r="K1102" s="39" t="s">
        <v>2986</v>
      </c>
    </row>
    <row r="1103" spans="1:11">
      <c r="A1103" t="str">
        <f t="shared" si="17"/>
        <v>TracyBrown</v>
      </c>
      <c r="B1103" s="39" t="s">
        <v>5459</v>
      </c>
      <c r="C1103" s="39" t="s">
        <v>3557</v>
      </c>
      <c r="D1103" s="39" t="s">
        <v>2918</v>
      </c>
      <c r="E1103" s="40">
        <v>30000</v>
      </c>
      <c r="F1103" s="39" t="s">
        <v>5394</v>
      </c>
      <c r="G1103" s="39" t="s">
        <v>5460</v>
      </c>
      <c r="H1103" s="39" t="s">
        <v>1392</v>
      </c>
      <c r="I1103" s="39">
        <v>14</v>
      </c>
      <c r="J1103" s="39" t="s">
        <v>3074</v>
      </c>
      <c r="K1103" s="39" t="s">
        <v>2986</v>
      </c>
    </row>
    <row r="1104" spans="1:11">
      <c r="A1104" t="str">
        <f t="shared" si="17"/>
        <v>AndreaJung</v>
      </c>
      <c r="B1104" s="39" t="s">
        <v>5461</v>
      </c>
      <c r="C1104" s="39" t="s">
        <v>4095</v>
      </c>
      <c r="D1104" s="39" t="s">
        <v>5462</v>
      </c>
      <c r="E1104" s="40">
        <v>30800</v>
      </c>
      <c r="F1104" s="39" t="s">
        <v>5394</v>
      </c>
      <c r="G1104" s="39" t="s">
        <v>5318</v>
      </c>
      <c r="H1104" s="39" t="s">
        <v>1392</v>
      </c>
      <c r="I1104" s="39">
        <v>14</v>
      </c>
      <c r="J1104" s="39" t="s">
        <v>5095</v>
      </c>
      <c r="K1104" s="39" t="s">
        <v>2986</v>
      </c>
    </row>
    <row r="1105" spans="1:11">
      <c r="A1105" t="str">
        <f t="shared" si="17"/>
        <v>LauranceRockefeller</v>
      </c>
      <c r="B1105" s="39" t="s">
        <v>5463</v>
      </c>
      <c r="C1105" s="39" t="s">
        <v>5464</v>
      </c>
      <c r="D1105" s="39" t="s">
        <v>3819</v>
      </c>
      <c r="E1105" s="40">
        <v>30800</v>
      </c>
      <c r="F1105" s="39" t="s">
        <v>5394</v>
      </c>
      <c r="G1105" s="39" t="s">
        <v>14</v>
      </c>
      <c r="H1105" s="39" t="s">
        <v>15</v>
      </c>
      <c r="I1105" s="39">
        <v>14</v>
      </c>
      <c r="J1105" s="39" t="s">
        <v>5095</v>
      </c>
      <c r="K1105" s="39" t="s">
        <v>2986</v>
      </c>
    </row>
    <row r="1106" spans="1:11">
      <c r="A1106" t="str">
        <f t="shared" si="17"/>
        <v>LawtonFitt</v>
      </c>
      <c r="B1106" s="39" t="s">
        <v>5465</v>
      </c>
      <c r="C1106" s="39" t="s">
        <v>5466</v>
      </c>
      <c r="D1106" s="39" t="s">
        <v>5467</v>
      </c>
      <c r="E1106" s="40">
        <v>30800</v>
      </c>
      <c r="F1106" s="39" t="s">
        <v>5394</v>
      </c>
      <c r="G1106" s="39" t="s">
        <v>14</v>
      </c>
      <c r="H1106" s="39" t="s">
        <v>15</v>
      </c>
      <c r="I1106" s="39">
        <v>14</v>
      </c>
      <c r="J1106" s="39" t="s">
        <v>5095</v>
      </c>
      <c r="K1106" s="39" t="s">
        <v>2986</v>
      </c>
    </row>
    <row r="1107" spans="1:11">
      <c r="A1107" t="str">
        <f t="shared" si="17"/>
        <v>GeorgeLitwin</v>
      </c>
      <c r="B1107" s="39" t="s">
        <v>5468</v>
      </c>
      <c r="C1107" s="39" t="s">
        <v>779</v>
      </c>
      <c r="D1107" s="39" t="s">
        <v>5469</v>
      </c>
      <c r="E1107" s="40">
        <v>30800</v>
      </c>
      <c r="F1107" s="39" t="s">
        <v>5394</v>
      </c>
      <c r="G1107" s="39" t="s">
        <v>1195</v>
      </c>
      <c r="H1107" s="39" t="s">
        <v>1392</v>
      </c>
      <c r="I1107" s="39">
        <v>14</v>
      </c>
      <c r="J1107" s="39" t="s">
        <v>5095</v>
      </c>
      <c r="K1107" s="39" t="s">
        <v>2986</v>
      </c>
    </row>
    <row r="1108" spans="1:11">
      <c r="A1108" t="str">
        <f t="shared" si="17"/>
        <v>AnthonyDiaco</v>
      </c>
      <c r="B1108" s="39" t="s">
        <v>5470</v>
      </c>
      <c r="C1108" s="39" t="s">
        <v>1111</v>
      </c>
      <c r="D1108" s="39" t="s">
        <v>5471</v>
      </c>
      <c r="E1108" s="40">
        <v>30800</v>
      </c>
      <c r="F1108" s="39" t="s">
        <v>5394</v>
      </c>
      <c r="G1108" s="39" t="s">
        <v>5460</v>
      </c>
      <c r="H1108" s="39" t="s">
        <v>1392</v>
      </c>
      <c r="I1108" s="39">
        <v>14</v>
      </c>
      <c r="J1108" s="39" t="s">
        <v>5324</v>
      </c>
      <c r="K1108" s="39" t="s">
        <v>2986</v>
      </c>
    </row>
    <row r="1109" spans="1:11">
      <c r="A1109" t="str">
        <f t="shared" si="17"/>
        <v>RobertHormats</v>
      </c>
      <c r="B1109" s="39" t="s">
        <v>5472</v>
      </c>
      <c r="C1109" s="39" t="s">
        <v>8</v>
      </c>
      <c r="D1109" s="39" t="s">
        <v>5473</v>
      </c>
      <c r="E1109" s="40">
        <v>28500</v>
      </c>
      <c r="F1109" s="39" t="s">
        <v>5394</v>
      </c>
      <c r="G1109" s="39" t="s">
        <v>14</v>
      </c>
      <c r="H1109" s="39" t="s">
        <v>15</v>
      </c>
      <c r="I1109" s="39">
        <v>14</v>
      </c>
      <c r="J1109" s="39" t="s">
        <v>5095</v>
      </c>
      <c r="K1109" s="39" t="s">
        <v>2986</v>
      </c>
    </row>
    <row r="1110" spans="1:11">
      <c r="A1110" t="str">
        <f t="shared" si="17"/>
        <v>NathanMilikowsky</v>
      </c>
      <c r="B1110" s="39" t="s">
        <v>5474</v>
      </c>
      <c r="C1110" s="39" t="s">
        <v>2884</v>
      </c>
      <c r="D1110" s="39" t="s">
        <v>4729</v>
      </c>
      <c r="E1110" s="40">
        <v>30800</v>
      </c>
      <c r="F1110" s="39" t="s">
        <v>5394</v>
      </c>
      <c r="G1110" s="39" t="s">
        <v>5475</v>
      </c>
      <c r="H1110" s="39" t="s">
        <v>123</v>
      </c>
      <c r="I1110" s="39">
        <v>14</v>
      </c>
      <c r="J1110" s="39" t="s">
        <v>5095</v>
      </c>
      <c r="K1110" s="39" t="s">
        <v>2986</v>
      </c>
    </row>
    <row r="1111" spans="1:11">
      <c r="A1111" t="str">
        <f t="shared" si="17"/>
        <v>RichardGray</v>
      </c>
      <c r="B1111" s="39" t="s">
        <v>5476</v>
      </c>
      <c r="C1111" s="39" t="s">
        <v>216</v>
      </c>
      <c r="D1111" s="39" t="s">
        <v>1587</v>
      </c>
      <c r="E1111" s="40">
        <v>30800</v>
      </c>
      <c r="F1111" s="39" t="s">
        <v>5394</v>
      </c>
      <c r="G1111" s="39" t="s">
        <v>3325</v>
      </c>
      <c r="H1111" s="39" t="s">
        <v>1392</v>
      </c>
      <c r="I1111" s="39">
        <v>14</v>
      </c>
      <c r="J1111" s="39" t="s">
        <v>5095</v>
      </c>
      <c r="K1111" s="39" t="s">
        <v>2986</v>
      </c>
    </row>
    <row r="1112" spans="1:11">
      <c r="A1112" t="str">
        <f t="shared" si="17"/>
        <v>RichardSaker</v>
      </c>
      <c r="B1112" s="39" t="s">
        <v>5477</v>
      </c>
      <c r="C1112" s="39" t="s">
        <v>216</v>
      </c>
      <c r="D1112" s="39" t="s">
        <v>5407</v>
      </c>
      <c r="E1112" s="40">
        <v>28500</v>
      </c>
      <c r="F1112" s="39" t="s">
        <v>5394</v>
      </c>
      <c r="G1112" s="39" t="s">
        <v>5318</v>
      </c>
      <c r="H1112" s="39" t="s">
        <v>1392</v>
      </c>
      <c r="I1112" s="39">
        <v>14</v>
      </c>
      <c r="J1112" s="39" t="s">
        <v>3074</v>
      </c>
      <c r="K1112" s="39" t="s">
        <v>2986</v>
      </c>
    </row>
    <row r="1113" spans="1:11">
      <c r="A1113" t="str">
        <f t="shared" si="17"/>
        <v>CharleneEngelhard</v>
      </c>
      <c r="B1113" s="39" t="s">
        <v>5478</v>
      </c>
      <c r="C1113" s="39" t="s">
        <v>4619</v>
      </c>
      <c r="D1113" s="39" t="s">
        <v>5479</v>
      </c>
      <c r="E1113" s="40">
        <v>30800</v>
      </c>
      <c r="F1113" s="39" t="s">
        <v>5394</v>
      </c>
      <c r="G1113" s="39" t="s">
        <v>2676</v>
      </c>
      <c r="H1113" s="39" t="s">
        <v>123</v>
      </c>
      <c r="I1113" s="39">
        <v>14</v>
      </c>
      <c r="J1113" s="39" t="s">
        <v>3074</v>
      </c>
      <c r="K1113" s="39" t="s">
        <v>2986</v>
      </c>
    </row>
    <row r="1114" spans="1:11">
      <c r="A1114" t="str">
        <f t="shared" si="17"/>
        <v>MitchellLieberman</v>
      </c>
      <c r="B1114" s="39" t="s">
        <v>5480</v>
      </c>
      <c r="C1114" s="39" t="s">
        <v>785</v>
      </c>
      <c r="D1114" s="39" t="s">
        <v>5481</v>
      </c>
      <c r="E1114" s="40">
        <v>28500</v>
      </c>
      <c r="F1114" s="39" t="s">
        <v>5394</v>
      </c>
      <c r="G1114" s="39" t="s">
        <v>4582</v>
      </c>
      <c r="H1114" s="39" t="s">
        <v>1392</v>
      </c>
      <c r="I1114" s="39">
        <v>14</v>
      </c>
      <c r="J1114" s="39" t="s">
        <v>5095</v>
      </c>
      <c r="K1114" s="39" t="s">
        <v>2986</v>
      </c>
    </row>
    <row r="1115" spans="1:11">
      <c r="A1115" t="str">
        <f t="shared" si="17"/>
        <v>JamesMcClairen</v>
      </c>
      <c r="B1115" s="39" t="s">
        <v>5482</v>
      </c>
      <c r="C1115" s="39" t="s">
        <v>274</v>
      </c>
      <c r="D1115" s="39" t="s">
        <v>5483</v>
      </c>
      <c r="E1115" s="40">
        <v>28500</v>
      </c>
      <c r="F1115" s="39" t="s">
        <v>5394</v>
      </c>
      <c r="G1115" s="39" t="s">
        <v>14</v>
      </c>
      <c r="H1115" s="39" t="s">
        <v>15</v>
      </c>
      <c r="I1115" s="39">
        <v>14</v>
      </c>
      <c r="J1115" s="39" t="s">
        <v>5095</v>
      </c>
      <c r="K1115" s="39" t="s">
        <v>2986</v>
      </c>
    </row>
    <row r="1116" spans="1:11">
      <c r="A1116" t="str">
        <f t="shared" si="17"/>
        <v>KimRachmeler</v>
      </c>
      <c r="B1116" s="39" t="s">
        <v>5484</v>
      </c>
      <c r="C1116" s="39" t="s">
        <v>3420</v>
      </c>
      <c r="D1116" s="39" t="s">
        <v>5485</v>
      </c>
      <c r="E1116" s="40">
        <v>30800</v>
      </c>
      <c r="F1116" s="39" t="s">
        <v>5486</v>
      </c>
      <c r="G1116" s="39" t="s">
        <v>317</v>
      </c>
      <c r="H1116" s="39" t="s">
        <v>318</v>
      </c>
      <c r="I1116" s="39">
        <v>14</v>
      </c>
      <c r="J1116" s="39" t="s">
        <v>4910</v>
      </c>
      <c r="K1116" s="39" t="s">
        <v>2986</v>
      </c>
    </row>
    <row r="1117" spans="1:11">
      <c r="A1117" t="str">
        <f t="shared" si="17"/>
        <v>JeremyCrandell</v>
      </c>
      <c r="B1117" s="39" t="s">
        <v>5487</v>
      </c>
      <c r="C1117" s="39" t="s">
        <v>877</v>
      </c>
      <c r="D1117" s="39" t="s">
        <v>5488</v>
      </c>
      <c r="E1117" s="40">
        <v>28500</v>
      </c>
      <c r="F1117" s="39" t="s">
        <v>5486</v>
      </c>
      <c r="G1117" s="39" t="s">
        <v>3330</v>
      </c>
      <c r="H1117" s="39" t="s">
        <v>4</v>
      </c>
      <c r="I1117" s="39">
        <v>14</v>
      </c>
      <c r="J1117" s="39" t="s">
        <v>5489</v>
      </c>
      <c r="K1117" s="39" t="s">
        <v>2986</v>
      </c>
    </row>
    <row r="1118" spans="1:11">
      <c r="A1118" t="str">
        <f t="shared" si="17"/>
        <v>GaryLieberman</v>
      </c>
      <c r="B1118" s="39" t="s">
        <v>5490</v>
      </c>
      <c r="C1118" s="39" t="s">
        <v>2672</v>
      </c>
      <c r="D1118" s="39" t="s">
        <v>5481</v>
      </c>
      <c r="E1118" s="40">
        <v>30800</v>
      </c>
      <c r="F1118" s="39" t="s">
        <v>5394</v>
      </c>
      <c r="G1118" s="39" t="s">
        <v>14</v>
      </c>
      <c r="H1118" s="39" t="s">
        <v>15</v>
      </c>
      <c r="I1118" s="39">
        <v>14</v>
      </c>
      <c r="J1118" s="39" t="s">
        <v>5095</v>
      </c>
      <c r="K1118" s="39" t="s">
        <v>2986</v>
      </c>
    </row>
    <row r="1119" spans="1:11">
      <c r="A1119" t="str">
        <f t="shared" si="17"/>
        <v>NelsonFerreira</v>
      </c>
      <c r="B1119" s="39" t="s">
        <v>5491</v>
      </c>
      <c r="C1119" s="39" t="s">
        <v>366</v>
      </c>
      <c r="D1119" s="39" t="s">
        <v>5492</v>
      </c>
      <c r="E1119" s="40">
        <v>30800</v>
      </c>
      <c r="F1119" s="39" t="s">
        <v>5394</v>
      </c>
      <c r="G1119" s="39" t="s">
        <v>5493</v>
      </c>
      <c r="H1119" s="39" t="s">
        <v>1392</v>
      </c>
      <c r="I1119" s="39">
        <v>14</v>
      </c>
      <c r="J1119" s="39" t="s">
        <v>5095</v>
      </c>
      <c r="K1119" s="39" t="s">
        <v>2986</v>
      </c>
    </row>
    <row r="1120" spans="1:11">
      <c r="A1120" t="str">
        <f t="shared" si="17"/>
        <v>MichaelLeeds</v>
      </c>
      <c r="B1120" s="39" t="s">
        <v>5494</v>
      </c>
      <c r="C1120" s="39" t="s">
        <v>680</v>
      </c>
      <c r="D1120" s="39" t="s">
        <v>1836</v>
      </c>
      <c r="E1120" s="40">
        <v>30800</v>
      </c>
      <c r="F1120" s="39" t="s">
        <v>5394</v>
      </c>
      <c r="G1120" s="39" t="s">
        <v>5495</v>
      </c>
      <c r="H1120" s="39" t="s">
        <v>15</v>
      </c>
      <c r="I1120" s="39">
        <v>14</v>
      </c>
      <c r="J1120" s="39" t="s">
        <v>5095</v>
      </c>
      <c r="K1120" s="39" t="s">
        <v>2986</v>
      </c>
    </row>
    <row r="1121" spans="1:11">
      <c r="A1121" t="str">
        <f t="shared" si="17"/>
        <v>VictorKaufman</v>
      </c>
      <c r="B1121" s="39" t="s">
        <v>5496</v>
      </c>
      <c r="C1121" s="39" t="s">
        <v>2571</v>
      </c>
      <c r="D1121" s="39" t="s">
        <v>5169</v>
      </c>
      <c r="E1121" s="40">
        <v>30800</v>
      </c>
      <c r="F1121" s="39" t="s">
        <v>5394</v>
      </c>
      <c r="G1121" s="39" t="s">
        <v>5170</v>
      </c>
      <c r="H1121" s="39" t="s">
        <v>15</v>
      </c>
      <c r="I1121" s="39">
        <v>14</v>
      </c>
      <c r="J1121" s="39" t="s">
        <v>5095</v>
      </c>
      <c r="K1121" s="39" t="s">
        <v>2986</v>
      </c>
    </row>
    <row r="1122" spans="1:11">
      <c r="A1122" t="str">
        <f t="shared" si="17"/>
        <v>JunMakihara</v>
      </c>
      <c r="B1122" s="39" t="s">
        <v>5497</v>
      </c>
      <c r="C1122" s="39" t="s">
        <v>5498</v>
      </c>
      <c r="D1122" s="39" t="s">
        <v>5499</v>
      </c>
      <c r="E1122" s="40">
        <v>30800</v>
      </c>
      <c r="F1122" s="39" t="s">
        <v>5394</v>
      </c>
      <c r="G1122" s="39" t="s">
        <v>14</v>
      </c>
      <c r="H1122" s="39" t="s">
        <v>15</v>
      </c>
      <c r="I1122" s="39">
        <v>14</v>
      </c>
      <c r="J1122" s="39" t="s">
        <v>5095</v>
      </c>
      <c r="K1122" s="39" t="s">
        <v>2986</v>
      </c>
    </row>
    <row r="1123" spans="1:11">
      <c r="A1123" t="str">
        <f t="shared" si="17"/>
        <v>RobertKissane</v>
      </c>
      <c r="B1123" s="39" t="s">
        <v>5500</v>
      </c>
      <c r="C1123" s="39" t="s">
        <v>8</v>
      </c>
      <c r="D1123" s="39" t="s">
        <v>5501</v>
      </c>
      <c r="E1123" s="40">
        <v>30800</v>
      </c>
      <c r="F1123" s="39" t="s">
        <v>5394</v>
      </c>
      <c r="G1123" s="39" t="s">
        <v>14</v>
      </c>
      <c r="H1123" s="39" t="s">
        <v>15</v>
      </c>
      <c r="I1123" s="39">
        <v>14</v>
      </c>
      <c r="J1123" s="39" t="s">
        <v>5095</v>
      </c>
      <c r="K1123" s="39" t="s">
        <v>2986</v>
      </c>
    </row>
    <row r="1124" spans="1:11">
      <c r="A1124" t="str">
        <f t="shared" si="17"/>
        <v>DavidHamamoto</v>
      </c>
      <c r="B1124" s="39" t="s">
        <v>5502</v>
      </c>
      <c r="C1124" s="39" t="s">
        <v>163</v>
      </c>
      <c r="D1124" s="39" t="s">
        <v>2321</v>
      </c>
      <c r="E1124" s="40">
        <v>28500</v>
      </c>
      <c r="F1124" s="39" t="s">
        <v>5394</v>
      </c>
      <c r="G1124" s="39" t="s">
        <v>14</v>
      </c>
      <c r="H1124" s="39" t="s">
        <v>15</v>
      </c>
      <c r="I1124" s="39">
        <v>14</v>
      </c>
      <c r="J1124" s="39" t="s">
        <v>5095</v>
      </c>
      <c r="K1124" s="39" t="s">
        <v>2986</v>
      </c>
    </row>
    <row r="1125" spans="1:11">
      <c r="A1125" t="str">
        <f t="shared" si="17"/>
        <v>MarthaHamamoto</v>
      </c>
      <c r="B1125" s="39" t="s">
        <v>5503</v>
      </c>
      <c r="C1125" s="39" t="s">
        <v>4537</v>
      </c>
      <c r="D1125" s="39" t="s">
        <v>2321</v>
      </c>
      <c r="E1125" s="40">
        <v>28500</v>
      </c>
      <c r="F1125" s="39" t="s">
        <v>5394</v>
      </c>
      <c r="G1125" s="39" t="s">
        <v>14</v>
      </c>
      <c r="H1125" s="39" t="s">
        <v>15</v>
      </c>
      <c r="I1125" s="39">
        <v>14</v>
      </c>
      <c r="K1125" s="39" t="s">
        <v>2986</v>
      </c>
    </row>
    <row r="1126" spans="1:11">
      <c r="A1126" t="str">
        <f t="shared" si="17"/>
        <v>LesterBrown</v>
      </c>
      <c r="B1126" s="39" t="s">
        <v>5504</v>
      </c>
      <c r="C1126" s="39" t="s">
        <v>4459</v>
      </c>
      <c r="D1126" s="39" t="s">
        <v>2918</v>
      </c>
      <c r="E1126" s="40">
        <v>30800</v>
      </c>
      <c r="F1126" s="39" t="s">
        <v>5505</v>
      </c>
      <c r="G1126" s="39" t="s">
        <v>2961</v>
      </c>
      <c r="H1126" s="39" t="s">
        <v>2962</v>
      </c>
      <c r="I1126" s="39">
        <v>14</v>
      </c>
      <c r="J1126" s="39" t="s">
        <v>5506</v>
      </c>
      <c r="K1126" s="39" t="s">
        <v>2986</v>
      </c>
    </row>
    <row r="1127" spans="1:11">
      <c r="A1127" t="str">
        <f t="shared" si="17"/>
        <v>ToddPark</v>
      </c>
      <c r="B1127" s="39" t="s">
        <v>5507</v>
      </c>
      <c r="C1127" s="39" t="s">
        <v>2367</v>
      </c>
      <c r="D1127" s="39" t="s">
        <v>1046</v>
      </c>
      <c r="E1127" s="40">
        <v>30800</v>
      </c>
      <c r="F1127" s="39" t="s">
        <v>5505</v>
      </c>
      <c r="G1127" s="39" t="s">
        <v>5508</v>
      </c>
      <c r="H1127" s="39" t="s">
        <v>123</v>
      </c>
      <c r="I1127" s="39">
        <v>14</v>
      </c>
      <c r="J1127" s="39" t="s">
        <v>3074</v>
      </c>
      <c r="K1127" s="39" t="s">
        <v>2986</v>
      </c>
    </row>
    <row r="1128" spans="1:11">
      <c r="A1128" t="str">
        <f t="shared" si="17"/>
        <v>MichaelLongacre</v>
      </c>
      <c r="B1128" s="39" t="s">
        <v>5509</v>
      </c>
      <c r="C1128" s="39" t="s">
        <v>680</v>
      </c>
      <c r="D1128" s="39" t="s">
        <v>5510</v>
      </c>
      <c r="E1128" s="40">
        <v>28500</v>
      </c>
      <c r="F1128" s="39" t="s">
        <v>5505</v>
      </c>
      <c r="G1128" s="39" t="s">
        <v>14</v>
      </c>
      <c r="H1128" s="39" t="s">
        <v>15</v>
      </c>
      <c r="I1128" s="39">
        <v>14</v>
      </c>
      <c r="J1128" s="39" t="s">
        <v>5110</v>
      </c>
      <c r="K1128" s="39" t="s">
        <v>2986</v>
      </c>
    </row>
    <row r="1129" spans="1:11">
      <c r="A1129" t="str">
        <f t="shared" si="17"/>
        <v>RobertWeissbourd</v>
      </c>
      <c r="B1129" s="39" t="s">
        <v>5511</v>
      </c>
      <c r="C1129" s="39" t="s">
        <v>8</v>
      </c>
      <c r="D1129" s="39" t="s">
        <v>5512</v>
      </c>
      <c r="E1129" s="40">
        <v>28500</v>
      </c>
      <c r="F1129" s="39" t="s">
        <v>5505</v>
      </c>
      <c r="G1129" s="39" t="s">
        <v>74</v>
      </c>
      <c r="H1129" s="39" t="s">
        <v>75</v>
      </c>
      <c r="I1129" s="39">
        <v>14</v>
      </c>
      <c r="J1129" s="39" t="s">
        <v>5141</v>
      </c>
      <c r="K1129" s="39" t="s">
        <v>2986</v>
      </c>
    </row>
    <row r="1130" spans="1:11">
      <c r="A1130" t="str">
        <f t="shared" si="17"/>
        <v>MichaelWolf</v>
      </c>
      <c r="B1130" s="39" t="s">
        <v>5513</v>
      </c>
      <c r="C1130" s="39" t="s">
        <v>680</v>
      </c>
      <c r="D1130" s="39" t="s">
        <v>9</v>
      </c>
      <c r="E1130" s="40">
        <v>33100</v>
      </c>
      <c r="F1130" s="39" t="s">
        <v>5505</v>
      </c>
      <c r="G1130" s="39" t="s">
        <v>14</v>
      </c>
      <c r="H1130" s="39" t="s">
        <v>15</v>
      </c>
      <c r="I1130" s="39">
        <v>14</v>
      </c>
      <c r="J1130" s="39" t="s">
        <v>3074</v>
      </c>
      <c r="K1130" s="39" t="s">
        <v>2986</v>
      </c>
    </row>
    <row r="1131" spans="1:11">
      <c r="A1131" t="str">
        <f t="shared" si="17"/>
        <v>AnneDinning</v>
      </c>
      <c r="B1131" s="39" t="s">
        <v>5514</v>
      </c>
      <c r="C1131" s="39" t="s">
        <v>940</v>
      </c>
      <c r="D1131" s="39" t="s">
        <v>5515</v>
      </c>
      <c r="E1131" s="40">
        <v>28500</v>
      </c>
      <c r="F1131" s="39" t="s">
        <v>5505</v>
      </c>
      <c r="G1131" s="39" t="s">
        <v>14</v>
      </c>
      <c r="H1131" s="39" t="s">
        <v>15</v>
      </c>
      <c r="I1131" s="39">
        <v>14</v>
      </c>
      <c r="K1131" s="39" t="s">
        <v>2986</v>
      </c>
    </row>
    <row r="1132" spans="1:11">
      <c r="A1132" t="str">
        <f t="shared" si="17"/>
        <v>DavidCornfield</v>
      </c>
      <c r="B1132" s="39" t="s">
        <v>5516</v>
      </c>
      <c r="C1132" s="39" t="s">
        <v>163</v>
      </c>
      <c r="D1132" s="39" t="s">
        <v>5517</v>
      </c>
      <c r="E1132" s="40">
        <v>30000</v>
      </c>
      <c r="F1132" s="39" t="s">
        <v>5505</v>
      </c>
      <c r="G1132" s="39" t="s">
        <v>317</v>
      </c>
      <c r="H1132" s="39" t="s">
        <v>318</v>
      </c>
      <c r="I1132" s="39">
        <v>14</v>
      </c>
      <c r="J1132" s="39" t="s">
        <v>3886</v>
      </c>
      <c r="K1132" s="39" t="s">
        <v>2986</v>
      </c>
    </row>
    <row r="1133" spans="1:11">
      <c r="A1133" t="str">
        <f t="shared" si="17"/>
        <v>KaseLawal</v>
      </c>
      <c r="B1133" s="39" t="s">
        <v>5518</v>
      </c>
      <c r="C1133" s="39" t="s">
        <v>5519</v>
      </c>
      <c r="D1133" s="39" t="s">
        <v>4246</v>
      </c>
      <c r="E1133" s="40">
        <v>28500</v>
      </c>
      <c r="F1133" s="39" t="s">
        <v>5505</v>
      </c>
      <c r="G1133" s="39" t="s">
        <v>928</v>
      </c>
      <c r="H1133" s="39" t="s">
        <v>444</v>
      </c>
      <c r="I1133" s="39">
        <v>14</v>
      </c>
      <c r="J1133" s="39" t="s">
        <v>4184</v>
      </c>
      <c r="K1133" s="39" t="s">
        <v>2986</v>
      </c>
    </row>
    <row r="1134" spans="1:11">
      <c r="A1134" t="str">
        <f t="shared" si="17"/>
        <v>CheriMorgan</v>
      </c>
      <c r="B1134" s="39" t="s">
        <v>5520</v>
      </c>
      <c r="C1134" s="39" t="s">
        <v>5521</v>
      </c>
      <c r="D1134" s="39" t="s">
        <v>5522</v>
      </c>
      <c r="E1134" s="40">
        <v>30800</v>
      </c>
      <c r="F1134" s="39" t="s">
        <v>5505</v>
      </c>
      <c r="G1134" s="39" t="s">
        <v>3407</v>
      </c>
      <c r="H1134" s="39" t="s">
        <v>4</v>
      </c>
      <c r="I1134" s="39">
        <v>14</v>
      </c>
      <c r="J1134" s="39" t="s">
        <v>5523</v>
      </c>
      <c r="K1134" s="39" t="s">
        <v>2986</v>
      </c>
    </row>
    <row r="1135" spans="1:11">
      <c r="A1135" t="str">
        <f t="shared" si="17"/>
        <v>YukioTakahashi</v>
      </c>
      <c r="B1135" s="39" t="s">
        <v>5001</v>
      </c>
      <c r="C1135" s="39" t="s">
        <v>5002</v>
      </c>
      <c r="D1135" s="39" t="s">
        <v>5003</v>
      </c>
      <c r="E1135" s="40">
        <v>30000</v>
      </c>
      <c r="F1135" s="39" t="s">
        <v>5524</v>
      </c>
      <c r="G1135" s="39" t="s">
        <v>5004</v>
      </c>
      <c r="H1135" s="39" t="s">
        <v>5005</v>
      </c>
      <c r="I1135" s="39">
        <v>14</v>
      </c>
      <c r="J1135" s="39" t="s">
        <v>4995</v>
      </c>
      <c r="K1135" s="39" t="s">
        <v>2986</v>
      </c>
    </row>
    <row r="1136" spans="1:11">
      <c r="A1136" t="str">
        <f t="shared" si="17"/>
        <v>JeffreyZinsmeyer</v>
      </c>
      <c r="B1136" s="39" t="s">
        <v>5525</v>
      </c>
      <c r="C1136" s="39" t="s">
        <v>109</v>
      </c>
      <c r="D1136" s="39" t="s">
        <v>5526</v>
      </c>
      <c r="E1136" s="40">
        <v>28500</v>
      </c>
      <c r="F1136" s="39" t="s">
        <v>5524</v>
      </c>
      <c r="G1136" s="39" t="s">
        <v>1299</v>
      </c>
      <c r="H1136" s="39" t="s">
        <v>123</v>
      </c>
      <c r="I1136" s="39">
        <v>14</v>
      </c>
      <c r="J1136" s="39" t="s">
        <v>5527</v>
      </c>
      <c r="K1136" s="39" t="s">
        <v>2986</v>
      </c>
    </row>
    <row r="1137" spans="1:11">
      <c r="A1137" t="str">
        <f t="shared" si="17"/>
        <v>RussellBudd</v>
      </c>
      <c r="B1137" s="39" t="s">
        <v>5528</v>
      </c>
      <c r="C1137" s="39" t="s">
        <v>2699</v>
      </c>
      <c r="D1137" s="39" t="s">
        <v>1065</v>
      </c>
      <c r="E1137" s="40">
        <v>28500</v>
      </c>
      <c r="F1137" s="39" t="s">
        <v>5524</v>
      </c>
      <c r="G1137" s="39" t="s">
        <v>846</v>
      </c>
      <c r="H1137" s="39" t="s">
        <v>444</v>
      </c>
      <c r="I1137" s="39">
        <v>14</v>
      </c>
      <c r="J1137" s="39" t="s">
        <v>5529</v>
      </c>
      <c r="K1137" s="39" t="s">
        <v>2986</v>
      </c>
    </row>
    <row r="1138" spans="1:11">
      <c r="A1138" t="str">
        <f t="shared" si="17"/>
        <v>TheodoreLeopold</v>
      </c>
      <c r="B1138" s="39" t="s">
        <v>5530</v>
      </c>
      <c r="C1138" s="39" t="s">
        <v>5172</v>
      </c>
      <c r="D1138" s="39" t="s">
        <v>5531</v>
      </c>
      <c r="E1138" s="40">
        <v>30800</v>
      </c>
      <c r="F1138" s="39" t="s">
        <v>5524</v>
      </c>
      <c r="G1138" s="39" t="s">
        <v>1814</v>
      </c>
      <c r="H1138" s="39" t="s">
        <v>27</v>
      </c>
      <c r="I1138" s="39">
        <v>14</v>
      </c>
      <c r="J1138" s="39" t="s">
        <v>5532</v>
      </c>
      <c r="K1138" s="39" t="s">
        <v>2986</v>
      </c>
    </row>
    <row r="1139" spans="1:11">
      <c r="A1139" t="str">
        <f t="shared" si="17"/>
        <v>LynLear</v>
      </c>
      <c r="B1139" s="39" t="s">
        <v>5533</v>
      </c>
      <c r="C1139" s="39" t="s">
        <v>5534</v>
      </c>
      <c r="D1139" s="39" t="s">
        <v>4290</v>
      </c>
      <c r="E1139" s="40">
        <v>30800</v>
      </c>
      <c r="F1139" s="39" t="s">
        <v>5524</v>
      </c>
      <c r="G1139" s="39" t="s">
        <v>420</v>
      </c>
      <c r="H1139" s="39" t="s">
        <v>4</v>
      </c>
      <c r="I1139" s="39">
        <v>14</v>
      </c>
      <c r="J1139" s="39" t="s">
        <v>5350</v>
      </c>
      <c r="K1139" s="39" t="s">
        <v>2986</v>
      </c>
    </row>
    <row r="1140" spans="1:11">
      <c r="A1140" t="str">
        <f t="shared" si="17"/>
        <v>BurtonSperber</v>
      </c>
      <c r="B1140" s="39" t="s">
        <v>5535</v>
      </c>
      <c r="C1140" s="39" t="s">
        <v>5536</v>
      </c>
      <c r="D1140" s="39" t="s">
        <v>5537</v>
      </c>
      <c r="E1140" s="40">
        <v>28500</v>
      </c>
      <c r="F1140" s="39" t="s">
        <v>5524</v>
      </c>
      <c r="G1140" s="39" t="s">
        <v>5538</v>
      </c>
      <c r="H1140" s="39" t="s">
        <v>4</v>
      </c>
      <c r="I1140" s="39">
        <v>14</v>
      </c>
      <c r="J1140" s="39" t="s">
        <v>5539</v>
      </c>
      <c r="K1140" s="39" t="s">
        <v>2986</v>
      </c>
    </row>
    <row r="1141" spans="1:11">
      <c r="A1141" t="str">
        <f t="shared" si="17"/>
        <v>JonathanPalevsky</v>
      </c>
      <c r="B1141" s="39" t="s">
        <v>5540</v>
      </c>
      <c r="C1141" s="39" t="s">
        <v>913</v>
      </c>
      <c r="D1141" s="39" t="s">
        <v>5541</v>
      </c>
      <c r="E1141" s="40">
        <v>28500</v>
      </c>
      <c r="F1141" s="39" t="s">
        <v>5524</v>
      </c>
      <c r="G1141" s="39" t="s">
        <v>2089</v>
      </c>
      <c r="H1141" s="39" t="s">
        <v>4</v>
      </c>
      <c r="I1141" s="39">
        <v>14</v>
      </c>
      <c r="J1141" s="39" t="s">
        <v>5350</v>
      </c>
      <c r="K1141" s="39" t="s">
        <v>2986</v>
      </c>
    </row>
    <row r="1142" spans="1:11">
      <c r="A1142" t="str">
        <f t="shared" si="17"/>
        <v>MellodyHobson</v>
      </c>
      <c r="B1142" s="39" t="s">
        <v>79</v>
      </c>
      <c r="C1142" s="39" t="s">
        <v>2333</v>
      </c>
      <c r="D1142" s="39" t="s">
        <v>2334</v>
      </c>
      <c r="E1142" s="40">
        <v>28500</v>
      </c>
      <c r="F1142" s="39" t="s">
        <v>5524</v>
      </c>
      <c r="G1142" s="39" t="s">
        <v>74</v>
      </c>
      <c r="H1142" s="39" t="s">
        <v>75</v>
      </c>
      <c r="I1142" s="39">
        <v>14</v>
      </c>
      <c r="J1142" s="39" t="s">
        <v>5350</v>
      </c>
      <c r="K1142" s="39" t="s">
        <v>2986</v>
      </c>
    </row>
    <row r="1143" spans="1:11">
      <c r="A1143" t="str">
        <f t="shared" si="17"/>
        <v>SamuelAmegan</v>
      </c>
      <c r="B1143" s="39" t="s">
        <v>5542</v>
      </c>
      <c r="C1143" s="39" t="s">
        <v>3066</v>
      </c>
      <c r="D1143" s="39" t="s">
        <v>5543</v>
      </c>
      <c r="E1143" s="40">
        <v>28500</v>
      </c>
      <c r="F1143" s="39" t="s">
        <v>5524</v>
      </c>
      <c r="G1143" s="39" t="s">
        <v>5544</v>
      </c>
      <c r="H1143" s="39" t="s">
        <v>123</v>
      </c>
      <c r="I1143" s="39">
        <v>14</v>
      </c>
      <c r="J1143" s="39" t="s">
        <v>5350</v>
      </c>
      <c r="K1143" s="39" t="s">
        <v>2986</v>
      </c>
    </row>
    <row r="1144" spans="1:11">
      <c r="A1144" t="str">
        <f t="shared" si="17"/>
        <v>ElizabethBanks</v>
      </c>
      <c r="B1144" s="39" t="s">
        <v>5545</v>
      </c>
      <c r="C1144" s="39" t="s">
        <v>3238</v>
      </c>
      <c r="D1144" s="39" t="s">
        <v>5546</v>
      </c>
      <c r="E1144" s="40">
        <v>28500</v>
      </c>
      <c r="F1144" s="39" t="s">
        <v>5524</v>
      </c>
      <c r="G1144" s="39" t="s">
        <v>5547</v>
      </c>
      <c r="H1144" s="39" t="s">
        <v>4</v>
      </c>
      <c r="I1144" s="39">
        <v>14</v>
      </c>
      <c r="J1144" s="39" t="s">
        <v>5350</v>
      </c>
      <c r="K1144" s="39" t="s">
        <v>2986</v>
      </c>
    </row>
    <row r="1145" spans="1:11">
      <c r="A1145" t="str">
        <f t="shared" si="17"/>
        <v>JamesGianopulos</v>
      </c>
      <c r="B1145" s="39" t="s">
        <v>5548</v>
      </c>
      <c r="C1145" s="39" t="s">
        <v>274</v>
      </c>
      <c r="D1145" s="39" t="s">
        <v>5549</v>
      </c>
      <c r="E1145" s="40">
        <v>28500</v>
      </c>
      <c r="F1145" s="39" t="s">
        <v>5524</v>
      </c>
      <c r="G1145" s="39" t="s">
        <v>460</v>
      </c>
      <c r="H1145" s="39" t="s">
        <v>4</v>
      </c>
      <c r="I1145" s="39">
        <v>14</v>
      </c>
      <c r="J1145" s="39" t="s">
        <v>5350</v>
      </c>
      <c r="K1145" s="39" t="s">
        <v>2986</v>
      </c>
    </row>
    <row r="1146" spans="1:11">
      <c r="A1146" t="str">
        <f t="shared" si="17"/>
        <v>ThomasRothman</v>
      </c>
      <c r="B1146" s="39" t="s">
        <v>5550</v>
      </c>
      <c r="C1146" s="39" t="s">
        <v>2992</v>
      </c>
      <c r="D1146" s="39" t="s">
        <v>5551</v>
      </c>
      <c r="E1146" s="40">
        <v>28500</v>
      </c>
      <c r="F1146" s="39" t="s">
        <v>5524</v>
      </c>
      <c r="G1146" s="39" t="s">
        <v>420</v>
      </c>
      <c r="H1146" s="39" t="s">
        <v>4</v>
      </c>
      <c r="I1146" s="39">
        <v>14</v>
      </c>
      <c r="J1146" s="39" t="s">
        <v>5350</v>
      </c>
      <c r="K1146" s="39" t="s">
        <v>2986</v>
      </c>
    </row>
    <row r="1147" spans="1:11">
      <c r="A1147" t="str">
        <f t="shared" si="17"/>
        <v>DavidKoepp</v>
      </c>
      <c r="B1147" s="39" t="s">
        <v>5552</v>
      </c>
      <c r="C1147" s="39" t="s">
        <v>163</v>
      </c>
      <c r="D1147" s="39" t="s">
        <v>5553</v>
      </c>
      <c r="E1147" s="40">
        <v>28500</v>
      </c>
      <c r="F1147" s="39" t="s">
        <v>5524</v>
      </c>
      <c r="G1147" s="39" t="s">
        <v>14</v>
      </c>
      <c r="H1147" s="39" t="s">
        <v>15</v>
      </c>
      <c r="I1147" s="39">
        <v>14</v>
      </c>
      <c r="J1147" s="39" t="s">
        <v>5350</v>
      </c>
      <c r="K1147" s="39" t="s">
        <v>2986</v>
      </c>
    </row>
    <row r="1148" spans="1:11">
      <c r="A1148" t="str">
        <f t="shared" si="17"/>
        <v>InaColeman</v>
      </c>
      <c r="B1148" s="39" t="s">
        <v>5554</v>
      </c>
      <c r="C1148" s="39" t="s">
        <v>5555</v>
      </c>
      <c r="D1148" s="39" t="s">
        <v>5443</v>
      </c>
      <c r="E1148" s="40">
        <v>28500</v>
      </c>
      <c r="F1148" s="39" t="s">
        <v>5524</v>
      </c>
      <c r="G1148" s="39" t="s">
        <v>460</v>
      </c>
      <c r="H1148" s="39" t="s">
        <v>4</v>
      </c>
      <c r="I1148" s="39">
        <v>14</v>
      </c>
      <c r="J1148" s="39" t="s">
        <v>5350</v>
      </c>
      <c r="K1148" s="39" t="s">
        <v>2986</v>
      </c>
    </row>
    <row r="1149" spans="1:11">
      <c r="A1149" t="str">
        <f t="shared" si="17"/>
        <v>BrianHenson</v>
      </c>
      <c r="B1149" s="39" t="s">
        <v>5556</v>
      </c>
      <c r="C1149" s="39" t="s">
        <v>352</v>
      </c>
      <c r="D1149" s="39" t="s">
        <v>5557</v>
      </c>
      <c r="E1149" s="40">
        <v>28500</v>
      </c>
      <c r="F1149" s="39" t="s">
        <v>5524</v>
      </c>
      <c r="G1149" s="39" t="s">
        <v>420</v>
      </c>
      <c r="H1149" s="39" t="s">
        <v>4</v>
      </c>
      <c r="I1149" s="39">
        <v>14</v>
      </c>
      <c r="J1149" s="39" t="s">
        <v>5350</v>
      </c>
      <c r="K1149" s="39" t="s">
        <v>2986</v>
      </c>
    </row>
    <row r="1150" spans="1:11">
      <c r="A1150" t="str">
        <f t="shared" si="17"/>
        <v>MiaSarapochiello</v>
      </c>
      <c r="B1150" s="39" t="s">
        <v>5558</v>
      </c>
      <c r="C1150" s="39" t="s">
        <v>5559</v>
      </c>
      <c r="D1150" s="39" t="s">
        <v>5560</v>
      </c>
      <c r="E1150" s="40">
        <v>28500</v>
      </c>
      <c r="F1150" s="39" t="s">
        <v>5524</v>
      </c>
      <c r="G1150" s="39" t="s">
        <v>420</v>
      </c>
      <c r="H1150" s="39" t="s">
        <v>4</v>
      </c>
      <c r="I1150" s="39">
        <v>14</v>
      </c>
      <c r="J1150" s="39" t="s">
        <v>5350</v>
      </c>
      <c r="K1150" s="39" t="s">
        <v>2986</v>
      </c>
    </row>
    <row r="1151" spans="1:11">
      <c r="A1151" t="str">
        <f t="shared" si="17"/>
        <v>AlanWilson</v>
      </c>
      <c r="B1151" s="39" t="s">
        <v>5561</v>
      </c>
      <c r="C1151" s="39" t="s">
        <v>117</v>
      </c>
      <c r="D1151" s="39" t="s">
        <v>2092</v>
      </c>
      <c r="E1151" s="40">
        <v>28500</v>
      </c>
      <c r="F1151" s="39" t="s">
        <v>5524</v>
      </c>
      <c r="G1151" s="39" t="s">
        <v>460</v>
      </c>
      <c r="H1151" s="39" t="s">
        <v>4</v>
      </c>
      <c r="I1151" s="39">
        <v>14</v>
      </c>
      <c r="J1151" s="39" t="s">
        <v>5350</v>
      </c>
      <c r="K1151" s="39" t="s">
        <v>2986</v>
      </c>
    </row>
    <row r="1152" spans="1:11">
      <c r="A1152" t="str">
        <f t="shared" si="17"/>
        <v>KathleenPoncher</v>
      </c>
      <c r="B1152" s="39" t="s">
        <v>5562</v>
      </c>
      <c r="C1152" s="39" t="s">
        <v>3011</v>
      </c>
      <c r="D1152" s="39" t="s">
        <v>4151</v>
      </c>
      <c r="E1152" s="40">
        <v>28500</v>
      </c>
      <c r="F1152" s="39" t="s">
        <v>5524</v>
      </c>
      <c r="G1152" s="39" t="s">
        <v>45</v>
      </c>
      <c r="H1152" s="39" t="s">
        <v>4</v>
      </c>
      <c r="I1152" s="39">
        <v>14</v>
      </c>
      <c r="J1152" s="39" t="s">
        <v>5350</v>
      </c>
      <c r="K1152" s="39" t="s">
        <v>2986</v>
      </c>
    </row>
    <row r="1153" spans="1:11">
      <c r="A1153" t="str">
        <f t="shared" si="17"/>
        <v>EdwardTabash</v>
      </c>
      <c r="B1153" s="39" t="s">
        <v>5563</v>
      </c>
      <c r="C1153" s="39" t="s">
        <v>1951</v>
      </c>
      <c r="D1153" s="39" t="s">
        <v>5564</v>
      </c>
      <c r="E1153" s="40">
        <v>28500</v>
      </c>
      <c r="F1153" s="39" t="s">
        <v>5524</v>
      </c>
      <c r="G1153" s="39" t="s">
        <v>5565</v>
      </c>
      <c r="H1153" s="39" t="s">
        <v>4</v>
      </c>
      <c r="I1153" s="39">
        <v>14</v>
      </c>
      <c r="J1153" s="39" t="s">
        <v>5350</v>
      </c>
      <c r="K1153" s="39" t="s">
        <v>2986</v>
      </c>
    </row>
    <row r="1154" spans="1:11">
      <c r="A1154" t="str">
        <f t="shared" si="17"/>
        <v>WilliamRay</v>
      </c>
      <c r="B1154" s="39" t="s">
        <v>5566</v>
      </c>
      <c r="C1154" s="39" t="s">
        <v>3057</v>
      </c>
      <c r="D1154" s="39" t="s">
        <v>2772</v>
      </c>
      <c r="E1154" s="40">
        <v>28500</v>
      </c>
      <c r="F1154" s="39" t="s">
        <v>5524</v>
      </c>
      <c r="G1154" s="39" t="s">
        <v>420</v>
      </c>
      <c r="H1154" s="39" t="s">
        <v>4</v>
      </c>
      <c r="I1154" s="39">
        <v>14</v>
      </c>
      <c r="J1154" s="39" t="s">
        <v>5350</v>
      </c>
      <c r="K1154" s="39" t="s">
        <v>2986</v>
      </c>
    </row>
    <row r="1155" spans="1:11">
      <c r="A1155" t="str">
        <f t="shared" ref="A1155:A1218" si="18">CONCATENATE(C1155,D1155)</f>
        <v>EvaChun</v>
      </c>
      <c r="B1155" s="39" t="s">
        <v>5567</v>
      </c>
      <c r="C1155" s="39" t="s">
        <v>5568</v>
      </c>
      <c r="D1155" s="39" t="s">
        <v>918</v>
      </c>
      <c r="E1155" s="40">
        <v>28500</v>
      </c>
      <c r="F1155" s="39" t="s">
        <v>5524</v>
      </c>
      <c r="G1155" s="39" t="s">
        <v>420</v>
      </c>
      <c r="H1155" s="39" t="s">
        <v>4</v>
      </c>
      <c r="I1155" s="39">
        <v>14</v>
      </c>
      <c r="J1155" s="39" t="s">
        <v>5350</v>
      </c>
      <c r="K1155" s="39" t="s">
        <v>2986</v>
      </c>
    </row>
    <row r="1156" spans="1:11">
      <c r="A1156" t="str">
        <f t="shared" si="18"/>
        <v>MichaelChow</v>
      </c>
      <c r="B1156" s="39" t="s">
        <v>5569</v>
      </c>
      <c r="C1156" s="39" t="s">
        <v>680</v>
      </c>
      <c r="D1156" s="39" t="s">
        <v>5570</v>
      </c>
      <c r="E1156" s="40">
        <v>28500</v>
      </c>
      <c r="F1156" s="39" t="s">
        <v>5524</v>
      </c>
      <c r="G1156" s="39" t="s">
        <v>460</v>
      </c>
      <c r="H1156" s="39" t="s">
        <v>4</v>
      </c>
      <c r="I1156" s="39">
        <v>14</v>
      </c>
      <c r="J1156" s="39" t="s">
        <v>5350</v>
      </c>
      <c r="K1156" s="39" t="s">
        <v>2986</v>
      </c>
    </row>
    <row r="1157" spans="1:11">
      <c r="A1157" t="str">
        <f t="shared" si="18"/>
        <v>HenryKang</v>
      </c>
      <c r="B1157" s="39" t="s">
        <v>5571</v>
      </c>
      <c r="C1157" s="39" t="s">
        <v>3520</v>
      </c>
      <c r="D1157" s="39" t="s">
        <v>5572</v>
      </c>
      <c r="E1157" s="40">
        <v>28500</v>
      </c>
      <c r="F1157" s="39" t="s">
        <v>5524</v>
      </c>
      <c r="G1157" s="39" t="s">
        <v>14</v>
      </c>
      <c r="H1157" s="39" t="s">
        <v>15</v>
      </c>
      <c r="I1157" s="39">
        <v>14</v>
      </c>
      <c r="J1157" s="39" t="s">
        <v>3074</v>
      </c>
      <c r="K1157" s="39" t="s">
        <v>2986</v>
      </c>
    </row>
    <row r="1158" spans="1:11">
      <c r="A1158" t="str">
        <f t="shared" si="18"/>
        <v>PhilipRosenthal</v>
      </c>
      <c r="B1158" s="39" t="s">
        <v>5573</v>
      </c>
      <c r="C1158" s="39" t="s">
        <v>3018</v>
      </c>
      <c r="D1158" s="39" t="s">
        <v>4217</v>
      </c>
      <c r="E1158" s="40">
        <v>28500</v>
      </c>
      <c r="F1158" s="39" t="s">
        <v>5524</v>
      </c>
      <c r="G1158" s="39" t="s">
        <v>420</v>
      </c>
      <c r="H1158" s="39" t="s">
        <v>4</v>
      </c>
      <c r="I1158" s="39">
        <v>14</v>
      </c>
      <c r="J1158" s="39" t="s">
        <v>5350</v>
      </c>
      <c r="K1158" s="39" t="s">
        <v>2986</v>
      </c>
    </row>
    <row r="1159" spans="1:11">
      <c r="A1159" t="str">
        <f t="shared" si="18"/>
        <v>EdwardLinde</v>
      </c>
      <c r="B1159" s="39" t="s">
        <v>5574</v>
      </c>
      <c r="C1159" s="39" t="s">
        <v>1951</v>
      </c>
      <c r="D1159" s="39" t="s">
        <v>5575</v>
      </c>
      <c r="E1159" s="40">
        <v>28500</v>
      </c>
      <c r="F1159" s="39" t="s">
        <v>5524</v>
      </c>
      <c r="G1159" s="39" t="s">
        <v>122</v>
      </c>
      <c r="H1159" s="39" t="s">
        <v>123</v>
      </c>
      <c r="I1159" s="39">
        <v>14</v>
      </c>
      <c r="J1159" s="39" t="s">
        <v>5527</v>
      </c>
      <c r="K1159" s="39" t="s">
        <v>2986</v>
      </c>
    </row>
    <row r="1160" spans="1:11">
      <c r="A1160" t="str">
        <f t="shared" si="18"/>
        <v>EileenNorton</v>
      </c>
      <c r="B1160" s="39" t="s">
        <v>5576</v>
      </c>
      <c r="C1160" s="39" t="s">
        <v>2968</v>
      </c>
      <c r="D1160" s="39" t="s">
        <v>2994</v>
      </c>
      <c r="E1160" s="40">
        <v>30800</v>
      </c>
      <c r="F1160" s="39" t="s">
        <v>5524</v>
      </c>
      <c r="G1160" s="39" t="s">
        <v>45</v>
      </c>
      <c r="H1160" s="39" t="s">
        <v>4</v>
      </c>
      <c r="I1160" s="39">
        <v>14</v>
      </c>
      <c r="J1160" s="39" t="s">
        <v>5350</v>
      </c>
      <c r="K1160" s="39" t="s">
        <v>2986</v>
      </c>
    </row>
    <row r="1161" spans="1:11">
      <c r="A1161" t="str">
        <f t="shared" si="18"/>
        <v>JamesMiller</v>
      </c>
      <c r="B1161" s="39" t="s">
        <v>5577</v>
      </c>
      <c r="C1161" s="39" t="s">
        <v>274</v>
      </c>
      <c r="D1161" s="39" t="s">
        <v>1700</v>
      </c>
      <c r="E1161" s="40">
        <v>57000</v>
      </c>
      <c r="F1161" s="39" t="s">
        <v>5524</v>
      </c>
      <c r="G1161" s="39" t="s">
        <v>420</v>
      </c>
      <c r="H1161" s="39" t="s">
        <v>4</v>
      </c>
      <c r="I1161" s="39">
        <v>14</v>
      </c>
      <c r="J1161" s="39" t="s">
        <v>5350</v>
      </c>
      <c r="K1161" s="39" t="s">
        <v>2986</v>
      </c>
    </row>
    <row r="1162" spans="1:11">
      <c r="A1162" t="str">
        <f t="shared" si="18"/>
        <v>HerbAlpert</v>
      </c>
      <c r="B1162" s="39" t="s">
        <v>5578</v>
      </c>
      <c r="C1162" s="39" t="s">
        <v>5579</v>
      </c>
      <c r="D1162" s="39" t="s">
        <v>5580</v>
      </c>
      <c r="E1162" s="40">
        <v>28500</v>
      </c>
      <c r="F1162" s="39" t="s">
        <v>5524</v>
      </c>
      <c r="G1162" s="39" t="s">
        <v>45</v>
      </c>
      <c r="H1162" s="39" t="s">
        <v>4</v>
      </c>
      <c r="I1162" s="39">
        <v>14</v>
      </c>
      <c r="J1162" s="39" t="s">
        <v>5350</v>
      </c>
      <c r="K1162" s="39" t="s">
        <v>2986</v>
      </c>
    </row>
    <row r="1163" spans="1:11">
      <c r="A1163" t="str">
        <f t="shared" si="18"/>
        <v>TobeyMaguire</v>
      </c>
      <c r="B1163" s="39" t="s">
        <v>5581</v>
      </c>
      <c r="C1163" s="39" t="s">
        <v>5582</v>
      </c>
      <c r="D1163" s="39" t="s">
        <v>5583</v>
      </c>
      <c r="E1163" s="40">
        <v>28500</v>
      </c>
      <c r="F1163" s="39" t="s">
        <v>5524</v>
      </c>
      <c r="G1163" s="39" t="s">
        <v>3361</v>
      </c>
      <c r="H1163" s="39" t="s">
        <v>4</v>
      </c>
      <c r="I1163" s="39">
        <v>14</v>
      </c>
      <c r="J1163" s="39" t="s">
        <v>5350</v>
      </c>
      <c r="K1163" s="39" t="s">
        <v>2986</v>
      </c>
    </row>
    <row r="1164" spans="1:11">
      <c r="A1164" t="str">
        <f t="shared" si="18"/>
        <v>CourtneyRoss</v>
      </c>
      <c r="B1164" s="39" t="s">
        <v>5584</v>
      </c>
      <c r="C1164" s="39" t="s">
        <v>3689</v>
      </c>
      <c r="D1164" s="39" t="s">
        <v>4377</v>
      </c>
      <c r="E1164" s="40">
        <v>30800</v>
      </c>
      <c r="F1164" s="39" t="s">
        <v>5524</v>
      </c>
      <c r="G1164" s="39" t="s">
        <v>14</v>
      </c>
      <c r="H1164" s="39" t="s">
        <v>15</v>
      </c>
      <c r="I1164" s="39">
        <v>14</v>
      </c>
      <c r="J1164" s="39" t="s">
        <v>5350</v>
      </c>
      <c r="K1164" s="39" t="s">
        <v>2986</v>
      </c>
    </row>
    <row r="1165" spans="1:11">
      <c r="A1165" t="str">
        <f t="shared" si="18"/>
        <v>JanuszKaminski</v>
      </c>
      <c r="B1165" s="39" t="s">
        <v>5585</v>
      </c>
      <c r="C1165" s="39" t="s">
        <v>5586</v>
      </c>
      <c r="D1165" s="39" t="s">
        <v>5587</v>
      </c>
      <c r="E1165" s="40">
        <v>28500</v>
      </c>
      <c r="F1165" s="39" t="s">
        <v>5524</v>
      </c>
      <c r="G1165" s="39" t="s">
        <v>45</v>
      </c>
      <c r="H1165" s="39" t="s">
        <v>4</v>
      </c>
      <c r="I1165" s="39">
        <v>14</v>
      </c>
      <c r="J1165" s="39" t="s">
        <v>5350</v>
      </c>
      <c r="K1165" s="39" t="s">
        <v>2986</v>
      </c>
    </row>
    <row r="1166" spans="1:11">
      <c r="A1166" t="str">
        <f t="shared" si="18"/>
        <v>TomKartsotis</v>
      </c>
      <c r="B1166" s="39" t="s">
        <v>5588</v>
      </c>
      <c r="C1166" s="39" t="s">
        <v>289</v>
      </c>
      <c r="D1166" s="39" t="s">
        <v>5589</v>
      </c>
      <c r="E1166" s="40">
        <v>28500</v>
      </c>
      <c r="F1166" s="39" t="s">
        <v>5524</v>
      </c>
      <c r="G1166" s="39" t="s">
        <v>4406</v>
      </c>
      <c r="H1166" s="39" t="s">
        <v>444</v>
      </c>
      <c r="I1166" s="39">
        <v>14</v>
      </c>
      <c r="J1166" s="39" t="s">
        <v>5350</v>
      </c>
      <c r="K1166" s="39" t="s">
        <v>2986</v>
      </c>
    </row>
    <row r="1167" spans="1:11">
      <c r="A1167" t="str">
        <f t="shared" si="18"/>
        <v>NicoleRoss</v>
      </c>
      <c r="B1167" s="39" t="s">
        <v>5590</v>
      </c>
      <c r="C1167" s="39" t="s">
        <v>578</v>
      </c>
      <c r="D1167" s="39" t="s">
        <v>4377</v>
      </c>
      <c r="E1167" s="40">
        <v>30800</v>
      </c>
      <c r="F1167" s="39" t="s">
        <v>5524</v>
      </c>
      <c r="G1167" s="39" t="s">
        <v>14</v>
      </c>
      <c r="H1167" s="39" t="s">
        <v>15</v>
      </c>
      <c r="I1167" s="39">
        <v>14</v>
      </c>
      <c r="J1167" s="39" t="s">
        <v>5350</v>
      </c>
      <c r="K1167" s="39" t="s">
        <v>2986</v>
      </c>
    </row>
    <row r="1168" spans="1:11">
      <c r="A1168" t="str">
        <f t="shared" si="18"/>
        <v>CharleneSperber</v>
      </c>
      <c r="B1168" s="39" t="s">
        <v>5591</v>
      </c>
      <c r="C1168" s="39" t="s">
        <v>4619</v>
      </c>
      <c r="D1168" s="39" t="s">
        <v>5537</v>
      </c>
      <c r="E1168" s="40">
        <v>28500</v>
      </c>
      <c r="F1168" s="39" t="s">
        <v>5524</v>
      </c>
      <c r="G1168" s="39" t="s">
        <v>5538</v>
      </c>
      <c r="H1168" s="39" t="s">
        <v>4</v>
      </c>
      <c r="I1168" s="39">
        <v>14</v>
      </c>
      <c r="J1168" s="39" t="s">
        <v>5539</v>
      </c>
      <c r="K1168" s="39" t="s">
        <v>2986</v>
      </c>
    </row>
    <row r="1169" spans="1:11">
      <c r="A1169" t="str">
        <f t="shared" si="18"/>
        <v>JenniferMaguire</v>
      </c>
      <c r="B1169" s="39" t="s">
        <v>5592</v>
      </c>
      <c r="C1169" s="39" t="s">
        <v>409</v>
      </c>
      <c r="D1169" s="39" t="s">
        <v>5583</v>
      </c>
      <c r="E1169" s="40">
        <v>28500</v>
      </c>
      <c r="F1169" s="39" t="s">
        <v>5524</v>
      </c>
      <c r="G1169" s="39" t="s">
        <v>3361</v>
      </c>
      <c r="H1169" s="39" t="s">
        <v>4</v>
      </c>
      <c r="I1169" s="39">
        <v>14</v>
      </c>
      <c r="J1169" s="39" t="s">
        <v>5350</v>
      </c>
      <c r="K1169" s="39" t="s">
        <v>2986</v>
      </c>
    </row>
    <row r="1170" spans="1:11">
      <c r="A1170" t="str">
        <f t="shared" si="18"/>
        <v>JaneBovingdon Semel</v>
      </c>
      <c r="B1170" s="39" t="s">
        <v>5593</v>
      </c>
      <c r="C1170" s="39" t="s">
        <v>770</v>
      </c>
      <c r="D1170" s="39" t="s">
        <v>5594</v>
      </c>
      <c r="E1170" s="40">
        <v>28500</v>
      </c>
      <c r="F1170" s="39" t="s">
        <v>5524</v>
      </c>
      <c r="G1170" s="39" t="s">
        <v>420</v>
      </c>
      <c r="H1170" s="39" t="s">
        <v>4</v>
      </c>
      <c r="I1170" s="39">
        <v>14</v>
      </c>
      <c r="J1170" s="39" t="s">
        <v>5350</v>
      </c>
      <c r="K1170" s="39" t="s">
        <v>2986</v>
      </c>
    </row>
    <row r="1171" spans="1:11">
      <c r="A1171" t="str">
        <f t="shared" si="18"/>
        <v>LewisColeman</v>
      </c>
      <c r="B1171" s="39" t="s">
        <v>5595</v>
      </c>
      <c r="C1171" s="39" t="s">
        <v>756</v>
      </c>
      <c r="D1171" s="39" t="s">
        <v>5443</v>
      </c>
      <c r="E1171" s="40">
        <v>28500</v>
      </c>
      <c r="F1171" s="39" t="s">
        <v>5524</v>
      </c>
      <c r="G1171" s="39" t="s">
        <v>420</v>
      </c>
      <c r="H1171" s="39" t="s">
        <v>4</v>
      </c>
      <c r="I1171" s="39">
        <v>14</v>
      </c>
      <c r="J1171" s="39" t="s">
        <v>5350</v>
      </c>
      <c r="K1171" s="39" t="s">
        <v>2986</v>
      </c>
    </row>
    <row r="1172" spans="1:11">
      <c r="A1172" t="str">
        <f t="shared" si="18"/>
        <v>DarrenStar</v>
      </c>
      <c r="B1172" s="39" t="s">
        <v>5596</v>
      </c>
      <c r="C1172" s="39" t="s">
        <v>5597</v>
      </c>
      <c r="D1172" s="39" t="s">
        <v>3720</v>
      </c>
      <c r="E1172" s="40">
        <v>28500</v>
      </c>
      <c r="F1172" s="39" t="s">
        <v>5524</v>
      </c>
      <c r="G1172" s="39" t="s">
        <v>460</v>
      </c>
      <c r="H1172" s="39" t="s">
        <v>4</v>
      </c>
      <c r="I1172" s="39">
        <v>14</v>
      </c>
      <c r="J1172" s="39" t="s">
        <v>5350</v>
      </c>
      <c r="K1172" s="39" t="s">
        <v>2986</v>
      </c>
    </row>
    <row r="1173" spans="1:11">
      <c r="A1173" t="str">
        <f t="shared" si="18"/>
        <v>GaryTobey</v>
      </c>
      <c r="B1173" s="39" t="s">
        <v>5598</v>
      </c>
      <c r="C1173" s="39" t="s">
        <v>2672</v>
      </c>
      <c r="D1173" s="39" t="s">
        <v>5582</v>
      </c>
      <c r="E1173" s="40">
        <v>28500</v>
      </c>
      <c r="F1173" s="39" t="s">
        <v>5524</v>
      </c>
      <c r="G1173" s="39" t="s">
        <v>5599</v>
      </c>
      <c r="H1173" s="39" t="s">
        <v>4</v>
      </c>
      <c r="I1173" s="39">
        <v>14</v>
      </c>
      <c r="J1173" s="39" t="s">
        <v>5350</v>
      </c>
      <c r="K1173" s="39" t="s">
        <v>2986</v>
      </c>
    </row>
    <row r="1174" spans="1:11">
      <c r="A1174" t="str">
        <f t="shared" si="18"/>
        <v>RichardRosen</v>
      </c>
      <c r="B1174" s="39" t="s">
        <v>5600</v>
      </c>
      <c r="C1174" s="39" t="s">
        <v>216</v>
      </c>
      <c r="D1174" s="39" t="s">
        <v>1762</v>
      </c>
      <c r="E1174" s="40">
        <v>28500</v>
      </c>
      <c r="F1174" s="39" t="s">
        <v>5524</v>
      </c>
      <c r="G1174" s="39" t="s">
        <v>460</v>
      </c>
      <c r="H1174" s="39" t="s">
        <v>4</v>
      </c>
      <c r="I1174" s="39">
        <v>14</v>
      </c>
      <c r="J1174" s="39" t="s">
        <v>5350</v>
      </c>
      <c r="K1174" s="39" t="s">
        <v>2986</v>
      </c>
    </row>
    <row r="1175" spans="1:11">
      <c r="A1175" t="str">
        <f t="shared" si="18"/>
        <v>FrankMarshall</v>
      </c>
      <c r="B1175" s="39" t="s">
        <v>5601</v>
      </c>
      <c r="C1175" s="39" t="s">
        <v>20</v>
      </c>
      <c r="D1175" s="39" t="s">
        <v>5602</v>
      </c>
      <c r="E1175" s="40">
        <v>28500</v>
      </c>
      <c r="F1175" s="39" t="s">
        <v>5524</v>
      </c>
      <c r="G1175" s="39" t="s">
        <v>45</v>
      </c>
      <c r="H1175" s="39" t="s">
        <v>4</v>
      </c>
      <c r="I1175" s="39">
        <v>14</v>
      </c>
      <c r="J1175" s="39" t="s">
        <v>5350</v>
      </c>
      <c r="K1175" s="39" t="s">
        <v>2986</v>
      </c>
    </row>
    <row r="1176" spans="1:11">
      <c r="A1176" t="str">
        <f t="shared" si="18"/>
        <v>ChrisColumbus</v>
      </c>
      <c r="B1176" s="39" t="s">
        <v>5603</v>
      </c>
      <c r="C1176" s="39" t="s">
        <v>755</v>
      </c>
      <c r="D1176" s="39" t="s">
        <v>2631</v>
      </c>
      <c r="E1176" s="40">
        <v>28500</v>
      </c>
      <c r="F1176" s="39" t="s">
        <v>5524</v>
      </c>
      <c r="G1176" s="39" t="s">
        <v>460</v>
      </c>
      <c r="H1176" s="39" t="s">
        <v>4</v>
      </c>
      <c r="I1176" s="39">
        <v>14</v>
      </c>
      <c r="J1176" s="39" t="s">
        <v>5350</v>
      </c>
      <c r="K1176" s="39" t="s">
        <v>2986</v>
      </c>
    </row>
    <row r="1177" spans="1:11">
      <c r="A1177" t="str">
        <f t="shared" si="18"/>
        <v>RobertZemeckis</v>
      </c>
      <c r="B1177" s="39" t="s">
        <v>5604</v>
      </c>
      <c r="C1177" s="39" t="s">
        <v>8</v>
      </c>
      <c r="D1177" s="39" t="s">
        <v>5605</v>
      </c>
      <c r="E1177" s="40">
        <v>28500</v>
      </c>
      <c r="F1177" s="39" t="s">
        <v>5524</v>
      </c>
      <c r="G1177" s="39" t="s">
        <v>420</v>
      </c>
      <c r="H1177" s="39" t="s">
        <v>4</v>
      </c>
      <c r="I1177" s="39">
        <v>14</v>
      </c>
      <c r="J1177" s="39" t="s">
        <v>5350</v>
      </c>
      <c r="K1177" s="39" t="s">
        <v>2986</v>
      </c>
    </row>
    <row r="1178" spans="1:11">
      <c r="A1178" t="str">
        <f t="shared" si="18"/>
        <v>LeslieZemeckis</v>
      </c>
      <c r="B1178" s="39" t="s">
        <v>5606</v>
      </c>
      <c r="C1178" s="39" t="s">
        <v>3673</v>
      </c>
      <c r="D1178" s="39" t="s">
        <v>5605</v>
      </c>
      <c r="E1178" s="40">
        <v>28500</v>
      </c>
      <c r="F1178" s="39" t="s">
        <v>5524</v>
      </c>
      <c r="G1178" s="39" t="s">
        <v>420</v>
      </c>
      <c r="H1178" s="39" t="s">
        <v>4</v>
      </c>
      <c r="I1178" s="39">
        <v>14</v>
      </c>
      <c r="J1178" s="39" t="s">
        <v>5350</v>
      </c>
      <c r="K1178" s="39" t="s">
        <v>2986</v>
      </c>
    </row>
    <row r="1179" spans="1:11">
      <c r="A1179" t="str">
        <f t="shared" si="18"/>
        <v>SusanneTobey</v>
      </c>
      <c r="B1179" s="39" t="s">
        <v>5607</v>
      </c>
      <c r="C1179" s="39" t="s">
        <v>5608</v>
      </c>
      <c r="D1179" s="39" t="s">
        <v>5582</v>
      </c>
      <c r="E1179" s="40">
        <v>28500</v>
      </c>
      <c r="F1179" s="39" t="s">
        <v>5524</v>
      </c>
      <c r="G1179" s="39" t="s">
        <v>5599</v>
      </c>
      <c r="H1179" s="39" t="s">
        <v>4</v>
      </c>
      <c r="I1179" s="39">
        <v>14</v>
      </c>
      <c r="J1179" s="39" t="s">
        <v>5350</v>
      </c>
      <c r="K1179" s="39" t="s">
        <v>2986</v>
      </c>
    </row>
    <row r="1180" spans="1:11">
      <c r="A1180" t="str">
        <f t="shared" si="18"/>
        <v>StaceySnider</v>
      </c>
      <c r="B1180" s="39" t="s">
        <v>5609</v>
      </c>
      <c r="C1180" s="39" t="s">
        <v>5610</v>
      </c>
      <c r="D1180" s="39" t="s">
        <v>5611</v>
      </c>
      <c r="E1180" s="40">
        <v>28500</v>
      </c>
      <c r="F1180" s="39" t="s">
        <v>5524</v>
      </c>
      <c r="G1180" s="39" t="s">
        <v>420</v>
      </c>
      <c r="H1180" s="39" t="s">
        <v>4</v>
      </c>
      <c r="I1180" s="39">
        <v>14</v>
      </c>
      <c r="J1180" s="39" t="s">
        <v>5350</v>
      </c>
      <c r="K1180" s="39" t="s">
        <v>2986</v>
      </c>
    </row>
    <row r="1181" spans="1:11">
      <c r="A1181" t="str">
        <f t="shared" si="18"/>
        <v>MadonnaCiccone</v>
      </c>
      <c r="B1181" s="39" t="s">
        <v>5612</v>
      </c>
      <c r="C1181" s="39" t="s">
        <v>5613</v>
      </c>
      <c r="D1181" s="39" t="s">
        <v>5614</v>
      </c>
      <c r="E1181" s="40">
        <v>28500</v>
      </c>
      <c r="F1181" s="39" t="s">
        <v>5524</v>
      </c>
      <c r="G1181" s="39" t="s">
        <v>14</v>
      </c>
      <c r="H1181" s="39" t="s">
        <v>15</v>
      </c>
      <c r="I1181" s="39">
        <v>14</v>
      </c>
      <c r="J1181" s="39" t="s">
        <v>5350</v>
      </c>
      <c r="K1181" s="39" t="s">
        <v>2986</v>
      </c>
    </row>
    <row r="1182" spans="1:11">
      <c r="A1182" t="str">
        <f t="shared" si="18"/>
        <v>JamieCurtis</v>
      </c>
      <c r="B1182" s="39" t="s">
        <v>5615</v>
      </c>
      <c r="C1182" s="39" t="s">
        <v>5341</v>
      </c>
      <c r="D1182" s="39" t="s">
        <v>5616</v>
      </c>
      <c r="E1182" s="40">
        <v>28500</v>
      </c>
      <c r="F1182" s="39" t="s">
        <v>5524</v>
      </c>
      <c r="G1182" s="39" t="s">
        <v>45</v>
      </c>
      <c r="H1182" s="39" t="s">
        <v>4</v>
      </c>
      <c r="I1182" s="39">
        <v>14</v>
      </c>
      <c r="J1182" s="39" t="s">
        <v>5350</v>
      </c>
      <c r="K1182" s="39" t="s">
        <v>2986</v>
      </c>
    </row>
    <row r="1183" spans="1:11">
      <c r="A1183" t="str">
        <f t="shared" si="18"/>
        <v>ChristopherGuest</v>
      </c>
      <c r="B1183" s="39" t="s">
        <v>5617</v>
      </c>
      <c r="C1183" s="39" t="s">
        <v>3156</v>
      </c>
      <c r="D1183" s="39" t="s">
        <v>5618</v>
      </c>
      <c r="E1183" s="40">
        <v>28500</v>
      </c>
      <c r="F1183" s="39" t="s">
        <v>5524</v>
      </c>
      <c r="G1183" s="39" t="s">
        <v>45</v>
      </c>
      <c r="H1183" s="39" t="s">
        <v>4</v>
      </c>
      <c r="I1183" s="39">
        <v>14</v>
      </c>
      <c r="J1183" s="39" t="s">
        <v>5350</v>
      </c>
      <c r="K1183" s="39" t="s">
        <v>2986</v>
      </c>
    </row>
    <row r="1184" spans="1:11">
      <c r="A1184" t="str">
        <f t="shared" si="18"/>
        <v>RichardFoos</v>
      </c>
      <c r="B1184" s="39" t="s">
        <v>5619</v>
      </c>
      <c r="C1184" s="39" t="s">
        <v>216</v>
      </c>
      <c r="D1184" s="39" t="s">
        <v>5620</v>
      </c>
      <c r="E1184" s="40">
        <v>28500</v>
      </c>
      <c r="F1184" s="39" t="s">
        <v>5524</v>
      </c>
      <c r="G1184" s="39" t="s">
        <v>420</v>
      </c>
      <c r="H1184" s="39" t="s">
        <v>4</v>
      </c>
      <c r="I1184" s="39">
        <v>14</v>
      </c>
      <c r="J1184" s="39" t="s">
        <v>5350</v>
      </c>
      <c r="K1184" s="39" t="s">
        <v>2986</v>
      </c>
    </row>
    <row r="1185" spans="1:11">
      <c r="A1185" t="str">
        <f t="shared" si="18"/>
        <v>KathleenKennedy</v>
      </c>
      <c r="B1185" s="39" t="s">
        <v>5621</v>
      </c>
      <c r="C1185" s="39" t="s">
        <v>3011</v>
      </c>
      <c r="D1185" s="39" t="s">
        <v>1316</v>
      </c>
      <c r="E1185" s="40">
        <v>28500</v>
      </c>
      <c r="F1185" s="39" t="s">
        <v>5524</v>
      </c>
      <c r="G1185" s="39" t="s">
        <v>45</v>
      </c>
      <c r="H1185" s="39" t="s">
        <v>4</v>
      </c>
      <c r="I1185" s="39">
        <v>14</v>
      </c>
      <c r="J1185" s="39" t="s">
        <v>5350</v>
      </c>
      <c r="K1185" s="39" t="s">
        <v>2986</v>
      </c>
    </row>
    <row r="1186" spans="1:11">
      <c r="A1186" t="str">
        <f t="shared" si="18"/>
        <v>ThomasMurphy</v>
      </c>
      <c r="B1186" s="39" t="s">
        <v>5622</v>
      </c>
      <c r="C1186" s="39" t="s">
        <v>2992</v>
      </c>
      <c r="D1186" s="39" t="s">
        <v>5623</v>
      </c>
      <c r="E1186" s="40">
        <v>28500</v>
      </c>
      <c r="F1186" s="39" t="s">
        <v>5524</v>
      </c>
      <c r="G1186" s="39" t="s">
        <v>3766</v>
      </c>
      <c r="H1186" s="39" t="s">
        <v>15</v>
      </c>
      <c r="I1186" s="39">
        <v>14</v>
      </c>
      <c r="J1186" s="39" t="s">
        <v>5350</v>
      </c>
      <c r="K1186" s="39" t="s">
        <v>2986</v>
      </c>
    </row>
    <row r="1187" spans="1:11">
      <c r="A1187" t="str">
        <f t="shared" si="18"/>
        <v>BramGoldsmith</v>
      </c>
      <c r="B1187" s="39" t="s">
        <v>5624</v>
      </c>
      <c r="C1187" s="39" t="s">
        <v>5625</v>
      </c>
      <c r="D1187" s="39" t="s">
        <v>5626</v>
      </c>
      <c r="E1187" s="40">
        <v>28500</v>
      </c>
      <c r="F1187" s="39" t="s">
        <v>5524</v>
      </c>
      <c r="G1187" s="39" t="s">
        <v>460</v>
      </c>
      <c r="H1187" s="39" t="s">
        <v>4</v>
      </c>
      <c r="I1187" s="39">
        <v>14</v>
      </c>
      <c r="J1187" s="39" t="s">
        <v>5350</v>
      </c>
      <c r="K1187" s="39" t="s">
        <v>2986</v>
      </c>
    </row>
    <row r="1188" spans="1:11">
      <c r="A1188" t="str">
        <f t="shared" si="18"/>
        <v>ChristopherAlbrecht</v>
      </c>
      <c r="B1188" s="39" t="s">
        <v>5627</v>
      </c>
      <c r="C1188" s="39" t="s">
        <v>3156</v>
      </c>
      <c r="D1188" s="39" t="s">
        <v>5628</v>
      </c>
      <c r="E1188" s="40">
        <v>28500</v>
      </c>
      <c r="F1188" s="39" t="s">
        <v>5524</v>
      </c>
      <c r="G1188" s="39" t="s">
        <v>420</v>
      </c>
      <c r="H1188" s="39" t="s">
        <v>4</v>
      </c>
      <c r="I1188" s="39">
        <v>14</v>
      </c>
      <c r="J1188" s="39" t="s">
        <v>5350</v>
      </c>
      <c r="K1188" s="39" t="s">
        <v>2986</v>
      </c>
    </row>
    <row r="1189" spans="1:11">
      <c r="A1189" t="str">
        <f t="shared" si="18"/>
        <v>GaryGoldberg</v>
      </c>
      <c r="B1189" s="39" t="s">
        <v>5629</v>
      </c>
      <c r="C1189" s="39" t="s">
        <v>2672</v>
      </c>
      <c r="D1189" s="39" t="s">
        <v>4896</v>
      </c>
      <c r="E1189" s="40">
        <v>28500</v>
      </c>
      <c r="F1189" s="39" t="s">
        <v>5524</v>
      </c>
      <c r="G1189" s="39" t="s">
        <v>5630</v>
      </c>
      <c r="H1189" s="39" t="s">
        <v>4</v>
      </c>
      <c r="I1189" s="39">
        <v>14</v>
      </c>
      <c r="J1189" s="39" t="s">
        <v>5350</v>
      </c>
      <c r="K1189" s="39" t="s">
        <v>2986</v>
      </c>
    </row>
    <row r="1190" spans="1:11">
      <c r="A1190" t="str">
        <f t="shared" si="18"/>
        <v>DianaMeehan</v>
      </c>
      <c r="B1190" s="39" t="s">
        <v>5631</v>
      </c>
      <c r="C1190" s="39" t="s">
        <v>1427</v>
      </c>
      <c r="D1190" s="39" t="s">
        <v>5632</v>
      </c>
      <c r="E1190" s="40">
        <v>28500</v>
      </c>
      <c r="F1190" s="39" t="s">
        <v>5524</v>
      </c>
      <c r="G1190" s="39" t="s">
        <v>5630</v>
      </c>
      <c r="H1190" s="39" t="s">
        <v>4</v>
      </c>
      <c r="I1190" s="39">
        <v>14</v>
      </c>
      <c r="J1190" s="39" t="s">
        <v>5350</v>
      </c>
      <c r="K1190" s="39" t="s">
        <v>2986</v>
      </c>
    </row>
    <row r="1191" spans="1:11">
      <c r="A1191" t="str">
        <f t="shared" si="18"/>
        <v>JohnWilliam</v>
      </c>
      <c r="B1191" s="39" t="s">
        <v>5633</v>
      </c>
      <c r="C1191" s="39" t="s">
        <v>69</v>
      </c>
      <c r="D1191" s="39" t="s">
        <v>3057</v>
      </c>
      <c r="E1191" s="40">
        <v>28500</v>
      </c>
      <c r="F1191" s="39" t="s">
        <v>5524</v>
      </c>
      <c r="G1191" s="39" t="s">
        <v>420</v>
      </c>
      <c r="H1191" s="39" t="s">
        <v>4</v>
      </c>
      <c r="I1191" s="39">
        <v>14</v>
      </c>
      <c r="J1191" s="39" t="s">
        <v>5350</v>
      </c>
      <c r="K1191" s="39" t="s">
        <v>2986</v>
      </c>
    </row>
    <row r="1192" spans="1:11">
      <c r="A1192" t="str">
        <f t="shared" si="18"/>
        <v>RitaWilson</v>
      </c>
      <c r="B1192" s="39" t="s">
        <v>5634</v>
      </c>
      <c r="C1192" s="39" t="s">
        <v>3320</v>
      </c>
      <c r="D1192" s="39" t="s">
        <v>2092</v>
      </c>
      <c r="E1192" s="40">
        <v>28500</v>
      </c>
      <c r="F1192" s="39" t="s">
        <v>5524</v>
      </c>
      <c r="G1192" s="39" t="s">
        <v>460</v>
      </c>
      <c r="H1192" s="39" t="s">
        <v>4</v>
      </c>
      <c r="I1192" s="39">
        <v>14</v>
      </c>
      <c r="J1192" s="39" t="s">
        <v>5350</v>
      </c>
      <c r="K1192" s="39" t="s">
        <v>2986</v>
      </c>
    </row>
    <row r="1193" spans="1:11">
      <c r="A1193" t="str">
        <f t="shared" si="18"/>
        <v>DavidRubin</v>
      </c>
      <c r="B1193" s="39" t="s">
        <v>5635</v>
      </c>
      <c r="C1193" s="39" t="s">
        <v>163</v>
      </c>
      <c r="D1193" s="39" t="s">
        <v>2297</v>
      </c>
      <c r="E1193" s="40">
        <v>28500</v>
      </c>
      <c r="F1193" s="39" t="s">
        <v>5524</v>
      </c>
      <c r="G1193" s="39" t="s">
        <v>460</v>
      </c>
      <c r="H1193" s="39" t="s">
        <v>4</v>
      </c>
      <c r="I1193" s="39">
        <v>14</v>
      </c>
      <c r="J1193" s="39" t="s">
        <v>5350</v>
      </c>
      <c r="K1193" s="39" t="s">
        <v>2986</v>
      </c>
    </row>
    <row r="1194" spans="1:11">
      <c r="A1194" t="str">
        <f t="shared" si="18"/>
        <v>RichardRiordan</v>
      </c>
      <c r="B1194" s="39" t="s">
        <v>5636</v>
      </c>
      <c r="C1194" s="39" t="s">
        <v>216</v>
      </c>
      <c r="D1194" s="39" t="s">
        <v>5637</v>
      </c>
      <c r="E1194" s="40">
        <v>28500</v>
      </c>
      <c r="F1194" s="39" t="s">
        <v>5524</v>
      </c>
      <c r="G1194" s="39" t="s">
        <v>420</v>
      </c>
      <c r="H1194" s="39" t="s">
        <v>4</v>
      </c>
      <c r="I1194" s="39">
        <v>14</v>
      </c>
      <c r="J1194" s="39" t="s">
        <v>5539</v>
      </c>
      <c r="K1194" s="39" t="s">
        <v>2986</v>
      </c>
    </row>
    <row r="1195" spans="1:11">
      <c r="A1195" t="str">
        <f t="shared" si="18"/>
        <v>SarahAddington</v>
      </c>
      <c r="B1195" s="39" t="s">
        <v>5638</v>
      </c>
      <c r="C1195" s="39" t="s">
        <v>2285</v>
      </c>
      <c r="D1195" s="39" t="s">
        <v>5639</v>
      </c>
      <c r="E1195" s="40">
        <v>30000</v>
      </c>
      <c r="F1195" s="39" t="s">
        <v>5524</v>
      </c>
      <c r="G1195" s="39" t="s">
        <v>460</v>
      </c>
      <c r="H1195" s="39" t="s">
        <v>4</v>
      </c>
      <c r="I1195" s="39">
        <v>14</v>
      </c>
      <c r="J1195" s="39" t="s">
        <v>5350</v>
      </c>
      <c r="K1195" s="39" t="s">
        <v>2986</v>
      </c>
    </row>
    <row r="1196" spans="1:11">
      <c r="A1196" t="str">
        <f t="shared" si="18"/>
        <v>LisaHenson</v>
      </c>
      <c r="B1196" s="39" t="s">
        <v>5640</v>
      </c>
      <c r="C1196" s="39" t="s">
        <v>3425</v>
      </c>
      <c r="D1196" s="39" t="s">
        <v>5557</v>
      </c>
      <c r="E1196" s="40">
        <v>30800</v>
      </c>
      <c r="F1196" s="39" t="s">
        <v>5524</v>
      </c>
      <c r="G1196" s="39" t="s">
        <v>460</v>
      </c>
      <c r="H1196" s="39" t="s">
        <v>4</v>
      </c>
      <c r="I1196" s="39">
        <v>14</v>
      </c>
      <c r="J1196" s="39" t="s">
        <v>5539</v>
      </c>
      <c r="K1196" s="39" t="s">
        <v>2986</v>
      </c>
    </row>
    <row r="1197" spans="1:11">
      <c r="A1197" t="str">
        <f t="shared" si="18"/>
        <v>StevenBaron</v>
      </c>
      <c r="B1197" s="39" t="s">
        <v>5641</v>
      </c>
      <c r="C1197" s="39" t="s">
        <v>128</v>
      </c>
      <c r="D1197" s="39" t="s">
        <v>5642</v>
      </c>
      <c r="E1197" s="40">
        <v>28500</v>
      </c>
      <c r="F1197" s="39" t="s">
        <v>5524</v>
      </c>
      <c r="G1197" s="39" t="s">
        <v>846</v>
      </c>
      <c r="H1197" s="39" t="s">
        <v>444</v>
      </c>
      <c r="I1197" s="39">
        <v>14</v>
      </c>
      <c r="J1197" s="39" t="s">
        <v>5529</v>
      </c>
      <c r="K1197" s="39" t="s">
        <v>2986</v>
      </c>
    </row>
    <row r="1198" spans="1:11">
      <c r="A1198" t="str">
        <f t="shared" si="18"/>
        <v>GilianBaron</v>
      </c>
      <c r="B1198" s="39" t="s">
        <v>5643</v>
      </c>
      <c r="C1198" s="39" t="s">
        <v>5644</v>
      </c>
      <c r="D1198" s="39" t="s">
        <v>5642</v>
      </c>
      <c r="E1198" s="40">
        <v>28500</v>
      </c>
      <c r="F1198" s="39" t="s">
        <v>5524</v>
      </c>
      <c r="G1198" s="39" t="s">
        <v>846</v>
      </c>
      <c r="H1198" s="39" t="s">
        <v>444</v>
      </c>
      <c r="I1198" s="39">
        <v>14</v>
      </c>
      <c r="J1198" s="39" t="s">
        <v>5529</v>
      </c>
      <c r="K1198" s="39" t="s">
        <v>2986</v>
      </c>
    </row>
    <row r="1199" spans="1:11">
      <c r="A1199" t="str">
        <f t="shared" si="18"/>
        <v>JudithKrantz</v>
      </c>
      <c r="B1199" s="39" t="s">
        <v>5645</v>
      </c>
      <c r="C1199" s="39" t="s">
        <v>3738</v>
      </c>
      <c r="D1199" s="39" t="s">
        <v>5646</v>
      </c>
      <c r="E1199" s="40">
        <v>28500</v>
      </c>
      <c r="F1199" s="39" t="s">
        <v>5524</v>
      </c>
      <c r="G1199" s="39" t="s">
        <v>420</v>
      </c>
      <c r="H1199" s="39" t="s">
        <v>4</v>
      </c>
      <c r="I1199" s="39">
        <v>14</v>
      </c>
      <c r="J1199" s="39" t="s">
        <v>5350</v>
      </c>
      <c r="K1199" s="39" t="s">
        <v>2986</v>
      </c>
    </row>
    <row r="1200" spans="1:11">
      <c r="A1200" t="str">
        <f t="shared" si="18"/>
        <v>DavePressler</v>
      </c>
      <c r="B1200" s="39" t="s">
        <v>5647</v>
      </c>
      <c r="C1200" s="39" t="s">
        <v>5648</v>
      </c>
      <c r="D1200" s="39" t="s">
        <v>5649</v>
      </c>
      <c r="E1200" s="40">
        <v>30800</v>
      </c>
      <c r="F1200" s="39" t="s">
        <v>5524</v>
      </c>
      <c r="G1200" s="39" t="s">
        <v>460</v>
      </c>
      <c r="H1200" s="39" t="s">
        <v>4</v>
      </c>
      <c r="I1200" s="39">
        <v>14</v>
      </c>
      <c r="J1200" s="39" t="s">
        <v>3074</v>
      </c>
      <c r="K1200" s="39" t="s">
        <v>2986</v>
      </c>
    </row>
    <row r="1201" spans="1:11">
      <c r="A1201" t="str">
        <f t="shared" si="18"/>
        <v>RichardKring</v>
      </c>
      <c r="B1201" s="39" t="s">
        <v>5650</v>
      </c>
      <c r="C1201" s="39" t="s">
        <v>216</v>
      </c>
      <c r="D1201" s="39" t="s">
        <v>5651</v>
      </c>
      <c r="E1201" s="40">
        <v>28500</v>
      </c>
      <c r="F1201" s="39" t="s">
        <v>5524</v>
      </c>
      <c r="G1201" s="39" t="s">
        <v>420</v>
      </c>
      <c r="H1201" s="39" t="s">
        <v>4</v>
      </c>
      <c r="I1201" s="39">
        <v>14</v>
      </c>
      <c r="J1201" s="39" t="s">
        <v>5350</v>
      </c>
      <c r="K1201" s="39" t="s">
        <v>2986</v>
      </c>
    </row>
    <row r="1202" spans="1:11">
      <c r="A1202" t="str">
        <f t="shared" si="18"/>
        <v>JenniferAniston</v>
      </c>
      <c r="B1202" s="39" t="s">
        <v>5652</v>
      </c>
      <c r="C1202" s="39" t="s">
        <v>409</v>
      </c>
      <c r="D1202" s="39" t="s">
        <v>5653</v>
      </c>
      <c r="E1202" s="40">
        <v>28500</v>
      </c>
      <c r="F1202" s="39" t="s">
        <v>5524</v>
      </c>
      <c r="G1202" s="39" t="s">
        <v>420</v>
      </c>
      <c r="H1202" s="39" t="s">
        <v>4</v>
      </c>
      <c r="I1202" s="39">
        <v>14</v>
      </c>
      <c r="J1202" s="39" t="s">
        <v>5350</v>
      </c>
      <c r="K1202" s="39" t="s">
        <v>2986</v>
      </c>
    </row>
    <row r="1203" spans="1:11">
      <c r="A1203" t="str">
        <f t="shared" si="18"/>
        <v>PaulWitt</v>
      </c>
      <c r="B1203" s="39" t="s">
        <v>5654</v>
      </c>
      <c r="C1203" s="39" t="s">
        <v>2309</v>
      </c>
      <c r="D1203" s="39" t="s">
        <v>5655</v>
      </c>
      <c r="E1203" s="40">
        <v>28500</v>
      </c>
      <c r="F1203" s="39" t="s">
        <v>5524</v>
      </c>
      <c r="G1203" s="39" t="s">
        <v>420</v>
      </c>
      <c r="H1203" s="39" t="s">
        <v>4</v>
      </c>
      <c r="I1203" s="39">
        <v>14</v>
      </c>
      <c r="J1203" s="39" t="s">
        <v>5350</v>
      </c>
      <c r="K1203" s="39" t="s">
        <v>2986</v>
      </c>
    </row>
    <row r="1204" spans="1:11">
      <c r="A1204" t="str">
        <f t="shared" si="18"/>
        <v>SusanHarris</v>
      </c>
      <c r="B1204" s="39" t="s">
        <v>5656</v>
      </c>
      <c r="C1204" s="39" t="s">
        <v>1854</v>
      </c>
      <c r="D1204" s="39" t="s">
        <v>345</v>
      </c>
      <c r="E1204" s="40">
        <v>28500</v>
      </c>
      <c r="F1204" s="39" t="s">
        <v>5524</v>
      </c>
      <c r="G1204" s="39" t="s">
        <v>420</v>
      </c>
      <c r="H1204" s="39" t="s">
        <v>4</v>
      </c>
      <c r="I1204" s="39">
        <v>14</v>
      </c>
      <c r="J1204" s="39" t="s">
        <v>5350</v>
      </c>
      <c r="K1204" s="39" t="s">
        <v>2986</v>
      </c>
    </row>
    <row r="1205" spans="1:11">
      <c r="A1205" t="str">
        <f t="shared" si="18"/>
        <v>PeterBerg</v>
      </c>
      <c r="B1205" s="39" t="s">
        <v>5657</v>
      </c>
      <c r="C1205" s="39" t="s">
        <v>221</v>
      </c>
      <c r="D1205" s="39" t="s">
        <v>5436</v>
      </c>
      <c r="E1205" s="40">
        <v>28500</v>
      </c>
      <c r="F1205" s="39" t="s">
        <v>5524</v>
      </c>
      <c r="G1205" s="39" t="s">
        <v>460</v>
      </c>
      <c r="H1205" s="39" t="s">
        <v>4</v>
      </c>
      <c r="I1205" s="39">
        <v>14</v>
      </c>
      <c r="J1205" s="39" t="s">
        <v>5350</v>
      </c>
      <c r="K1205" s="39" t="s">
        <v>2986</v>
      </c>
    </row>
    <row r="1206" spans="1:11">
      <c r="A1206" t="str">
        <f t="shared" si="18"/>
        <v>ReneeZellweger</v>
      </c>
      <c r="B1206" s="39" t="s">
        <v>5658</v>
      </c>
      <c r="C1206" s="39" t="s">
        <v>5659</v>
      </c>
      <c r="D1206" s="39" t="s">
        <v>5660</v>
      </c>
      <c r="E1206" s="40">
        <v>28500</v>
      </c>
      <c r="F1206" s="39" t="s">
        <v>5524</v>
      </c>
      <c r="G1206" s="39" t="s">
        <v>420</v>
      </c>
      <c r="H1206" s="39" t="s">
        <v>4</v>
      </c>
      <c r="I1206" s="39">
        <v>14</v>
      </c>
      <c r="J1206" s="39" t="s">
        <v>5350</v>
      </c>
      <c r="K1206" s="39" t="s">
        <v>2986</v>
      </c>
    </row>
    <row r="1207" spans="1:11">
      <c r="A1207" t="str">
        <f t="shared" si="18"/>
        <v>AliciaFoster</v>
      </c>
      <c r="B1207" s="39" t="s">
        <v>5661</v>
      </c>
      <c r="C1207" s="39" t="s">
        <v>5662</v>
      </c>
      <c r="D1207" s="39" t="s">
        <v>3243</v>
      </c>
      <c r="E1207" s="40">
        <v>28500</v>
      </c>
      <c r="F1207" s="39" t="s">
        <v>5524</v>
      </c>
      <c r="G1207" s="39" t="s">
        <v>5663</v>
      </c>
      <c r="H1207" s="39" t="s">
        <v>4</v>
      </c>
      <c r="I1207" s="39">
        <v>14</v>
      </c>
      <c r="J1207" s="39" t="s">
        <v>5350</v>
      </c>
      <c r="K1207" s="39" t="s">
        <v>2986</v>
      </c>
    </row>
    <row r="1208" spans="1:11">
      <c r="A1208" t="str">
        <f t="shared" si="18"/>
        <v>CherylHoward</v>
      </c>
      <c r="B1208" s="39" t="s">
        <v>5664</v>
      </c>
      <c r="C1208" s="39" t="s">
        <v>3686</v>
      </c>
      <c r="D1208" s="39" t="s">
        <v>175</v>
      </c>
      <c r="E1208" s="40">
        <v>28500</v>
      </c>
      <c r="F1208" s="39" t="s">
        <v>5524</v>
      </c>
      <c r="G1208" s="39" t="s">
        <v>1434</v>
      </c>
      <c r="H1208" s="39" t="s">
        <v>628</v>
      </c>
      <c r="I1208" s="39">
        <v>14</v>
      </c>
      <c r="J1208" s="39" t="s">
        <v>5539</v>
      </c>
      <c r="K1208" s="39" t="s">
        <v>2986</v>
      </c>
    </row>
    <row r="1209" spans="1:11">
      <c r="A1209" t="str">
        <f t="shared" si="18"/>
        <v>JennyLorant</v>
      </c>
      <c r="B1209" s="39" t="s">
        <v>5665</v>
      </c>
      <c r="C1209" s="39" t="s">
        <v>5666</v>
      </c>
      <c r="D1209" s="39" t="s">
        <v>5667</v>
      </c>
      <c r="E1209" s="40">
        <v>28500</v>
      </c>
      <c r="F1209" s="39" t="s">
        <v>5524</v>
      </c>
      <c r="G1209" s="39" t="s">
        <v>45</v>
      </c>
      <c r="H1209" s="39" t="s">
        <v>4</v>
      </c>
      <c r="I1209" s="39">
        <v>14</v>
      </c>
      <c r="J1209" s="39" t="s">
        <v>5350</v>
      </c>
      <c r="K1209" s="39" t="s">
        <v>2986</v>
      </c>
    </row>
    <row r="1210" spans="1:11">
      <c r="A1210" t="str">
        <f t="shared" si="18"/>
        <v>GarryMarshall</v>
      </c>
      <c r="B1210" s="39" t="s">
        <v>5668</v>
      </c>
      <c r="C1210" s="39" t="s">
        <v>1204</v>
      </c>
      <c r="D1210" s="39" t="s">
        <v>5602</v>
      </c>
      <c r="E1210" s="40">
        <v>28500</v>
      </c>
      <c r="F1210" s="39" t="s">
        <v>5524</v>
      </c>
      <c r="G1210" s="39" t="s">
        <v>5669</v>
      </c>
      <c r="H1210" s="39" t="s">
        <v>4</v>
      </c>
      <c r="I1210" s="39">
        <v>14</v>
      </c>
      <c r="J1210" s="39" t="s">
        <v>5350</v>
      </c>
      <c r="K1210" s="39" t="s">
        <v>2986</v>
      </c>
    </row>
    <row r="1211" spans="1:11">
      <c r="A1211" t="str">
        <f t="shared" si="18"/>
        <v>ErnieBanks</v>
      </c>
      <c r="B1211" s="39" t="s">
        <v>5670</v>
      </c>
      <c r="C1211" s="39" t="s">
        <v>5671</v>
      </c>
      <c r="D1211" s="39" t="s">
        <v>5546</v>
      </c>
      <c r="E1211" s="40">
        <v>28500</v>
      </c>
      <c r="F1211" s="39" t="s">
        <v>5524</v>
      </c>
      <c r="G1211" s="39" t="s">
        <v>5547</v>
      </c>
      <c r="H1211" s="39" t="s">
        <v>4</v>
      </c>
      <c r="I1211" s="39">
        <v>14</v>
      </c>
      <c r="J1211" s="39" t="s">
        <v>5350</v>
      </c>
      <c r="K1211" s="39" t="s">
        <v>2986</v>
      </c>
    </row>
    <row r="1212" spans="1:11">
      <c r="A1212" t="str">
        <f t="shared" si="18"/>
        <v>AlanHergott</v>
      </c>
      <c r="B1212" s="39" t="s">
        <v>5672</v>
      </c>
      <c r="C1212" s="39" t="s">
        <v>117</v>
      </c>
      <c r="D1212" s="39" t="s">
        <v>5673</v>
      </c>
      <c r="E1212" s="40">
        <v>28500</v>
      </c>
      <c r="F1212" s="39" t="s">
        <v>5524</v>
      </c>
      <c r="G1212" s="39" t="s">
        <v>460</v>
      </c>
      <c r="H1212" s="39" t="s">
        <v>4</v>
      </c>
      <c r="I1212" s="39">
        <v>14</v>
      </c>
      <c r="J1212" s="39" t="s">
        <v>5350</v>
      </c>
      <c r="K1212" s="39" t="s">
        <v>2986</v>
      </c>
    </row>
    <row r="1213" spans="1:11">
      <c r="A1213" t="str">
        <f t="shared" si="18"/>
        <v>EddieMurphy</v>
      </c>
      <c r="B1213" s="39" t="s">
        <v>5674</v>
      </c>
      <c r="C1213" s="39" t="s">
        <v>2327</v>
      </c>
      <c r="D1213" s="39" t="s">
        <v>5623</v>
      </c>
      <c r="E1213" s="40">
        <v>28500</v>
      </c>
      <c r="F1213" s="39" t="s">
        <v>5524</v>
      </c>
      <c r="H1213" s="39" t="s">
        <v>15</v>
      </c>
      <c r="I1213" s="39">
        <v>14</v>
      </c>
      <c r="J1213" s="39" t="s">
        <v>5350</v>
      </c>
      <c r="K1213" s="39" t="s">
        <v>2986</v>
      </c>
    </row>
    <row r="1214" spans="1:11">
      <c r="A1214" t="str">
        <f t="shared" si="18"/>
        <v>NathanSandler</v>
      </c>
      <c r="B1214" s="39" t="s">
        <v>5675</v>
      </c>
      <c r="C1214" s="39" t="s">
        <v>2884</v>
      </c>
      <c r="D1214" s="39" t="s">
        <v>3394</v>
      </c>
      <c r="E1214" s="40">
        <v>28500</v>
      </c>
      <c r="F1214" s="39" t="s">
        <v>5524</v>
      </c>
      <c r="G1214" s="39" t="s">
        <v>420</v>
      </c>
      <c r="H1214" s="39" t="s">
        <v>4</v>
      </c>
      <c r="I1214" s="39">
        <v>14</v>
      </c>
      <c r="J1214" s="39" t="s">
        <v>5350</v>
      </c>
      <c r="K1214" s="39" t="s">
        <v>2986</v>
      </c>
    </row>
    <row r="1215" spans="1:11">
      <c r="A1215" t="str">
        <f t="shared" si="18"/>
        <v>NicolasBerggruen</v>
      </c>
      <c r="B1215" s="39" t="s">
        <v>5676</v>
      </c>
      <c r="C1215" s="39" t="s">
        <v>5677</v>
      </c>
      <c r="D1215" s="39" t="s">
        <v>5678</v>
      </c>
      <c r="E1215" s="40">
        <v>28500</v>
      </c>
      <c r="F1215" s="39" t="s">
        <v>5524</v>
      </c>
      <c r="G1215" s="39" t="s">
        <v>14</v>
      </c>
      <c r="H1215" s="39" t="s">
        <v>15</v>
      </c>
      <c r="I1215" s="39">
        <v>14</v>
      </c>
      <c r="J1215" s="39" t="s">
        <v>5350</v>
      </c>
      <c r="K1215" s="39" t="s">
        <v>2986</v>
      </c>
    </row>
    <row r="1216" spans="1:11">
      <c r="A1216" t="str">
        <f t="shared" si="18"/>
        <v>JonLovelace</v>
      </c>
      <c r="B1216" s="39" t="s">
        <v>5679</v>
      </c>
      <c r="C1216" s="39" t="s">
        <v>984</v>
      </c>
      <c r="D1216" s="39" t="s">
        <v>5680</v>
      </c>
      <c r="E1216" s="40">
        <v>28500</v>
      </c>
      <c r="F1216" s="39" t="s">
        <v>5524</v>
      </c>
      <c r="G1216" s="39" t="s">
        <v>516</v>
      </c>
      <c r="H1216" s="39" t="s">
        <v>4</v>
      </c>
      <c r="I1216" s="39">
        <v>14</v>
      </c>
      <c r="J1216" s="39" t="s">
        <v>5350</v>
      </c>
      <c r="K1216" s="39" t="s">
        <v>2986</v>
      </c>
    </row>
    <row r="1217" spans="1:11">
      <c r="A1217" t="str">
        <f t="shared" si="18"/>
        <v>LillianLovelace</v>
      </c>
      <c r="B1217" s="39" t="s">
        <v>5681</v>
      </c>
      <c r="C1217" s="39" t="s">
        <v>3955</v>
      </c>
      <c r="D1217" s="39" t="s">
        <v>5680</v>
      </c>
      <c r="E1217" s="40">
        <v>28500</v>
      </c>
      <c r="F1217" s="39" t="s">
        <v>5524</v>
      </c>
      <c r="G1217" s="39" t="s">
        <v>516</v>
      </c>
      <c r="H1217" s="39" t="s">
        <v>4</v>
      </c>
      <c r="I1217" s="39">
        <v>14</v>
      </c>
      <c r="J1217" s="39" t="s">
        <v>5350</v>
      </c>
      <c r="K1217" s="39" t="s">
        <v>2986</v>
      </c>
    </row>
    <row r="1218" spans="1:11">
      <c r="A1218" t="str">
        <f t="shared" si="18"/>
        <v>RichelKhoury</v>
      </c>
      <c r="B1218" s="39" t="s">
        <v>5682</v>
      </c>
      <c r="C1218" s="39" t="s">
        <v>5683</v>
      </c>
      <c r="D1218" s="39" t="s">
        <v>5684</v>
      </c>
      <c r="E1218" s="40">
        <v>28500</v>
      </c>
      <c r="F1218" s="39" t="s">
        <v>5524</v>
      </c>
      <c r="G1218" s="39" t="s">
        <v>2924</v>
      </c>
      <c r="H1218" s="39" t="s">
        <v>4</v>
      </c>
      <c r="I1218" s="39">
        <v>14</v>
      </c>
      <c r="J1218" s="39" t="s">
        <v>5350</v>
      </c>
      <c r="K1218" s="39" t="s">
        <v>2986</v>
      </c>
    </row>
    <row r="1219" spans="1:11">
      <c r="A1219" t="str">
        <f t="shared" ref="A1219:A1282" si="19">CONCATENATE(C1219,D1219)</f>
        <v>tawfiqkhoury</v>
      </c>
      <c r="B1219" s="39" t="s">
        <v>5685</v>
      </c>
      <c r="C1219" s="39" t="s">
        <v>5686</v>
      </c>
      <c r="D1219" s="39" t="s">
        <v>5687</v>
      </c>
      <c r="E1219" s="40">
        <v>28500</v>
      </c>
      <c r="F1219" s="39" t="s">
        <v>5524</v>
      </c>
      <c r="G1219" s="39" t="s">
        <v>5688</v>
      </c>
      <c r="H1219" s="39" t="s">
        <v>4</v>
      </c>
      <c r="I1219" s="39">
        <v>14</v>
      </c>
      <c r="J1219" s="39" t="s">
        <v>5350</v>
      </c>
      <c r="K1219" s="39" t="s">
        <v>2986</v>
      </c>
    </row>
    <row r="1220" spans="1:11">
      <c r="A1220" t="str">
        <f t="shared" si="19"/>
        <v>AndrewSasson</v>
      </c>
      <c r="B1220" s="39" t="s">
        <v>5689</v>
      </c>
      <c r="C1220" s="39" t="s">
        <v>433</v>
      </c>
      <c r="D1220" s="39" t="s">
        <v>5690</v>
      </c>
      <c r="E1220" s="40">
        <v>28500</v>
      </c>
      <c r="F1220" s="39" t="s">
        <v>5524</v>
      </c>
      <c r="G1220" s="39" t="s">
        <v>1658</v>
      </c>
      <c r="H1220" s="39" t="s">
        <v>1659</v>
      </c>
      <c r="I1220" s="39">
        <v>14</v>
      </c>
      <c r="J1220" s="39" t="s">
        <v>5350</v>
      </c>
      <c r="K1220" s="39" t="s">
        <v>2986</v>
      </c>
    </row>
    <row r="1221" spans="1:11">
      <c r="A1221" t="str">
        <f t="shared" si="19"/>
        <v>CharlesBenney</v>
      </c>
      <c r="B1221" s="39" t="s">
        <v>5691</v>
      </c>
      <c r="C1221" s="39" t="s">
        <v>2681</v>
      </c>
      <c r="D1221" s="39" t="s">
        <v>5692</v>
      </c>
      <c r="E1221" s="40">
        <v>28500</v>
      </c>
      <c r="F1221" s="39" t="s">
        <v>5524</v>
      </c>
      <c r="G1221" s="39" t="s">
        <v>5389</v>
      </c>
      <c r="H1221" s="39" t="s">
        <v>4</v>
      </c>
      <c r="I1221" s="39">
        <v>14</v>
      </c>
      <c r="J1221" s="39" t="s">
        <v>5350</v>
      </c>
      <c r="K1221" s="39" t="s">
        <v>2986</v>
      </c>
    </row>
    <row r="1222" spans="1:11">
      <c r="A1222" t="str">
        <f t="shared" si="19"/>
        <v>FrankAgrama</v>
      </c>
      <c r="B1222" s="39" t="s">
        <v>5693</v>
      </c>
      <c r="C1222" s="39" t="s">
        <v>20</v>
      </c>
      <c r="D1222" s="39" t="s">
        <v>5694</v>
      </c>
      <c r="E1222" s="40">
        <v>28500</v>
      </c>
      <c r="F1222" s="39" t="s">
        <v>5524</v>
      </c>
      <c r="G1222" s="39" t="s">
        <v>420</v>
      </c>
      <c r="H1222" s="39" t="s">
        <v>4</v>
      </c>
      <c r="I1222" s="39">
        <v>14</v>
      </c>
      <c r="J1222" s="39" t="s">
        <v>5350</v>
      </c>
      <c r="K1222" s="39" t="s">
        <v>2986</v>
      </c>
    </row>
    <row r="1223" spans="1:11">
      <c r="A1223" t="str">
        <f t="shared" si="19"/>
        <v>ChristinaZilber</v>
      </c>
      <c r="B1223" s="39" t="s">
        <v>5695</v>
      </c>
      <c r="C1223" s="39" t="s">
        <v>4509</v>
      </c>
      <c r="D1223" s="39" t="s">
        <v>5696</v>
      </c>
      <c r="E1223" s="40">
        <v>28500</v>
      </c>
      <c r="F1223" s="39" t="s">
        <v>5524</v>
      </c>
      <c r="G1223" s="39" t="s">
        <v>460</v>
      </c>
      <c r="H1223" s="39" t="s">
        <v>4</v>
      </c>
      <c r="I1223" s="39">
        <v>14</v>
      </c>
      <c r="J1223" s="39" t="s">
        <v>5539</v>
      </c>
      <c r="K1223" s="39" t="s">
        <v>2986</v>
      </c>
    </row>
    <row r="1224" spans="1:11">
      <c r="A1224" t="str">
        <f t="shared" si="19"/>
        <v>DavidKelley</v>
      </c>
      <c r="B1224" s="39" t="s">
        <v>5697</v>
      </c>
      <c r="C1224" s="39" t="s">
        <v>163</v>
      </c>
      <c r="D1224" s="39" t="s">
        <v>4605</v>
      </c>
      <c r="E1224" s="40">
        <v>28500</v>
      </c>
      <c r="F1224" s="39" t="s">
        <v>5524</v>
      </c>
      <c r="G1224" s="39" t="s">
        <v>420</v>
      </c>
      <c r="H1224" s="39" t="s">
        <v>4</v>
      </c>
      <c r="I1224" s="39">
        <v>14</v>
      </c>
      <c r="J1224" s="39" t="s">
        <v>5350</v>
      </c>
      <c r="K1224" s="39" t="s">
        <v>2986</v>
      </c>
    </row>
    <row r="1225" spans="1:11">
      <c r="A1225" t="str">
        <f t="shared" si="19"/>
        <v>RogerBirnbaum</v>
      </c>
      <c r="B1225" s="39" t="s">
        <v>5698</v>
      </c>
      <c r="C1225" s="39" t="s">
        <v>3537</v>
      </c>
      <c r="D1225" s="39" t="s">
        <v>5699</v>
      </c>
      <c r="E1225" s="40">
        <v>28500</v>
      </c>
      <c r="F1225" s="39" t="s">
        <v>5524</v>
      </c>
      <c r="G1225" s="39" t="s">
        <v>460</v>
      </c>
      <c r="H1225" s="39" t="s">
        <v>4</v>
      </c>
      <c r="I1225" s="39">
        <v>14</v>
      </c>
      <c r="J1225" s="39" t="s">
        <v>5350</v>
      </c>
      <c r="K1225" s="39" t="s">
        <v>2986</v>
      </c>
    </row>
    <row r="1226" spans="1:11">
      <c r="A1226" t="str">
        <f t="shared" si="19"/>
        <v>ElizabethNaftali</v>
      </c>
      <c r="B1226" s="39" t="s">
        <v>5700</v>
      </c>
      <c r="C1226" s="39" t="s">
        <v>3238</v>
      </c>
      <c r="D1226" s="39" t="s">
        <v>5701</v>
      </c>
      <c r="E1226" s="40">
        <v>28500</v>
      </c>
      <c r="F1226" s="39" t="s">
        <v>5524</v>
      </c>
      <c r="G1226" s="39" t="s">
        <v>524</v>
      </c>
      <c r="H1226" s="39" t="s">
        <v>4</v>
      </c>
      <c r="I1226" s="39">
        <v>14</v>
      </c>
      <c r="J1226" s="39" t="s">
        <v>5350</v>
      </c>
      <c r="K1226" s="39" t="s">
        <v>2986</v>
      </c>
    </row>
    <row r="1227" spans="1:11">
      <c r="A1227" t="str">
        <f t="shared" si="19"/>
        <v>FestusDada</v>
      </c>
      <c r="B1227" s="39" t="s">
        <v>5702</v>
      </c>
      <c r="C1227" s="39" t="s">
        <v>5703</v>
      </c>
      <c r="D1227" s="39" t="s">
        <v>5704</v>
      </c>
      <c r="E1227" s="40">
        <v>28500</v>
      </c>
      <c r="F1227" s="39" t="s">
        <v>5524</v>
      </c>
      <c r="G1227" s="39" t="s">
        <v>5705</v>
      </c>
      <c r="H1227" s="39" t="s">
        <v>4</v>
      </c>
      <c r="I1227" s="39">
        <v>14</v>
      </c>
      <c r="J1227" s="39" t="s">
        <v>5350</v>
      </c>
      <c r="K1227" s="39" t="s">
        <v>2986</v>
      </c>
    </row>
    <row r="1228" spans="1:11">
      <c r="A1228" t="str">
        <f t="shared" si="19"/>
        <v>JulianSchnabel</v>
      </c>
      <c r="B1228" s="39" t="s">
        <v>5706</v>
      </c>
      <c r="C1228" s="39" t="s">
        <v>5707</v>
      </c>
      <c r="D1228" s="39" t="s">
        <v>5708</v>
      </c>
      <c r="E1228" s="40">
        <v>28500</v>
      </c>
      <c r="F1228" s="39" t="s">
        <v>5524</v>
      </c>
      <c r="G1228" s="39" t="s">
        <v>14</v>
      </c>
      <c r="H1228" s="39" t="s">
        <v>15</v>
      </c>
      <c r="I1228" s="39">
        <v>14</v>
      </c>
      <c r="J1228" s="39" t="s">
        <v>5350</v>
      </c>
      <c r="K1228" s="39" t="s">
        <v>2986</v>
      </c>
    </row>
    <row r="1229" spans="1:11">
      <c r="A1229" t="str">
        <f t="shared" si="19"/>
        <v>PaulKiesel</v>
      </c>
      <c r="B1229" s="39" t="s">
        <v>5709</v>
      </c>
      <c r="C1229" s="39" t="s">
        <v>2309</v>
      </c>
      <c r="D1229" s="39" t="s">
        <v>5710</v>
      </c>
      <c r="E1229" s="40">
        <v>28500</v>
      </c>
      <c r="F1229" s="39" t="s">
        <v>5524</v>
      </c>
      <c r="G1229" s="39" t="s">
        <v>460</v>
      </c>
      <c r="H1229" s="39" t="s">
        <v>4</v>
      </c>
      <c r="I1229" s="39">
        <v>14</v>
      </c>
      <c r="J1229" s="39" t="s">
        <v>5350</v>
      </c>
      <c r="K1229" s="39" t="s">
        <v>2986</v>
      </c>
    </row>
    <row r="1230" spans="1:11">
      <c r="A1230" t="str">
        <f t="shared" si="19"/>
        <v>BrindellGottlieb</v>
      </c>
      <c r="B1230" s="39" t="s">
        <v>5711</v>
      </c>
      <c r="C1230" s="39" t="s">
        <v>5712</v>
      </c>
      <c r="D1230" s="39" t="s">
        <v>1757</v>
      </c>
      <c r="E1230" s="40">
        <v>28500</v>
      </c>
      <c r="F1230" s="39" t="s">
        <v>5524</v>
      </c>
      <c r="G1230" s="39" t="s">
        <v>420</v>
      </c>
      <c r="H1230" s="39" t="s">
        <v>4</v>
      </c>
      <c r="I1230" s="39">
        <v>14</v>
      </c>
      <c r="J1230" s="39" t="s">
        <v>5350</v>
      </c>
      <c r="K1230" s="39" t="s">
        <v>2986</v>
      </c>
    </row>
    <row r="1231" spans="1:11">
      <c r="A1231" t="str">
        <f t="shared" si="19"/>
        <v>VanceOwen</v>
      </c>
      <c r="B1231" s="39" t="s">
        <v>5713</v>
      </c>
      <c r="C1231" s="39" t="s">
        <v>5714</v>
      </c>
      <c r="D1231" s="39" t="s">
        <v>899</v>
      </c>
      <c r="E1231" s="40">
        <v>28500</v>
      </c>
      <c r="F1231" s="39" t="s">
        <v>5524</v>
      </c>
      <c r="G1231" s="39" t="s">
        <v>420</v>
      </c>
      <c r="H1231" s="39" t="s">
        <v>4</v>
      </c>
      <c r="I1231" s="39">
        <v>14</v>
      </c>
      <c r="J1231" s="39" t="s">
        <v>5350</v>
      </c>
      <c r="K1231" s="39" t="s">
        <v>2986</v>
      </c>
    </row>
    <row r="1232" spans="1:11">
      <c r="A1232" t="str">
        <f t="shared" si="19"/>
        <v>FernandoAguerre</v>
      </c>
      <c r="B1232" s="39" t="s">
        <v>5715</v>
      </c>
      <c r="C1232" s="39" t="s">
        <v>5716</v>
      </c>
      <c r="D1232" s="39" t="s">
        <v>5717</v>
      </c>
      <c r="E1232" s="40">
        <v>28500</v>
      </c>
      <c r="F1232" s="39" t="s">
        <v>5524</v>
      </c>
      <c r="G1232" s="39" t="s">
        <v>211</v>
      </c>
      <c r="H1232" s="39" t="s">
        <v>4</v>
      </c>
      <c r="I1232" s="39">
        <v>14</v>
      </c>
      <c r="J1232" s="39" t="s">
        <v>5350</v>
      </c>
      <c r="K1232" s="39" t="s">
        <v>2986</v>
      </c>
    </row>
    <row r="1233" spans="1:11">
      <c r="A1233" t="str">
        <f t="shared" si="19"/>
        <v>MarkAttanasio</v>
      </c>
      <c r="B1233" s="39" t="s">
        <v>5718</v>
      </c>
      <c r="C1233" s="39" t="s">
        <v>151</v>
      </c>
      <c r="D1233" s="39" t="s">
        <v>5719</v>
      </c>
      <c r="E1233" s="40">
        <v>28500</v>
      </c>
      <c r="F1233" s="39" t="s">
        <v>5524</v>
      </c>
      <c r="G1233" s="39" t="s">
        <v>3361</v>
      </c>
      <c r="H1233" s="39" t="s">
        <v>4</v>
      </c>
      <c r="I1233" s="39">
        <v>14</v>
      </c>
      <c r="J1233" s="39" t="s">
        <v>5350</v>
      </c>
      <c r="K1233" s="39" t="s">
        <v>2986</v>
      </c>
    </row>
    <row r="1234" spans="1:11">
      <c r="A1234" t="str">
        <f t="shared" si="19"/>
        <v>DebbieAttanasio</v>
      </c>
      <c r="B1234" s="39" t="s">
        <v>5720</v>
      </c>
      <c r="C1234" s="39" t="s">
        <v>1073</v>
      </c>
      <c r="D1234" s="39" t="s">
        <v>5719</v>
      </c>
      <c r="E1234" s="40">
        <v>28500</v>
      </c>
      <c r="F1234" s="39" t="s">
        <v>5524</v>
      </c>
      <c r="G1234" s="39" t="s">
        <v>3361</v>
      </c>
      <c r="H1234" s="39" t="s">
        <v>4</v>
      </c>
      <c r="I1234" s="39">
        <v>14</v>
      </c>
      <c r="J1234" s="39" t="s">
        <v>5350</v>
      </c>
      <c r="K1234" s="39" t="s">
        <v>2986</v>
      </c>
    </row>
    <row r="1235" spans="1:11">
      <c r="A1235" t="str">
        <f t="shared" si="19"/>
        <v>LoisGuntada</v>
      </c>
      <c r="B1235" s="39" t="s">
        <v>5721</v>
      </c>
      <c r="C1235" s="39" t="s">
        <v>4220</v>
      </c>
      <c r="D1235" s="39" t="s">
        <v>5722</v>
      </c>
      <c r="E1235" s="40">
        <v>28500</v>
      </c>
      <c r="F1235" s="39" t="s">
        <v>5524</v>
      </c>
      <c r="G1235" s="39" t="s">
        <v>420</v>
      </c>
      <c r="H1235" s="39" t="s">
        <v>4</v>
      </c>
      <c r="I1235" s="39">
        <v>14</v>
      </c>
      <c r="J1235" s="39" t="s">
        <v>5539</v>
      </c>
      <c r="K1235" s="39" t="s">
        <v>2986</v>
      </c>
    </row>
    <row r="1236" spans="1:11">
      <c r="A1236" t="str">
        <f t="shared" si="19"/>
        <v>MaiLassiter</v>
      </c>
      <c r="B1236" s="39" t="s">
        <v>5723</v>
      </c>
      <c r="C1236" s="39" t="s">
        <v>5724</v>
      </c>
      <c r="D1236" s="39" t="s">
        <v>5725</v>
      </c>
      <c r="E1236" s="40">
        <v>28500</v>
      </c>
      <c r="F1236" s="39" t="s">
        <v>5524</v>
      </c>
      <c r="G1236" s="39" t="s">
        <v>420</v>
      </c>
      <c r="H1236" s="39" t="s">
        <v>4</v>
      </c>
      <c r="I1236" s="39">
        <v>14</v>
      </c>
      <c r="J1236" s="39" t="s">
        <v>5350</v>
      </c>
      <c r="K1236" s="39" t="s">
        <v>2986</v>
      </c>
    </row>
    <row r="1237" spans="1:11">
      <c r="A1237" t="str">
        <f t="shared" si="19"/>
        <v>JamesLassiter</v>
      </c>
      <c r="B1237" s="39" t="s">
        <v>5726</v>
      </c>
      <c r="C1237" s="39" t="s">
        <v>274</v>
      </c>
      <c r="D1237" s="39" t="s">
        <v>5725</v>
      </c>
      <c r="E1237" s="40">
        <v>28500</v>
      </c>
      <c r="F1237" s="39" t="s">
        <v>5524</v>
      </c>
      <c r="G1237" s="39" t="s">
        <v>420</v>
      </c>
      <c r="H1237" s="39" t="s">
        <v>4</v>
      </c>
      <c r="I1237" s="39">
        <v>14</v>
      </c>
      <c r="J1237" s="39" t="s">
        <v>5350</v>
      </c>
      <c r="K1237" s="39" t="s">
        <v>2986</v>
      </c>
    </row>
    <row r="1238" spans="1:11">
      <c r="A1238" t="str">
        <f t="shared" si="19"/>
        <v>DennisHausbert</v>
      </c>
      <c r="B1238" s="39" t="s">
        <v>5727</v>
      </c>
      <c r="C1238" s="39" t="s">
        <v>3036</v>
      </c>
      <c r="D1238" s="39" t="s">
        <v>5728</v>
      </c>
      <c r="E1238" s="40">
        <v>28500</v>
      </c>
      <c r="F1238" s="39" t="s">
        <v>5524</v>
      </c>
      <c r="G1238" s="39" t="s">
        <v>420</v>
      </c>
      <c r="H1238" s="39" t="s">
        <v>4</v>
      </c>
      <c r="I1238" s="39">
        <v>14</v>
      </c>
      <c r="J1238" s="39" t="s">
        <v>5350</v>
      </c>
      <c r="K1238" s="39" t="s">
        <v>2986</v>
      </c>
    </row>
    <row r="1239" spans="1:11">
      <c r="A1239" t="str">
        <f t="shared" si="19"/>
        <v>MichaelKing</v>
      </c>
      <c r="B1239" s="39" t="s">
        <v>5729</v>
      </c>
      <c r="C1239" s="39" t="s">
        <v>680</v>
      </c>
      <c r="D1239" s="39" t="s">
        <v>5217</v>
      </c>
      <c r="E1239" s="40">
        <v>28500</v>
      </c>
      <c r="F1239" s="39" t="s">
        <v>5524</v>
      </c>
      <c r="G1239" s="39" t="s">
        <v>3407</v>
      </c>
      <c r="H1239" s="39" t="s">
        <v>4</v>
      </c>
      <c r="I1239" s="39">
        <v>14</v>
      </c>
      <c r="J1239" s="39" t="s">
        <v>5350</v>
      </c>
      <c r="K1239" s="39" t="s">
        <v>2986</v>
      </c>
    </row>
    <row r="1240" spans="1:11">
      <c r="A1240" t="str">
        <f t="shared" si="19"/>
        <v>LaurieParkes</v>
      </c>
      <c r="B1240" s="39" t="s">
        <v>5730</v>
      </c>
      <c r="C1240" s="39" t="s">
        <v>2008</v>
      </c>
      <c r="D1240" s="39" t="s">
        <v>5731</v>
      </c>
      <c r="E1240" s="40">
        <v>28500</v>
      </c>
      <c r="F1240" s="39" t="s">
        <v>5524</v>
      </c>
      <c r="G1240" s="39" t="s">
        <v>420</v>
      </c>
      <c r="H1240" s="39" t="s">
        <v>4</v>
      </c>
      <c r="I1240" s="39">
        <v>14</v>
      </c>
      <c r="J1240" s="39" t="s">
        <v>5350</v>
      </c>
      <c r="K1240" s="39" t="s">
        <v>2986</v>
      </c>
    </row>
    <row r="1241" spans="1:11">
      <c r="A1241" t="str">
        <f t="shared" si="19"/>
        <v>RobertReiner</v>
      </c>
      <c r="B1241" s="39" t="s">
        <v>5732</v>
      </c>
      <c r="C1241" s="39" t="s">
        <v>8</v>
      </c>
      <c r="D1241" s="39" t="s">
        <v>5733</v>
      </c>
      <c r="E1241" s="40">
        <v>28500</v>
      </c>
      <c r="F1241" s="39" t="s">
        <v>5524</v>
      </c>
      <c r="G1241" s="39" t="s">
        <v>460</v>
      </c>
      <c r="H1241" s="39" t="s">
        <v>4</v>
      </c>
      <c r="I1241" s="39">
        <v>14</v>
      </c>
      <c r="J1241" s="39" t="s">
        <v>5350</v>
      </c>
      <c r="K1241" s="39" t="s">
        <v>2986</v>
      </c>
    </row>
    <row r="1242" spans="1:11">
      <c r="A1242" t="str">
        <f t="shared" si="19"/>
        <v>VictoriaJackson</v>
      </c>
      <c r="B1242" s="39" t="s">
        <v>5734</v>
      </c>
      <c r="C1242" s="39" t="s">
        <v>3751</v>
      </c>
      <c r="D1242" s="39" t="s">
        <v>2842</v>
      </c>
      <c r="E1242" s="40">
        <v>28500</v>
      </c>
      <c r="F1242" s="39" t="s">
        <v>5524</v>
      </c>
      <c r="G1242" s="39" t="s">
        <v>460</v>
      </c>
      <c r="H1242" s="39" t="s">
        <v>4</v>
      </c>
      <c r="I1242" s="39">
        <v>14</v>
      </c>
      <c r="J1242" s="39" t="s">
        <v>5350</v>
      </c>
      <c r="K1242" s="39" t="s">
        <v>2986</v>
      </c>
    </row>
    <row r="1243" spans="1:11">
      <c r="A1243" t="str">
        <f t="shared" si="19"/>
        <v>PEGYORKIN</v>
      </c>
      <c r="B1243" s="39" t="s">
        <v>5735</v>
      </c>
      <c r="C1243" s="39" t="s">
        <v>5736</v>
      </c>
      <c r="D1243" s="39" t="s">
        <v>5737</v>
      </c>
      <c r="E1243" s="40">
        <v>28500</v>
      </c>
      <c r="F1243" s="39" t="s">
        <v>5524</v>
      </c>
      <c r="G1243" s="39" t="s">
        <v>5538</v>
      </c>
      <c r="H1243" s="39" t="s">
        <v>4</v>
      </c>
      <c r="I1243" s="39">
        <v>14</v>
      </c>
      <c r="J1243" s="39" t="s">
        <v>5350</v>
      </c>
      <c r="K1243" s="39" t="s">
        <v>2986</v>
      </c>
    </row>
    <row r="1244" spans="1:11">
      <c r="A1244" t="str">
        <f t="shared" si="19"/>
        <v>DanielAbrams</v>
      </c>
      <c r="B1244" s="39" t="s">
        <v>5738</v>
      </c>
      <c r="C1244" s="39" t="s">
        <v>400</v>
      </c>
      <c r="D1244" s="39" t="s">
        <v>3581</v>
      </c>
      <c r="E1244" s="40">
        <v>28500</v>
      </c>
      <c r="F1244" s="39" t="s">
        <v>5524</v>
      </c>
      <c r="G1244" s="39" t="s">
        <v>2089</v>
      </c>
      <c r="H1244" s="39" t="s">
        <v>4</v>
      </c>
      <c r="I1244" s="39">
        <v>14</v>
      </c>
      <c r="J1244" s="39" t="s">
        <v>5350</v>
      </c>
      <c r="K1244" s="39" t="s">
        <v>2986</v>
      </c>
    </row>
    <row r="1245" spans="1:11">
      <c r="A1245" t="str">
        <f t="shared" si="19"/>
        <v>BruceCorwin</v>
      </c>
      <c r="B1245" s="39" t="s">
        <v>5739</v>
      </c>
      <c r="C1245" s="39" t="s">
        <v>426</v>
      </c>
      <c r="D1245" s="39" t="s">
        <v>5740</v>
      </c>
      <c r="E1245" s="40">
        <v>28500</v>
      </c>
      <c r="F1245" s="39" t="s">
        <v>5524</v>
      </c>
      <c r="G1245" s="39" t="s">
        <v>420</v>
      </c>
      <c r="H1245" s="39" t="s">
        <v>4</v>
      </c>
      <c r="I1245" s="39">
        <v>14</v>
      </c>
      <c r="J1245" s="39" t="s">
        <v>5350</v>
      </c>
      <c r="K1245" s="39" t="s">
        <v>2986</v>
      </c>
    </row>
    <row r="1246" spans="1:11">
      <c r="A1246" t="str">
        <f t="shared" si="19"/>
        <v>CatharineSoros</v>
      </c>
      <c r="B1246" s="39" t="s">
        <v>5741</v>
      </c>
      <c r="C1246" s="39" t="s">
        <v>5742</v>
      </c>
      <c r="D1246" s="39" t="s">
        <v>5743</v>
      </c>
      <c r="E1246" s="40">
        <v>28500</v>
      </c>
      <c r="F1246" s="39" t="s">
        <v>5524</v>
      </c>
      <c r="G1246" s="39" t="s">
        <v>420</v>
      </c>
      <c r="H1246" s="39" t="s">
        <v>4</v>
      </c>
      <c r="I1246" s="39">
        <v>14</v>
      </c>
      <c r="J1246" s="39" t="s">
        <v>5350</v>
      </c>
      <c r="K1246" s="39" t="s">
        <v>2986</v>
      </c>
    </row>
    <row r="1247" spans="1:11">
      <c r="A1247" t="str">
        <f t="shared" si="19"/>
        <v>JosephKellman</v>
      </c>
      <c r="B1247" s="39" t="s">
        <v>5744</v>
      </c>
      <c r="C1247" s="39" t="s">
        <v>3441</v>
      </c>
      <c r="D1247" s="39" t="s">
        <v>5745</v>
      </c>
      <c r="E1247" s="40">
        <v>28500</v>
      </c>
      <c r="F1247" s="39" t="s">
        <v>5524</v>
      </c>
      <c r="G1247" s="39" t="s">
        <v>4130</v>
      </c>
      <c r="H1247" s="39" t="s">
        <v>4</v>
      </c>
      <c r="I1247" s="39">
        <v>14</v>
      </c>
      <c r="J1247" s="39" t="s">
        <v>5350</v>
      </c>
      <c r="K1247" s="39" t="s">
        <v>2986</v>
      </c>
    </row>
    <row r="1248" spans="1:11">
      <c r="A1248" t="str">
        <f t="shared" si="19"/>
        <v>MargaretHecht</v>
      </c>
      <c r="B1248" s="39" t="s">
        <v>5746</v>
      </c>
      <c r="C1248" s="39" t="s">
        <v>3323</v>
      </c>
      <c r="D1248" s="39" t="s">
        <v>5747</v>
      </c>
      <c r="E1248" s="40">
        <v>28500</v>
      </c>
      <c r="F1248" s="39" t="s">
        <v>5524</v>
      </c>
      <c r="G1248" s="39" t="s">
        <v>5748</v>
      </c>
      <c r="H1248" s="39" t="s">
        <v>5005</v>
      </c>
      <c r="I1248" s="39">
        <v>14</v>
      </c>
      <c r="J1248" s="39" t="s">
        <v>5350</v>
      </c>
      <c r="K1248" s="39" t="s">
        <v>2986</v>
      </c>
    </row>
    <row r="1249" spans="1:11">
      <c r="A1249" t="str">
        <f t="shared" si="19"/>
        <v>BrianGrazer</v>
      </c>
      <c r="B1249" s="39" t="s">
        <v>5749</v>
      </c>
      <c r="C1249" s="39" t="s">
        <v>352</v>
      </c>
      <c r="D1249" s="39" t="s">
        <v>5750</v>
      </c>
      <c r="E1249" s="40">
        <v>28500</v>
      </c>
      <c r="F1249" s="39" t="s">
        <v>5524</v>
      </c>
      <c r="G1249" s="39" t="s">
        <v>3361</v>
      </c>
      <c r="H1249" s="39" t="s">
        <v>4</v>
      </c>
      <c r="I1249" s="39">
        <v>14</v>
      </c>
      <c r="J1249" s="39" t="s">
        <v>5350</v>
      </c>
      <c r="K1249" s="39" t="s">
        <v>2986</v>
      </c>
    </row>
    <row r="1250" spans="1:11">
      <c r="A1250" t="str">
        <f t="shared" si="19"/>
        <v>BarbaraMarshall</v>
      </c>
      <c r="B1250" s="39" t="s">
        <v>5751</v>
      </c>
      <c r="C1250" s="39" t="s">
        <v>661</v>
      </c>
      <c r="D1250" s="39" t="s">
        <v>5602</v>
      </c>
      <c r="E1250" s="40">
        <v>28500</v>
      </c>
      <c r="F1250" s="39" t="s">
        <v>5524</v>
      </c>
      <c r="G1250" s="39" t="s">
        <v>5669</v>
      </c>
      <c r="H1250" s="39" t="s">
        <v>4</v>
      </c>
      <c r="I1250" s="39">
        <v>14</v>
      </c>
      <c r="J1250" s="39" t="s">
        <v>5350</v>
      </c>
      <c r="K1250" s="39" t="s">
        <v>2986</v>
      </c>
    </row>
    <row r="1251" spans="1:11">
      <c r="A1251" t="str">
        <f t="shared" si="19"/>
        <v>KennethGrouf</v>
      </c>
      <c r="B1251" s="39" t="s">
        <v>5752</v>
      </c>
      <c r="C1251" s="39" t="s">
        <v>3666</v>
      </c>
      <c r="D1251" s="39" t="s">
        <v>5753</v>
      </c>
      <c r="E1251" s="40">
        <v>28500</v>
      </c>
      <c r="F1251" s="39" t="s">
        <v>5524</v>
      </c>
      <c r="G1251" s="39" t="s">
        <v>45</v>
      </c>
      <c r="H1251" s="39" t="s">
        <v>4</v>
      </c>
      <c r="I1251" s="39">
        <v>14</v>
      </c>
      <c r="J1251" s="39" t="s">
        <v>5350</v>
      </c>
      <c r="K1251" s="39" t="s">
        <v>2986</v>
      </c>
    </row>
    <row r="1252" spans="1:11">
      <c r="A1252" t="str">
        <f t="shared" si="19"/>
        <v>QuincyJones</v>
      </c>
      <c r="B1252" s="39" t="s">
        <v>5754</v>
      </c>
      <c r="C1252" s="39" t="s">
        <v>5755</v>
      </c>
      <c r="D1252" s="39" t="s">
        <v>624</v>
      </c>
      <c r="E1252" s="40">
        <v>28500</v>
      </c>
      <c r="F1252" s="39" t="s">
        <v>5524</v>
      </c>
      <c r="G1252" s="39" t="s">
        <v>420</v>
      </c>
      <c r="H1252" s="39" t="s">
        <v>4</v>
      </c>
      <c r="I1252" s="39">
        <v>14</v>
      </c>
      <c r="J1252" s="39" t="s">
        <v>5350</v>
      </c>
      <c r="K1252" s="39" t="s">
        <v>2986</v>
      </c>
    </row>
    <row r="1253" spans="1:11">
      <c r="A1253" t="str">
        <f t="shared" si="19"/>
        <v>RichardRoberts</v>
      </c>
      <c r="B1253" s="39" t="s">
        <v>5756</v>
      </c>
      <c r="C1253" s="39" t="s">
        <v>216</v>
      </c>
      <c r="D1253" s="39" t="s">
        <v>1396</v>
      </c>
      <c r="E1253" s="40">
        <v>28500</v>
      </c>
      <c r="F1253" s="39" t="s">
        <v>5524</v>
      </c>
      <c r="G1253" s="39" t="s">
        <v>5757</v>
      </c>
      <c r="H1253" s="39" t="s">
        <v>4</v>
      </c>
      <c r="I1253" s="39">
        <v>14</v>
      </c>
      <c r="J1253" s="39" t="s">
        <v>5350</v>
      </c>
      <c r="K1253" s="39" t="s">
        <v>2986</v>
      </c>
    </row>
    <row r="1254" spans="1:11">
      <c r="A1254" t="str">
        <f t="shared" si="19"/>
        <v>LarryDavid</v>
      </c>
      <c r="B1254" s="39" t="s">
        <v>5758</v>
      </c>
      <c r="C1254" s="39" t="s">
        <v>1061</v>
      </c>
      <c r="D1254" s="39" t="s">
        <v>163</v>
      </c>
      <c r="E1254" s="40">
        <v>28500</v>
      </c>
      <c r="F1254" s="39" t="s">
        <v>5524</v>
      </c>
      <c r="G1254" s="39" t="s">
        <v>420</v>
      </c>
      <c r="H1254" s="39" t="s">
        <v>4</v>
      </c>
      <c r="I1254" s="39">
        <v>14</v>
      </c>
      <c r="J1254" s="39" t="s">
        <v>5350</v>
      </c>
      <c r="K1254" s="39" t="s">
        <v>2986</v>
      </c>
    </row>
    <row r="1255" spans="1:11">
      <c r="A1255" t="str">
        <f t="shared" si="19"/>
        <v>PeterNichols</v>
      </c>
      <c r="B1255" s="39" t="s">
        <v>5759</v>
      </c>
      <c r="C1255" s="39" t="s">
        <v>221</v>
      </c>
      <c r="D1255" s="39" t="s">
        <v>3216</v>
      </c>
      <c r="E1255" s="40">
        <v>28500</v>
      </c>
      <c r="F1255" s="39" t="s">
        <v>5524</v>
      </c>
      <c r="G1255" s="39" t="s">
        <v>420</v>
      </c>
      <c r="H1255" s="39" t="s">
        <v>4</v>
      </c>
      <c r="I1255" s="39">
        <v>14</v>
      </c>
      <c r="J1255" s="39" t="s">
        <v>3074</v>
      </c>
      <c r="K1255" s="39" t="s">
        <v>2986</v>
      </c>
    </row>
    <row r="1256" spans="1:11">
      <c r="A1256" t="str">
        <f t="shared" si="19"/>
        <v>FestusDada</v>
      </c>
      <c r="B1256" s="39" t="s">
        <v>5702</v>
      </c>
      <c r="C1256" s="39" t="s">
        <v>5703</v>
      </c>
      <c r="D1256" s="39" t="s">
        <v>5704</v>
      </c>
      <c r="E1256" s="40">
        <v>28500</v>
      </c>
      <c r="F1256" s="39" t="s">
        <v>5524</v>
      </c>
      <c r="G1256" s="39" t="s">
        <v>5705</v>
      </c>
      <c r="H1256" s="39" t="s">
        <v>4</v>
      </c>
      <c r="I1256" s="39">
        <v>14</v>
      </c>
      <c r="J1256" s="39" t="s">
        <v>5350</v>
      </c>
      <c r="K1256" s="39" t="s">
        <v>2986</v>
      </c>
    </row>
    <row r="1257" spans="1:11">
      <c r="A1257" t="str">
        <f t="shared" si="19"/>
        <v>DavePressler</v>
      </c>
      <c r="B1257" s="39" t="s">
        <v>5647</v>
      </c>
      <c r="C1257" s="39" t="s">
        <v>5648</v>
      </c>
      <c r="D1257" s="39" t="s">
        <v>5649</v>
      </c>
      <c r="E1257" s="40">
        <v>30800</v>
      </c>
      <c r="F1257" s="39" t="s">
        <v>5524</v>
      </c>
      <c r="G1257" s="39" t="s">
        <v>460</v>
      </c>
      <c r="H1257" s="39" t="s">
        <v>4</v>
      </c>
      <c r="I1257" s="39">
        <v>14</v>
      </c>
      <c r="J1257" s="39" t="s">
        <v>5539</v>
      </c>
      <c r="K1257" s="39" t="s">
        <v>2986</v>
      </c>
    </row>
    <row r="1258" spans="1:11">
      <c r="A1258" t="str">
        <f t="shared" si="19"/>
        <v>SusanSmidt</v>
      </c>
      <c r="B1258" s="39" t="s">
        <v>5760</v>
      </c>
      <c r="C1258" s="39" t="s">
        <v>1854</v>
      </c>
      <c r="D1258" s="39" t="s">
        <v>5761</v>
      </c>
      <c r="E1258" s="40">
        <v>28500</v>
      </c>
      <c r="F1258" s="39" t="s">
        <v>5524</v>
      </c>
      <c r="G1258" s="39" t="s">
        <v>5762</v>
      </c>
      <c r="H1258" s="39" t="s">
        <v>4</v>
      </c>
      <c r="I1258" s="39">
        <v>14</v>
      </c>
      <c r="J1258" s="39" t="s">
        <v>5350</v>
      </c>
      <c r="K1258" s="39" t="s">
        <v>2986</v>
      </c>
    </row>
    <row r="1259" spans="1:11">
      <c r="A1259" t="str">
        <f t="shared" si="19"/>
        <v>EricSmidt</v>
      </c>
      <c r="B1259" s="39" t="s">
        <v>5763</v>
      </c>
      <c r="C1259" s="39" t="s">
        <v>632</v>
      </c>
      <c r="D1259" s="39" t="s">
        <v>5761</v>
      </c>
      <c r="E1259" s="40">
        <v>28500</v>
      </c>
      <c r="F1259" s="39" t="s">
        <v>5524</v>
      </c>
      <c r="G1259" s="39" t="s">
        <v>5764</v>
      </c>
      <c r="H1259" s="39" t="s">
        <v>4</v>
      </c>
      <c r="I1259" s="39">
        <v>14</v>
      </c>
      <c r="K1259" s="39" t="s">
        <v>2986</v>
      </c>
    </row>
    <row r="1260" spans="1:11">
      <c r="A1260" t="str">
        <f t="shared" si="19"/>
        <v>RobertNargous</v>
      </c>
      <c r="B1260" s="39" t="s">
        <v>5765</v>
      </c>
      <c r="C1260" s="39" t="s">
        <v>8</v>
      </c>
      <c r="D1260" s="39" t="s">
        <v>5766</v>
      </c>
      <c r="E1260" s="40">
        <v>30800</v>
      </c>
      <c r="F1260" s="39" t="s">
        <v>5524</v>
      </c>
      <c r="G1260" s="39" t="s">
        <v>420</v>
      </c>
      <c r="H1260" s="39" t="s">
        <v>4</v>
      </c>
      <c r="I1260" s="39">
        <v>14</v>
      </c>
      <c r="J1260" s="39" t="s">
        <v>5350</v>
      </c>
      <c r="K1260" s="39" t="s">
        <v>2986</v>
      </c>
    </row>
    <row r="1261" spans="1:11">
      <c r="A1261" t="str">
        <f t="shared" si="19"/>
        <v>VirginiaMussio</v>
      </c>
      <c r="B1261" s="39" t="s">
        <v>5767</v>
      </c>
      <c r="C1261" s="39" t="s">
        <v>3889</v>
      </c>
      <c r="D1261" s="39" t="s">
        <v>5768</v>
      </c>
      <c r="E1261" s="40">
        <v>30800</v>
      </c>
      <c r="F1261" s="39" t="s">
        <v>5524</v>
      </c>
      <c r="G1261" s="39" t="s">
        <v>211</v>
      </c>
      <c r="H1261" s="39" t="s">
        <v>4</v>
      </c>
      <c r="I1261" s="39">
        <v>14</v>
      </c>
      <c r="J1261" s="39" t="s">
        <v>5350</v>
      </c>
      <c r="K1261" s="39" t="s">
        <v>2986</v>
      </c>
    </row>
    <row r="1262" spans="1:11">
      <c r="A1262" t="str">
        <f t="shared" si="19"/>
        <v>BarryLang</v>
      </c>
      <c r="B1262" s="39" t="s">
        <v>5769</v>
      </c>
      <c r="C1262" s="39" t="s">
        <v>1483</v>
      </c>
      <c r="D1262" s="39" t="s">
        <v>5770</v>
      </c>
      <c r="E1262" s="40">
        <v>30800</v>
      </c>
      <c r="F1262" s="39" t="s">
        <v>5524</v>
      </c>
      <c r="G1262" s="39" t="s">
        <v>5771</v>
      </c>
      <c r="H1262" s="39" t="s">
        <v>2856</v>
      </c>
      <c r="I1262" s="39">
        <v>14</v>
      </c>
      <c r="J1262" s="39" t="s">
        <v>5350</v>
      </c>
      <c r="K1262" s="39" t="s">
        <v>2986</v>
      </c>
    </row>
    <row r="1263" spans="1:11">
      <c r="A1263" t="str">
        <f t="shared" si="19"/>
        <v>JanetLang</v>
      </c>
      <c r="B1263" s="39" t="s">
        <v>5772</v>
      </c>
      <c r="C1263" s="39" t="s">
        <v>4745</v>
      </c>
      <c r="D1263" s="39" t="s">
        <v>5770</v>
      </c>
      <c r="E1263" s="40">
        <v>30800</v>
      </c>
      <c r="F1263" s="39" t="s">
        <v>5524</v>
      </c>
      <c r="G1263" s="39" t="s">
        <v>5771</v>
      </c>
      <c r="H1263" s="39" t="s">
        <v>2856</v>
      </c>
      <c r="I1263" s="39">
        <v>14</v>
      </c>
      <c r="J1263" s="39" t="s">
        <v>5350</v>
      </c>
      <c r="K1263" s="39" t="s">
        <v>2986</v>
      </c>
    </row>
    <row r="1264" spans="1:11">
      <c r="A1264" t="str">
        <f t="shared" si="19"/>
        <v>BarbaraMandel</v>
      </c>
      <c r="B1264" s="39" t="s">
        <v>5773</v>
      </c>
      <c r="C1264" s="39" t="s">
        <v>661</v>
      </c>
      <c r="D1264" s="39" t="s">
        <v>1431</v>
      </c>
      <c r="E1264" s="40">
        <v>30300</v>
      </c>
      <c r="F1264" s="39" t="s">
        <v>5524</v>
      </c>
      <c r="G1264" s="39" t="s">
        <v>5774</v>
      </c>
      <c r="H1264" s="39" t="s">
        <v>4</v>
      </c>
      <c r="I1264" s="39">
        <v>14</v>
      </c>
      <c r="J1264" s="39" t="s">
        <v>5350</v>
      </c>
      <c r="K1264" s="39" t="s">
        <v>2986</v>
      </c>
    </row>
    <row r="1265" spans="1:11">
      <c r="A1265" t="str">
        <f t="shared" si="19"/>
        <v>DavidHoberman</v>
      </c>
      <c r="B1265" s="39" t="s">
        <v>5775</v>
      </c>
      <c r="C1265" s="39" t="s">
        <v>163</v>
      </c>
      <c r="D1265" s="39" t="s">
        <v>5776</v>
      </c>
      <c r="E1265" s="40">
        <v>30800</v>
      </c>
      <c r="F1265" s="39" t="s">
        <v>5524</v>
      </c>
      <c r="G1265" s="39" t="s">
        <v>420</v>
      </c>
      <c r="H1265" s="39" t="s">
        <v>4</v>
      </c>
      <c r="I1265" s="39">
        <v>14</v>
      </c>
      <c r="J1265" s="39" t="s">
        <v>5350</v>
      </c>
      <c r="K1265" s="39" t="s">
        <v>2986</v>
      </c>
    </row>
    <row r="1266" spans="1:11">
      <c r="A1266" t="str">
        <f t="shared" si="19"/>
        <v>JeffreyNathanson</v>
      </c>
      <c r="B1266" s="39" t="s">
        <v>5777</v>
      </c>
      <c r="C1266" s="39" t="s">
        <v>109</v>
      </c>
      <c r="D1266" s="39" t="s">
        <v>3385</v>
      </c>
      <c r="E1266" s="40">
        <v>28500</v>
      </c>
      <c r="F1266" s="39" t="s">
        <v>5524</v>
      </c>
      <c r="G1266" s="39" t="s">
        <v>3407</v>
      </c>
      <c r="H1266" s="39" t="s">
        <v>4</v>
      </c>
      <c r="I1266" s="39">
        <v>14</v>
      </c>
      <c r="J1266" s="39" t="s">
        <v>5350</v>
      </c>
      <c r="K1266" s="39" t="s">
        <v>2986</v>
      </c>
    </row>
    <row r="1267" spans="1:11">
      <c r="A1267" t="str">
        <f t="shared" si="19"/>
        <v>AudraNathanson</v>
      </c>
      <c r="B1267" s="39" t="s">
        <v>5778</v>
      </c>
      <c r="C1267" s="39" t="s">
        <v>5779</v>
      </c>
      <c r="D1267" s="39" t="s">
        <v>3385</v>
      </c>
      <c r="E1267" s="40">
        <v>28500</v>
      </c>
      <c r="F1267" s="39" t="s">
        <v>5524</v>
      </c>
      <c r="G1267" s="39" t="s">
        <v>3407</v>
      </c>
      <c r="H1267" s="39" t="s">
        <v>4</v>
      </c>
      <c r="I1267" s="39">
        <v>14</v>
      </c>
      <c r="K1267" s="39" t="s">
        <v>2986</v>
      </c>
    </row>
    <row r="1268" spans="1:11">
      <c r="A1268" t="str">
        <f t="shared" si="19"/>
        <v>RichardSherman</v>
      </c>
      <c r="B1268" s="39" t="s">
        <v>5780</v>
      </c>
      <c r="C1268" s="39" t="s">
        <v>216</v>
      </c>
      <c r="D1268" s="39" t="s">
        <v>2651</v>
      </c>
      <c r="E1268" s="40">
        <v>30800</v>
      </c>
      <c r="F1268" s="39" t="s">
        <v>5524</v>
      </c>
      <c r="G1268" s="39" t="s">
        <v>420</v>
      </c>
      <c r="H1268" s="39" t="s">
        <v>4</v>
      </c>
      <c r="I1268" s="39">
        <v>14</v>
      </c>
      <c r="J1268" s="39" t="s">
        <v>5350</v>
      </c>
      <c r="K1268" s="39" t="s">
        <v>2986</v>
      </c>
    </row>
    <row r="1269" spans="1:11">
      <c r="A1269" t="str">
        <f t="shared" si="19"/>
        <v>AustinBeutner</v>
      </c>
      <c r="B1269" s="39" t="s">
        <v>5781</v>
      </c>
      <c r="C1269" s="39" t="s">
        <v>443</v>
      </c>
      <c r="D1269" s="39" t="s">
        <v>5782</v>
      </c>
      <c r="E1269" s="40">
        <v>33100</v>
      </c>
      <c r="F1269" s="39" t="s">
        <v>5524</v>
      </c>
      <c r="G1269" s="39" t="s">
        <v>45</v>
      </c>
      <c r="H1269" s="39" t="s">
        <v>4</v>
      </c>
      <c r="I1269" s="39">
        <v>14</v>
      </c>
      <c r="J1269" s="39" t="s">
        <v>5350</v>
      </c>
      <c r="K1269" s="39" t="s">
        <v>2986</v>
      </c>
    </row>
    <row r="1270" spans="1:11">
      <c r="A1270" t="str">
        <f t="shared" si="19"/>
        <v>EllisJones</v>
      </c>
      <c r="B1270" s="39" t="s">
        <v>5783</v>
      </c>
      <c r="C1270" s="39" t="s">
        <v>5143</v>
      </c>
      <c r="D1270" s="39" t="s">
        <v>624</v>
      </c>
      <c r="E1270" s="40">
        <v>30800</v>
      </c>
      <c r="F1270" s="39" t="s">
        <v>5524</v>
      </c>
      <c r="G1270" s="39" t="s">
        <v>420</v>
      </c>
      <c r="H1270" s="39" t="s">
        <v>4</v>
      </c>
      <c r="I1270" s="39">
        <v>14</v>
      </c>
      <c r="J1270" s="39" t="s">
        <v>5350</v>
      </c>
      <c r="K1270" s="39" t="s">
        <v>2986</v>
      </c>
    </row>
    <row r="1271" spans="1:11">
      <c r="A1271" t="str">
        <f t="shared" si="19"/>
        <v>SuzanneZimmer</v>
      </c>
      <c r="B1271" s="39" t="s">
        <v>5784</v>
      </c>
      <c r="C1271" s="39" t="s">
        <v>3871</v>
      </c>
      <c r="D1271" s="39" t="s">
        <v>5785</v>
      </c>
      <c r="E1271" s="40">
        <v>28500</v>
      </c>
      <c r="F1271" s="39" t="s">
        <v>5524</v>
      </c>
      <c r="G1271" s="39" t="s">
        <v>45</v>
      </c>
      <c r="H1271" s="39" t="s">
        <v>4</v>
      </c>
      <c r="I1271" s="39">
        <v>14</v>
      </c>
      <c r="J1271" s="39" t="s">
        <v>5350</v>
      </c>
      <c r="K1271" s="39" t="s">
        <v>2986</v>
      </c>
    </row>
    <row r="1272" spans="1:11">
      <c r="A1272" t="str">
        <f t="shared" si="19"/>
        <v>HansZimmer</v>
      </c>
      <c r="B1272" s="39" t="s">
        <v>5786</v>
      </c>
      <c r="C1272" s="39" t="s">
        <v>5787</v>
      </c>
      <c r="D1272" s="39" t="s">
        <v>5785</v>
      </c>
      <c r="E1272" s="40">
        <v>28500</v>
      </c>
      <c r="F1272" s="39" t="s">
        <v>5524</v>
      </c>
      <c r="G1272" s="39" t="s">
        <v>45</v>
      </c>
      <c r="H1272" s="39" t="s">
        <v>4</v>
      </c>
      <c r="I1272" s="39">
        <v>14</v>
      </c>
      <c r="K1272" s="39" t="s">
        <v>2986</v>
      </c>
    </row>
    <row r="1273" spans="1:11">
      <c r="A1273" t="str">
        <f t="shared" si="19"/>
        <v>JohnLangley</v>
      </c>
      <c r="B1273" s="39" t="s">
        <v>5788</v>
      </c>
      <c r="C1273" s="39" t="s">
        <v>69</v>
      </c>
      <c r="D1273" s="39" t="s">
        <v>5789</v>
      </c>
      <c r="E1273" s="40">
        <v>30800</v>
      </c>
      <c r="F1273" s="39" t="s">
        <v>5524</v>
      </c>
      <c r="G1273" s="39" t="s">
        <v>45</v>
      </c>
      <c r="H1273" s="39" t="s">
        <v>4</v>
      </c>
      <c r="I1273" s="39">
        <v>14</v>
      </c>
      <c r="J1273" s="39" t="s">
        <v>5350</v>
      </c>
      <c r="K1273" s="39" t="s">
        <v>2986</v>
      </c>
    </row>
    <row r="1274" spans="1:11">
      <c r="A1274" t="str">
        <f t="shared" si="19"/>
        <v>CraigLambert</v>
      </c>
      <c r="B1274" s="39" t="s">
        <v>5790</v>
      </c>
      <c r="C1274" s="39" t="s">
        <v>862</v>
      </c>
      <c r="D1274" s="39" t="s">
        <v>4780</v>
      </c>
      <c r="E1274" s="40">
        <v>30800</v>
      </c>
      <c r="F1274" s="39" t="s">
        <v>5524</v>
      </c>
      <c r="G1274" s="39" t="s">
        <v>211</v>
      </c>
      <c r="H1274" s="39" t="s">
        <v>4</v>
      </c>
      <c r="I1274" s="39">
        <v>14</v>
      </c>
      <c r="J1274" s="39" t="s">
        <v>5350</v>
      </c>
      <c r="K1274" s="39" t="s">
        <v>2986</v>
      </c>
    </row>
    <row r="1275" spans="1:11">
      <c r="A1275" t="str">
        <f t="shared" si="19"/>
        <v>AustinBeutner</v>
      </c>
      <c r="B1275" s="39" t="s">
        <v>5781</v>
      </c>
      <c r="C1275" s="39" t="s">
        <v>443</v>
      </c>
      <c r="D1275" s="39" t="s">
        <v>5782</v>
      </c>
      <c r="E1275" s="40">
        <v>28500</v>
      </c>
      <c r="F1275" s="39" t="s">
        <v>5524</v>
      </c>
      <c r="G1275" s="39" t="s">
        <v>45</v>
      </c>
      <c r="H1275" s="39" t="s">
        <v>4</v>
      </c>
      <c r="I1275" s="39">
        <v>14</v>
      </c>
      <c r="J1275" s="39" t="s">
        <v>5350</v>
      </c>
      <c r="K1275" s="39" t="s">
        <v>2986</v>
      </c>
    </row>
    <row r="1276" spans="1:11">
      <c r="A1276" t="str">
        <f t="shared" si="19"/>
        <v>VirginiaBeutner</v>
      </c>
      <c r="B1276" s="39" t="s">
        <v>5791</v>
      </c>
      <c r="C1276" s="39" t="s">
        <v>3889</v>
      </c>
      <c r="D1276" s="39" t="s">
        <v>5782</v>
      </c>
      <c r="E1276" s="40">
        <v>28500</v>
      </c>
      <c r="F1276" s="39" t="s">
        <v>5524</v>
      </c>
      <c r="G1276" s="39" t="s">
        <v>45</v>
      </c>
      <c r="H1276" s="39" t="s">
        <v>4</v>
      </c>
      <c r="I1276" s="39">
        <v>14</v>
      </c>
      <c r="K1276" s="39" t="s">
        <v>2986</v>
      </c>
    </row>
    <row r="1277" spans="1:11">
      <c r="A1277" t="str">
        <f t="shared" si="19"/>
        <v>MarthaKarsh</v>
      </c>
      <c r="B1277" s="39" t="s">
        <v>5792</v>
      </c>
      <c r="C1277" s="39" t="s">
        <v>4537</v>
      </c>
      <c r="D1277" s="39" t="s">
        <v>5793</v>
      </c>
      <c r="E1277" s="40">
        <v>28500</v>
      </c>
      <c r="F1277" s="39" t="s">
        <v>5524</v>
      </c>
      <c r="G1277" s="39" t="s">
        <v>460</v>
      </c>
      <c r="H1277" s="39" t="s">
        <v>4</v>
      </c>
      <c r="I1277" s="39">
        <v>14</v>
      </c>
      <c r="J1277" s="39" t="s">
        <v>5350</v>
      </c>
      <c r="K1277" s="39" t="s">
        <v>2986</v>
      </c>
    </row>
    <row r="1278" spans="1:11">
      <c r="A1278" t="str">
        <f t="shared" si="19"/>
        <v>BruceKarsh</v>
      </c>
      <c r="B1278" s="39" t="s">
        <v>5794</v>
      </c>
      <c r="C1278" s="39" t="s">
        <v>426</v>
      </c>
      <c r="D1278" s="39" t="s">
        <v>5793</v>
      </c>
      <c r="E1278" s="40">
        <v>28500</v>
      </c>
      <c r="F1278" s="39" t="s">
        <v>5524</v>
      </c>
      <c r="G1278" s="39" t="s">
        <v>460</v>
      </c>
      <c r="H1278" s="39" t="s">
        <v>4</v>
      </c>
      <c r="I1278" s="39">
        <v>14</v>
      </c>
      <c r="K1278" s="39" t="s">
        <v>2986</v>
      </c>
    </row>
    <row r="1279" spans="1:11">
      <c r="A1279" t="str">
        <f t="shared" si="19"/>
        <v>SuzanneSaperstein</v>
      </c>
      <c r="B1279" s="39" t="s">
        <v>5795</v>
      </c>
      <c r="C1279" s="39" t="s">
        <v>3871</v>
      </c>
      <c r="D1279" s="39" t="s">
        <v>4823</v>
      </c>
      <c r="E1279" s="40">
        <v>28500</v>
      </c>
      <c r="F1279" s="39" t="s">
        <v>5524</v>
      </c>
      <c r="G1279" s="39" t="s">
        <v>420</v>
      </c>
      <c r="H1279" s="39" t="s">
        <v>4</v>
      </c>
      <c r="I1279" s="39">
        <v>14</v>
      </c>
      <c r="J1279" s="39" t="s">
        <v>5350</v>
      </c>
      <c r="K1279" s="39" t="s">
        <v>2986</v>
      </c>
    </row>
    <row r="1280" spans="1:11">
      <c r="A1280" t="str">
        <f t="shared" si="19"/>
        <v>ChristopherBoselli</v>
      </c>
      <c r="B1280" s="39" t="s">
        <v>5796</v>
      </c>
      <c r="C1280" s="39" t="s">
        <v>3156</v>
      </c>
      <c r="D1280" s="39" t="s">
        <v>5797</v>
      </c>
      <c r="E1280" s="40">
        <v>28500</v>
      </c>
      <c r="F1280" s="39" t="s">
        <v>5524</v>
      </c>
      <c r="G1280" s="39" t="s">
        <v>420</v>
      </c>
      <c r="H1280" s="39" t="s">
        <v>4</v>
      </c>
      <c r="I1280" s="39">
        <v>14</v>
      </c>
      <c r="K1280" s="39" t="s">
        <v>2986</v>
      </c>
    </row>
    <row r="1281" spans="1:11">
      <c r="A1281" t="str">
        <f t="shared" si="19"/>
        <v>JosephRoth</v>
      </c>
      <c r="B1281" s="39" t="s">
        <v>5798</v>
      </c>
      <c r="C1281" s="39" t="s">
        <v>3441</v>
      </c>
      <c r="D1281" s="39" t="s">
        <v>4495</v>
      </c>
      <c r="E1281" s="40">
        <v>28500</v>
      </c>
      <c r="F1281" s="39" t="s">
        <v>5524</v>
      </c>
      <c r="G1281" s="39" t="s">
        <v>45</v>
      </c>
      <c r="H1281" s="39" t="s">
        <v>4</v>
      </c>
      <c r="I1281" s="39">
        <v>14</v>
      </c>
      <c r="J1281" s="39" t="s">
        <v>5350</v>
      </c>
      <c r="K1281" s="39" t="s">
        <v>2986</v>
      </c>
    </row>
    <row r="1282" spans="1:11">
      <c r="A1282" t="str">
        <f t="shared" si="19"/>
        <v>IreneRoth</v>
      </c>
      <c r="B1282" s="39" t="s">
        <v>5799</v>
      </c>
      <c r="C1282" s="39" t="s">
        <v>3748</v>
      </c>
      <c r="D1282" s="39" t="s">
        <v>4495</v>
      </c>
      <c r="E1282" s="40">
        <v>28500</v>
      </c>
      <c r="F1282" s="39" t="s">
        <v>5524</v>
      </c>
      <c r="G1282" s="39" t="s">
        <v>45</v>
      </c>
      <c r="H1282" s="39" t="s">
        <v>4</v>
      </c>
      <c r="I1282" s="39">
        <v>14</v>
      </c>
      <c r="K1282" s="39" t="s">
        <v>2986</v>
      </c>
    </row>
    <row r="1283" spans="1:11">
      <c r="A1283" t="str">
        <f t="shared" ref="A1283:A1346" si="20">CONCATENATE(C1283,D1283)</f>
        <v>ThomasMcGrath</v>
      </c>
      <c r="B1283" s="39" t="s">
        <v>5800</v>
      </c>
      <c r="C1283" s="39" t="s">
        <v>2992</v>
      </c>
      <c r="D1283" s="39" t="s">
        <v>5801</v>
      </c>
      <c r="E1283" s="40">
        <v>57000</v>
      </c>
      <c r="F1283" s="39" t="s">
        <v>5524</v>
      </c>
      <c r="G1283" s="39" t="s">
        <v>420</v>
      </c>
      <c r="H1283" s="39" t="s">
        <v>4</v>
      </c>
      <c r="I1283" s="39">
        <v>14</v>
      </c>
      <c r="J1283" s="39" t="s">
        <v>5350</v>
      </c>
      <c r="K1283" s="39" t="s">
        <v>2986</v>
      </c>
    </row>
    <row r="1284" spans="1:11">
      <c r="A1284" t="str">
        <f t="shared" si="20"/>
        <v>SamuelFischer</v>
      </c>
      <c r="B1284" s="39" t="s">
        <v>5802</v>
      </c>
      <c r="C1284" s="39" t="s">
        <v>3066</v>
      </c>
      <c r="D1284" s="39" t="s">
        <v>5803</v>
      </c>
      <c r="E1284" s="40">
        <v>28500</v>
      </c>
      <c r="F1284" s="39" t="s">
        <v>5524</v>
      </c>
      <c r="G1284" s="39" t="s">
        <v>3361</v>
      </c>
      <c r="H1284" s="39" t="s">
        <v>4</v>
      </c>
      <c r="I1284" s="39">
        <v>14</v>
      </c>
      <c r="J1284" s="39" t="s">
        <v>5350</v>
      </c>
      <c r="K1284" s="39" t="s">
        <v>2986</v>
      </c>
    </row>
    <row r="1285" spans="1:11">
      <c r="A1285" t="str">
        <f t="shared" si="20"/>
        <v>LeahFischer</v>
      </c>
      <c r="B1285" s="39" t="s">
        <v>5804</v>
      </c>
      <c r="C1285" s="39" t="s">
        <v>5805</v>
      </c>
      <c r="D1285" s="39" t="s">
        <v>5803</v>
      </c>
      <c r="E1285" s="40">
        <v>28500</v>
      </c>
      <c r="F1285" s="39" t="s">
        <v>5524</v>
      </c>
      <c r="G1285" s="39" t="s">
        <v>3361</v>
      </c>
      <c r="H1285" s="39" t="s">
        <v>4</v>
      </c>
      <c r="I1285" s="39">
        <v>14</v>
      </c>
      <c r="K1285" s="39" t="s">
        <v>2986</v>
      </c>
    </row>
    <row r="1286" spans="1:11">
      <c r="A1286" t="str">
        <f t="shared" si="20"/>
        <v>MelanieGriffith</v>
      </c>
      <c r="B1286" s="39" t="s">
        <v>5806</v>
      </c>
      <c r="C1286" s="39" t="s">
        <v>5807</v>
      </c>
      <c r="D1286" s="39" t="s">
        <v>5808</v>
      </c>
      <c r="E1286" s="40">
        <v>30800</v>
      </c>
      <c r="F1286" s="39" t="s">
        <v>5524</v>
      </c>
      <c r="G1286" s="39" t="s">
        <v>460</v>
      </c>
      <c r="H1286" s="39" t="s">
        <v>4</v>
      </c>
      <c r="I1286" s="39">
        <v>14</v>
      </c>
      <c r="J1286" s="39" t="s">
        <v>5350</v>
      </c>
      <c r="K1286" s="39" t="s">
        <v>2986</v>
      </c>
    </row>
    <row r="1287" spans="1:11">
      <c r="A1287" t="str">
        <f t="shared" si="20"/>
        <v>JossWhedon</v>
      </c>
      <c r="B1287" s="39" t="s">
        <v>5809</v>
      </c>
      <c r="C1287" s="39" t="s">
        <v>5810</v>
      </c>
      <c r="D1287" s="39" t="s">
        <v>5811</v>
      </c>
      <c r="E1287" s="40">
        <v>28500</v>
      </c>
      <c r="F1287" s="39" t="s">
        <v>5524</v>
      </c>
      <c r="G1287" s="39" t="s">
        <v>45</v>
      </c>
      <c r="H1287" s="39" t="s">
        <v>4</v>
      </c>
      <c r="I1287" s="39">
        <v>14</v>
      </c>
      <c r="J1287" s="39" t="s">
        <v>5350</v>
      </c>
      <c r="K1287" s="39" t="s">
        <v>2986</v>
      </c>
    </row>
    <row r="1288" spans="1:11">
      <c r="A1288" t="str">
        <f t="shared" si="20"/>
        <v>KaiCole</v>
      </c>
      <c r="B1288" s="39" t="s">
        <v>5812</v>
      </c>
      <c r="C1288" s="39" t="s">
        <v>5813</v>
      </c>
      <c r="D1288" s="39" t="s">
        <v>1647</v>
      </c>
      <c r="E1288" s="40">
        <v>28500</v>
      </c>
      <c r="F1288" s="39" t="s">
        <v>5524</v>
      </c>
      <c r="G1288" s="39" t="s">
        <v>45</v>
      </c>
      <c r="H1288" s="39" t="s">
        <v>4</v>
      </c>
      <c r="I1288" s="39">
        <v>14</v>
      </c>
      <c r="K1288" s="39" t="s">
        <v>2986</v>
      </c>
    </row>
    <row r="1289" spans="1:11">
      <c r="A1289" t="str">
        <f t="shared" si="20"/>
        <v>RobertDaly</v>
      </c>
      <c r="B1289" s="39" t="s">
        <v>5814</v>
      </c>
      <c r="C1289" s="39" t="s">
        <v>8</v>
      </c>
      <c r="D1289" s="39" t="s">
        <v>5815</v>
      </c>
      <c r="E1289" s="40">
        <v>30800</v>
      </c>
      <c r="F1289" s="39" t="s">
        <v>5524</v>
      </c>
      <c r="G1289" s="39" t="s">
        <v>420</v>
      </c>
      <c r="H1289" s="39" t="s">
        <v>4</v>
      </c>
      <c r="I1289" s="39">
        <v>14</v>
      </c>
      <c r="J1289" s="39" t="s">
        <v>5350</v>
      </c>
      <c r="K1289" s="39" t="s">
        <v>2986</v>
      </c>
    </row>
    <row r="1290" spans="1:11">
      <c r="A1290" t="str">
        <f t="shared" si="20"/>
        <v>CaroleSager</v>
      </c>
      <c r="B1290" s="39" t="s">
        <v>5816</v>
      </c>
      <c r="C1290" s="39" t="s">
        <v>5817</v>
      </c>
      <c r="D1290" s="39" t="s">
        <v>5818</v>
      </c>
      <c r="E1290" s="40">
        <v>30800</v>
      </c>
      <c r="F1290" s="39" t="s">
        <v>5524</v>
      </c>
      <c r="G1290" s="39" t="s">
        <v>420</v>
      </c>
      <c r="H1290" s="39" t="s">
        <v>4</v>
      </c>
      <c r="I1290" s="39">
        <v>14</v>
      </c>
      <c r="J1290" s="39" t="s">
        <v>5350</v>
      </c>
      <c r="K1290" s="39" t="s">
        <v>2986</v>
      </c>
    </row>
    <row r="1291" spans="1:11">
      <c r="A1291" t="str">
        <f t="shared" si="20"/>
        <v>WillFerrell</v>
      </c>
      <c r="B1291" s="39" t="s">
        <v>5819</v>
      </c>
      <c r="C1291" s="39" t="s">
        <v>2595</v>
      </c>
      <c r="D1291" s="39" t="s">
        <v>5820</v>
      </c>
      <c r="E1291" s="40">
        <v>28500</v>
      </c>
      <c r="F1291" s="39" t="s">
        <v>5524</v>
      </c>
      <c r="G1291" s="39" t="s">
        <v>420</v>
      </c>
      <c r="H1291" s="39" t="s">
        <v>4</v>
      </c>
      <c r="I1291" s="39">
        <v>14</v>
      </c>
      <c r="J1291" s="39" t="s">
        <v>5350</v>
      </c>
      <c r="K1291" s="39" t="s">
        <v>2986</v>
      </c>
    </row>
    <row r="1292" spans="1:11">
      <c r="A1292" t="str">
        <f t="shared" si="20"/>
        <v>VivecaPaulin</v>
      </c>
      <c r="B1292" s="39" t="s">
        <v>5821</v>
      </c>
      <c r="C1292" s="39" t="s">
        <v>5822</v>
      </c>
      <c r="D1292" s="39" t="s">
        <v>5823</v>
      </c>
      <c r="E1292" s="40">
        <v>28500</v>
      </c>
      <c r="F1292" s="39" t="s">
        <v>5524</v>
      </c>
      <c r="G1292" s="39" t="s">
        <v>420</v>
      </c>
      <c r="H1292" s="39" t="s">
        <v>4</v>
      </c>
      <c r="I1292" s="39">
        <v>14</v>
      </c>
      <c r="K1292" s="39" t="s">
        <v>2986</v>
      </c>
    </row>
    <row r="1293" spans="1:11">
      <c r="A1293" t="str">
        <f t="shared" si="20"/>
        <v>ThomasFreston</v>
      </c>
      <c r="B1293" s="39" t="s">
        <v>5824</v>
      </c>
      <c r="C1293" s="39" t="s">
        <v>2992</v>
      </c>
      <c r="D1293" s="39" t="s">
        <v>5825</v>
      </c>
      <c r="E1293" s="40">
        <v>28500</v>
      </c>
      <c r="F1293" s="39" t="s">
        <v>5524</v>
      </c>
      <c r="G1293" s="39" t="s">
        <v>14</v>
      </c>
      <c r="H1293" s="39" t="s">
        <v>15</v>
      </c>
      <c r="I1293" s="39">
        <v>14</v>
      </c>
      <c r="J1293" s="39" t="s">
        <v>5350</v>
      </c>
      <c r="K1293" s="39" t="s">
        <v>2986</v>
      </c>
    </row>
    <row r="1294" spans="1:11">
      <c r="A1294" t="str">
        <f t="shared" si="20"/>
        <v>AnthonyKrantz</v>
      </c>
      <c r="B1294" s="39" t="s">
        <v>5826</v>
      </c>
      <c r="C1294" s="39" t="s">
        <v>1111</v>
      </c>
      <c r="D1294" s="39" t="s">
        <v>5646</v>
      </c>
      <c r="E1294" s="40">
        <v>28500</v>
      </c>
      <c r="F1294" s="39" t="s">
        <v>5524</v>
      </c>
      <c r="G1294" s="39" t="s">
        <v>420</v>
      </c>
      <c r="H1294" s="39" t="s">
        <v>4</v>
      </c>
      <c r="I1294" s="39">
        <v>14</v>
      </c>
      <c r="J1294" s="39" t="s">
        <v>5350</v>
      </c>
      <c r="K1294" s="39" t="s">
        <v>2986</v>
      </c>
    </row>
    <row r="1295" spans="1:11">
      <c r="A1295" t="str">
        <f t="shared" si="20"/>
        <v>KristinDornig</v>
      </c>
      <c r="B1295" s="39" t="s">
        <v>5827</v>
      </c>
      <c r="C1295" s="39" t="s">
        <v>5296</v>
      </c>
      <c r="D1295" s="39" t="s">
        <v>5828</v>
      </c>
      <c r="E1295" s="40">
        <v>28500</v>
      </c>
      <c r="F1295" s="39" t="s">
        <v>5524</v>
      </c>
      <c r="G1295" s="39" t="s">
        <v>420</v>
      </c>
      <c r="H1295" s="39" t="s">
        <v>4</v>
      </c>
      <c r="I1295" s="39">
        <v>14</v>
      </c>
      <c r="K1295" s="39" t="s">
        <v>2986</v>
      </c>
    </row>
    <row r="1296" spans="1:11">
      <c r="A1296" t="str">
        <f t="shared" si="20"/>
        <v>ChrisRock</v>
      </c>
      <c r="B1296" s="39" t="s">
        <v>5829</v>
      </c>
      <c r="C1296" s="39" t="s">
        <v>755</v>
      </c>
      <c r="D1296" s="39" t="s">
        <v>5830</v>
      </c>
      <c r="E1296" s="40">
        <v>28500</v>
      </c>
      <c r="F1296" s="39" t="s">
        <v>5524</v>
      </c>
      <c r="H1296" s="39" t="s">
        <v>15</v>
      </c>
      <c r="I1296" s="39">
        <v>14</v>
      </c>
      <c r="J1296" s="39" t="s">
        <v>5350</v>
      </c>
      <c r="K1296" s="39" t="s">
        <v>2986</v>
      </c>
    </row>
    <row r="1297" spans="1:11">
      <c r="A1297" t="str">
        <f t="shared" si="20"/>
        <v>JeffreyNathanson</v>
      </c>
      <c r="B1297" s="39" t="s">
        <v>5777</v>
      </c>
      <c r="C1297" s="39" t="s">
        <v>109</v>
      </c>
      <c r="D1297" s="39" t="s">
        <v>3385</v>
      </c>
      <c r="E1297" s="40">
        <v>28500</v>
      </c>
      <c r="F1297" s="39" t="s">
        <v>5524</v>
      </c>
      <c r="G1297" s="39" t="s">
        <v>3407</v>
      </c>
      <c r="H1297" s="39" t="s">
        <v>4</v>
      </c>
      <c r="I1297" s="39">
        <v>14</v>
      </c>
      <c r="J1297" s="39" t="s">
        <v>5350</v>
      </c>
      <c r="K1297" s="39" t="s">
        <v>2986</v>
      </c>
    </row>
    <row r="1298" spans="1:11">
      <c r="A1298" t="str">
        <f t="shared" si="20"/>
        <v>AudraNathanson</v>
      </c>
      <c r="B1298" s="39" t="s">
        <v>5778</v>
      </c>
      <c r="C1298" s="39" t="s">
        <v>5779</v>
      </c>
      <c r="D1298" s="39" t="s">
        <v>3385</v>
      </c>
      <c r="E1298" s="40">
        <v>28500</v>
      </c>
      <c r="F1298" s="39" t="s">
        <v>5524</v>
      </c>
      <c r="G1298" s="39" t="s">
        <v>3407</v>
      </c>
      <c r="H1298" s="39" t="s">
        <v>4</v>
      </c>
      <c r="I1298" s="39">
        <v>14</v>
      </c>
      <c r="K1298" s="39" t="s">
        <v>2986</v>
      </c>
    </row>
    <row r="1299" spans="1:11">
      <c r="A1299" t="str">
        <f t="shared" si="20"/>
        <v>LynneWilliams</v>
      </c>
      <c r="B1299" s="39" t="s">
        <v>5831</v>
      </c>
      <c r="C1299" s="39" t="s">
        <v>3250</v>
      </c>
      <c r="D1299" s="39" t="s">
        <v>2368</v>
      </c>
      <c r="E1299" s="40">
        <v>28800</v>
      </c>
      <c r="F1299" s="39" t="s">
        <v>5832</v>
      </c>
      <c r="G1299" s="39" t="s">
        <v>2961</v>
      </c>
      <c r="H1299" s="39" t="s">
        <v>2962</v>
      </c>
      <c r="I1299" s="39">
        <v>14</v>
      </c>
      <c r="J1299" s="39" t="s">
        <v>5833</v>
      </c>
      <c r="K1299" s="39" t="s">
        <v>2986</v>
      </c>
    </row>
    <row r="1300" spans="1:11">
      <c r="A1300" t="str">
        <f t="shared" si="20"/>
        <v>JamesOttaway</v>
      </c>
      <c r="B1300" s="39" t="s">
        <v>5834</v>
      </c>
      <c r="C1300" s="39" t="s">
        <v>274</v>
      </c>
      <c r="D1300" s="39" t="s">
        <v>5835</v>
      </c>
      <c r="E1300" s="40">
        <v>30800</v>
      </c>
      <c r="F1300" s="39" t="s">
        <v>5832</v>
      </c>
      <c r="G1300" s="39" t="s">
        <v>1099</v>
      </c>
      <c r="H1300" s="39" t="s">
        <v>123</v>
      </c>
      <c r="I1300" s="39">
        <v>14</v>
      </c>
      <c r="J1300" s="39" t="s">
        <v>5836</v>
      </c>
      <c r="K1300" s="39" t="s">
        <v>2986</v>
      </c>
    </row>
    <row r="1301" spans="1:11">
      <c r="A1301" t="str">
        <f t="shared" si="20"/>
        <v>JonathanChang</v>
      </c>
      <c r="B1301" s="39" t="s">
        <v>5837</v>
      </c>
      <c r="C1301" s="39" t="s">
        <v>913</v>
      </c>
      <c r="D1301" s="39" t="s">
        <v>5838</v>
      </c>
      <c r="E1301" s="40">
        <v>28500</v>
      </c>
      <c r="F1301" s="39" t="s">
        <v>5832</v>
      </c>
      <c r="G1301" s="39" t="s">
        <v>3643</v>
      </c>
      <c r="H1301" s="39" t="s">
        <v>4</v>
      </c>
      <c r="I1301" s="39">
        <v>14</v>
      </c>
      <c r="J1301" s="39" t="s">
        <v>5390</v>
      </c>
      <c r="K1301" s="39" t="s">
        <v>2986</v>
      </c>
    </row>
    <row r="1302" spans="1:11">
      <c r="A1302" t="str">
        <f t="shared" si="20"/>
        <v>SonyaCampion</v>
      </c>
      <c r="B1302" s="39" t="s">
        <v>5839</v>
      </c>
      <c r="C1302" s="39" t="s">
        <v>4600</v>
      </c>
      <c r="D1302" s="39" t="s">
        <v>5840</v>
      </c>
      <c r="E1302" s="40">
        <v>28500</v>
      </c>
      <c r="F1302" s="39" t="s">
        <v>5832</v>
      </c>
      <c r="G1302" s="39" t="s">
        <v>317</v>
      </c>
      <c r="H1302" s="39" t="s">
        <v>318</v>
      </c>
      <c r="I1302" s="39">
        <v>14</v>
      </c>
      <c r="J1302" s="39" t="s">
        <v>5841</v>
      </c>
      <c r="K1302" s="39" t="s">
        <v>2986</v>
      </c>
    </row>
    <row r="1303" spans="1:11">
      <c r="A1303" t="str">
        <f t="shared" si="20"/>
        <v>HarrisonFord</v>
      </c>
      <c r="B1303" s="39" t="s">
        <v>5842</v>
      </c>
      <c r="C1303" s="39" t="s">
        <v>5843</v>
      </c>
      <c r="D1303" s="39" t="s">
        <v>5844</v>
      </c>
      <c r="E1303" s="40">
        <v>30800</v>
      </c>
      <c r="F1303" s="39" t="s">
        <v>5832</v>
      </c>
      <c r="G1303" s="39" t="s">
        <v>45</v>
      </c>
      <c r="H1303" s="39" t="s">
        <v>4</v>
      </c>
      <c r="I1303" s="39">
        <v>14</v>
      </c>
      <c r="J1303" s="39" t="s">
        <v>5350</v>
      </c>
      <c r="K1303" s="39" t="s">
        <v>2986</v>
      </c>
    </row>
    <row r="1304" spans="1:11">
      <c r="A1304" t="str">
        <f t="shared" si="20"/>
        <v>MarilynWells</v>
      </c>
      <c r="B1304" s="39" t="s">
        <v>3358</v>
      </c>
      <c r="C1304" s="39" t="s">
        <v>3359</v>
      </c>
      <c r="D1304" s="39" t="s">
        <v>3360</v>
      </c>
      <c r="E1304" s="40">
        <v>37000</v>
      </c>
      <c r="F1304" s="39" t="s">
        <v>5832</v>
      </c>
      <c r="G1304" s="39" t="s">
        <v>3361</v>
      </c>
      <c r="H1304" s="39" t="s">
        <v>4</v>
      </c>
      <c r="I1304" s="39">
        <v>14</v>
      </c>
      <c r="J1304" s="39" t="s">
        <v>5539</v>
      </c>
      <c r="K1304" s="39" t="s">
        <v>2986</v>
      </c>
    </row>
    <row r="1305" spans="1:11">
      <c r="A1305" t="str">
        <f t="shared" si="20"/>
        <v>KristinWorthe</v>
      </c>
      <c r="B1305" s="39" t="s">
        <v>5845</v>
      </c>
      <c r="C1305" s="39" t="s">
        <v>5296</v>
      </c>
      <c r="D1305" s="39" t="s">
        <v>5846</v>
      </c>
      <c r="E1305" s="40">
        <v>28500</v>
      </c>
      <c r="F1305" s="39" t="s">
        <v>5832</v>
      </c>
      <c r="G1305" s="39" t="s">
        <v>45</v>
      </c>
      <c r="H1305" s="39" t="s">
        <v>4</v>
      </c>
      <c r="I1305" s="39">
        <v>14</v>
      </c>
      <c r="J1305" s="39" t="s">
        <v>5847</v>
      </c>
      <c r="K1305" s="39" t="s">
        <v>2986</v>
      </c>
    </row>
    <row r="1306" spans="1:11">
      <c r="A1306" t="str">
        <f t="shared" si="20"/>
        <v>RobertRubin</v>
      </c>
      <c r="B1306" s="39" t="s">
        <v>5848</v>
      </c>
      <c r="C1306" s="39" t="s">
        <v>8</v>
      </c>
      <c r="D1306" s="39" t="s">
        <v>2297</v>
      </c>
      <c r="E1306" s="40">
        <v>30800</v>
      </c>
      <c r="F1306" s="39" t="s">
        <v>5832</v>
      </c>
      <c r="G1306" s="39" t="s">
        <v>3945</v>
      </c>
      <c r="H1306" s="39" t="s">
        <v>15</v>
      </c>
      <c r="I1306" s="39">
        <v>14</v>
      </c>
      <c r="J1306" s="39" t="s">
        <v>5849</v>
      </c>
      <c r="K1306" s="39" t="s">
        <v>2986</v>
      </c>
    </row>
    <row r="1307" spans="1:11">
      <c r="A1307" t="str">
        <f t="shared" si="20"/>
        <v>ClareWhite</v>
      </c>
      <c r="B1307" s="39" t="s">
        <v>5850</v>
      </c>
      <c r="C1307" s="39" t="s">
        <v>5851</v>
      </c>
      <c r="D1307" s="39" t="s">
        <v>322</v>
      </c>
      <c r="E1307" s="40">
        <v>30800</v>
      </c>
      <c r="F1307" s="39" t="s">
        <v>5832</v>
      </c>
      <c r="G1307" s="39" t="s">
        <v>104</v>
      </c>
      <c r="H1307" s="39" t="s">
        <v>105</v>
      </c>
      <c r="I1307" s="39">
        <v>14</v>
      </c>
      <c r="J1307" s="39" t="s">
        <v>5506</v>
      </c>
      <c r="K1307" s="39" t="s">
        <v>2986</v>
      </c>
    </row>
    <row r="1308" spans="1:11">
      <c r="A1308" t="str">
        <f t="shared" si="20"/>
        <v>MartinWhite</v>
      </c>
      <c r="B1308" s="39" t="s">
        <v>5852</v>
      </c>
      <c r="C1308" s="39" t="s">
        <v>3621</v>
      </c>
      <c r="D1308" s="39" t="s">
        <v>322</v>
      </c>
      <c r="E1308" s="40">
        <v>30800</v>
      </c>
      <c r="F1308" s="39" t="s">
        <v>5832</v>
      </c>
      <c r="G1308" s="39" t="s">
        <v>104</v>
      </c>
      <c r="H1308" s="39" t="s">
        <v>105</v>
      </c>
      <c r="I1308" s="39">
        <v>14</v>
      </c>
      <c r="J1308" s="39" t="s">
        <v>5506</v>
      </c>
      <c r="K1308" s="39" t="s">
        <v>2986</v>
      </c>
    </row>
    <row r="1309" spans="1:11">
      <c r="A1309" t="str">
        <f t="shared" si="20"/>
        <v>AlexanderPingree</v>
      </c>
      <c r="B1309" s="39" t="s">
        <v>5853</v>
      </c>
      <c r="C1309" s="39" t="s">
        <v>5854</v>
      </c>
      <c r="D1309" s="39" t="s">
        <v>5855</v>
      </c>
      <c r="E1309" s="40">
        <v>28500</v>
      </c>
      <c r="F1309" s="39" t="s">
        <v>5832</v>
      </c>
      <c r="G1309" s="39" t="s">
        <v>2961</v>
      </c>
      <c r="H1309" s="39" t="s">
        <v>2962</v>
      </c>
      <c r="I1309" s="39">
        <v>14</v>
      </c>
      <c r="J1309" s="39" t="s">
        <v>3664</v>
      </c>
      <c r="K1309" s="39" t="s">
        <v>2986</v>
      </c>
    </row>
    <row r="1310" spans="1:11">
      <c r="A1310" t="str">
        <f t="shared" si="20"/>
        <v>MPaul</v>
      </c>
      <c r="B1310" s="39" t="s">
        <v>5856</v>
      </c>
      <c r="C1310" s="39" t="s">
        <v>5857</v>
      </c>
      <c r="D1310" s="39" t="s">
        <v>2309</v>
      </c>
      <c r="E1310" s="40">
        <v>30800</v>
      </c>
      <c r="F1310" s="39" t="s">
        <v>5832</v>
      </c>
      <c r="G1310" s="39" t="s">
        <v>420</v>
      </c>
      <c r="H1310" s="39" t="s">
        <v>4</v>
      </c>
      <c r="I1310" s="39">
        <v>14</v>
      </c>
      <c r="J1310" s="39" t="s">
        <v>5847</v>
      </c>
      <c r="K1310" s="39" t="s">
        <v>2986</v>
      </c>
    </row>
    <row r="1311" spans="1:11">
      <c r="A1311" t="str">
        <f t="shared" si="20"/>
        <v>DianePaul</v>
      </c>
      <c r="B1311" s="39" t="s">
        <v>5858</v>
      </c>
      <c r="C1311" s="39" t="s">
        <v>3201</v>
      </c>
      <c r="D1311" s="39" t="s">
        <v>2309</v>
      </c>
      <c r="E1311" s="40">
        <v>30800</v>
      </c>
      <c r="F1311" s="39" t="s">
        <v>5832</v>
      </c>
      <c r="G1311" s="39" t="s">
        <v>420</v>
      </c>
      <c r="H1311" s="39" t="s">
        <v>4</v>
      </c>
      <c r="I1311" s="39">
        <v>14</v>
      </c>
      <c r="K1311" s="39" t="s">
        <v>2986</v>
      </c>
    </row>
    <row r="1312" spans="1:11">
      <c r="A1312" t="str">
        <f t="shared" si="20"/>
        <v>RanvirTrehan</v>
      </c>
      <c r="B1312" s="39" t="s">
        <v>5859</v>
      </c>
      <c r="C1312" s="39" t="s">
        <v>5860</v>
      </c>
      <c r="D1312" s="39" t="s">
        <v>5861</v>
      </c>
      <c r="E1312" s="40">
        <v>28500</v>
      </c>
      <c r="F1312" s="39" t="s">
        <v>5832</v>
      </c>
      <c r="G1312" s="39" t="s">
        <v>3469</v>
      </c>
      <c r="H1312" s="39" t="s">
        <v>93</v>
      </c>
      <c r="I1312" s="39">
        <v>14</v>
      </c>
      <c r="J1312" s="39" t="s">
        <v>5862</v>
      </c>
      <c r="K1312" s="39" t="s">
        <v>2986</v>
      </c>
    </row>
    <row r="1313" spans="1:11">
      <c r="A1313" t="str">
        <f t="shared" si="20"/>
        <v>MargaretKeyes</v>
      </c>
      <c r="B1313" s="39" t="s">
        <v>5863</v>
      </c>
      <c r="C1313" s="39" t="s">
        <v>3323</v>
      </c>
      <c r="D1313" s="39" t="s">
        <v>5388</v>
      </c>
      <c r="E1313" s="40">
        <v>28500</v>
      </c>
      <c r="F1313" s="39" t="s">
        <v>5832</v>
      </c>
      <c r="G1313" s="39" t="s">
        <v>5864</v>
      </c>
      <c r="H1313" s="39" t="s">
        <v>4</v>
      </c>
      <c r="I1313" s="39">
        <v>14</v>
      </c>
      <c r="J1313" s="39" t="s">
        <v>5390</v>
      </c>
      <c r="K1313" s="39" t="s">
        <v>2986</v>
      </c>
    </row>
    <row r="1314" spans="1:11">
      <c r="A1314" t="str">
        <f t="shared" si="20"/>
        <v>SuzanBoyd</v>
      </c>
      <c r="B1314" s="39" t="s">
        <v>5865</v>
      </c>
      <c r="C1314" s="39" t="s">
        <v>5866</v>
      </c>
      <c r="D1314" s="39" t="s">
        <v>5867</v>
      </c>
      <c r="E1314" s="40">
        <v>30800</v>
      </c>
      <c r="F1314" s="39" t="s">
        <v>5868</v>
      </c>
      <c r="G1314" s="39" t="s">
        <v>5869</v>
      </c>
      <c r="H1314" s="39" t="s">
        <v>2816</v>
      </c>
      <c r="I1314" s="39">
        <v>14</v>
      </c>
      <c r="J1314" s="39" t="s">
        <v>5870</v>
      </c>
      <c r="K1314" s="39" t="s">
        <v>2986</v>
      </c>
    </row>
    <row r="1315" spans="1:11">
      <c r="A1315" t="str">
        <f t="shared" si="20"/>
        <v>BethGreenberg</v>
      </c>
      <c r="B1315" s="39" t="s">
        <v>5871</v>
      </c>
      <c r="C1315" s="39" t="s">
        <v>5872</v>
      </c>
      <c r="D1315" s="39" t="s">
        <v>4851</v>
      </c>
      <c r="E1315" s="40">
        <v>30800</v>
      </c>
      <c r="F1315" s="39" t="s">
        <v>5868</v>
      </c>
      <c r="G1315" s="39" t="s">
        <v>122</v>
      </c>
      <c r="H1315" s="39" t="s">
        <v>123</v>
      </c>
      <c r="I1315" s="39">
        <v>14</v>
      </c>
      <c r="J1315" s="39" t="s">
        <v>5527</v>
      </c>
      <c r="K1315" s="39" t="s">
        <v>2986</v>
      </c>
    </row>
    <row r="1316" spans="1:11">
      <c r="A1316" t="str">
        <f t="shared" si="20"/>
        <v>CarolynMurray</v>
      </c>
      <c r="B1316" s="39" t="s">
        <v>5873</v>
      </c>
      <c r="C1316" s="39" t="s">
        <v>2636</v>
      </c>
      <c r="D1316" s="39" t="s">
        <v>1280</v>
      </c>
      <c r="E1316" s="40">
        <v>30800</v>
      </c>
      <c r="F1316" s="39" t="s">
        <v>5868</v>
      </c>
      <c r="G1316" s="39" t="s">
        <v>1391</v>
      </c>
      <c r="H1316" s="39" t="s">
        <v>1392</v>
      </c>
      <c r="I1316" s="39">
        <v>14</v>
      </c>
      <c r="J1316" s="39" t="s">
        <v>5095</v>
      </c>
      <c r="K1316" s="39" t="s">
        <v>2986</v>
      </c>
    </row>
    <row r="1317" spans="1:11">
      <c r="A1317" t="str">
        <f t="shared" si="20"/>
        <v>RobertWashington</v>
      </c>
      <c r="B1317" s="39" t="s">
        <v>4941</v>
      </c>
      <c r="C1317" s="39" t="s">
        <v>8</v>
      </c>
      <c r="D1317" s="39" t="s">
        <v>2961</v>
      </c>
      <c r="E1317" s="40">
        <v>28500</v>
      </c>
      <c r="F1317" s="39" t="s">
        <v>5868</v>
      </c>
      <c r="G1317" s="39" t="s">
        <v>1401</v>
      </c>
      <c r="H1317" s="39" t="s">
        <v>1402</v>
      </c>
      <c r="I1317" s="39">
        <v>14</v>
      </c>
      <c r="J1317" s="39" t="s">
        <v>4570</v>
      </c>
      <c r="K1317" s="39" t="s">
        <v>2986</v>
      </c>
    </row>
    <row r="1318" spans="1:11">
      <c r="A1318" t="str">
        <f t="shared" si="20"/>
        <v>CarolynMurray</v>
      </c>
      <c r="B1318" s="39" t="s">
        <v>5873</v>
      </c>
      <c r="C1318" s="39" t="s">
        <v>2636</v>
      </c>
      <c r="D1318" s="39" t="s">
        <v>1280</v>
      </c>
      <c r="E1318" s="40">
        <v>30800</v>
      </c>
      <c r="F1318" s="39" t="s">
        <v>5868</v>
      </c>
      <c r="G1318" s="39" t="s">
        <v>1391</v>
      </c>
      <c r="H1318" s="39" t="s">
        <v>1392</v>
      </c>
      <c r="I1318" s="39">
        <v>14</v>
      </c>
      <c r="J1318" s="39" t="s">
        <v>5095</v>
      </c>
      <c r="K1318" s="39" t="s">
        <v>2986</v>
      </c>
    </row>
    <row r="1319" spans="1:11">
      <c r="A1319" t="str">
        <f t="shared" si="20"/>
        <v>ScottHerrin</v>
      </c>
      <c r="B1319" s="39" t="s">
        <v>5874</v>
      </c>
      <c r="C1319" s="39" t="s">
        <v>344</v>
      </c>
      <c r="D1319" s="39" t="s">
        <v>5875</v>
      </c>
      <c r="E1319" s="40">
        <v>30800</v>
      </c>
      <c r="F1319" s="39" t="s">
        <v>5868</v>
      </c>
      <c r="G1319" s="39" t="s">
        <v>5876</v>
      </c>
      <c r="H1319" s="39" t="s">
        <v>226</v>
      </c>
      <c r="I1319" s="39">
        <v>14</v>
      </c>
      <c r="J1319" s="39" t="s">
        <v>5095</v>
      </c>
      <c r="K1319" s="39" t="s">
        <v>2986</v>
      </c>
    </row>
    <row r="1320" spans="1:11">
      <c r="A1320" t="str">
        <f t="shared" si="20"/>
        <v>MariKooi</v>
      </c>
      <c r="B1320" s="39" t="s">
        <v>5877</v>
      </c>
      <c r="C1320" s="39" t="s">
        <v>5878</v>
      </c>
      <c r="D1320" s="39" t="s">
        <v>5879</v>
      </c>
      <c r="E1320" s="40">
        <v>28500</v>
      </c>
      <c r="F1320" s="39" t="s">
        <v>5880</v>
      </c>
      <c r="G1320" s="39" t="s">
        <v>3834</v>
      </c>
      <c r="H1320" s="39" t="s">
        <v>2315</v>
      </c>
      <c r="I1320" s="39">
        <v>14</v>
      </c>
      <c r="J1320" s="39" t="s">
        <v>5881</v>
      </c>
      <c r="K1320" s="39" t="s">
        <v>2986</v>
      </c>
    </row>
    <row r="1321" spans="1:11">
      <c r="A1321" t="str">
        <f t="shared" si="20"/>
        <v>DonaldHecht</v>
      </c>
      <c r="B1321" s="39" t="s">
        <v>5882</v>
      </c>
      <c r="C1321" s="39" t="s">
        <v>1450</v>
      </c>
      <c r="D1321" s="39" t="s">
        <v>5747</v>
      </c>
      <c r="E1321" s="40">
        <v>30800</v>
      </c>
      <c r="F1321" s="39" t="s">
        <v>5880</v>
      </c>
      <c r="G1321" s="39" t="s">
        <v>5883</v>
      </c>
      <c r="H1321" s="39" t="s">
        <v>2856</v>
      </c>
      <c r="I1321" s="39">
        <v>14</v>
      </c>
      <c r="J1321" s="39" t="s">
        <v>5881</v>
      </c>
      <c r="K1321" s="39" t="s">
        <v>2986</v>
      </c>
    </row>
    <row r="1322" spans="1:11">
      <c r="A1322" t="str">
        <f t="shared" si="20"/>
        <v>HanifMussani</v>
      </c>
      <c r="B1322" s="39" t="s">
        <v>5884</v>
      </c>
      <c r="C1322" s="39" t="s">
        <v>5885</v>
      </c>
      <c r="D1322" s="39" t="s">
        <v>5886</v>
      </c>
      <c r="E1322" s="40">
        <v>28500</v>
      </c>
      <c r="F1322" s="39" t="s">
        <v>5880</v>
      </c>
      <c r="G1322" s="39" t="s">
        <v>5887</v>
      </c>
      <c r="H1322" s="39" t="s">
        <v>2315</v>
      </c>
      <c r="I1322" s="39">
        <v>14</v>
      </c>
      <c r="J1322" s="39" t="s">
        <v>5881</v>
      </c>
      <c r="K1322" s="39" t="s">
        <v>2986</v>
      </c>
    </row>
    <row r="1323" spans="1:11">
      <c r="A1323" t="str">
        <f t="shared" si="20"/>
        <v>TammyJones</v>
      </c>
      <c r="B1323" s="39" t="s">
        <v>5888</v>
      </c>
      <c r="C1323" s="39" t="s">
        <v>5889</v>
      </c>
      <c r="D1323" s="39" t="s">
        <v>624</v>
      </c>
      <c r="E1323" s="40">
        <v>28500</v>
      </c>
      <c r="F1323" s="39" t="s">
        <v>5880</v>
      </c>
      <c r="G1323" s="39" t="s">
        <v>928</v>
      </c>
      <c r="H1323" s="39" t="s">
        <v>444</v>
      </c>
      <c r="I1323" s="39">
        <v>14</v>
      </c>
      <c r="J1323" s="39" t="s">
        <v>5881</v>
      </c>
      <c r="K1323" s="39" t="s">
        <v>2986</v>
      </c>
    </row>
    <row r="1324" spans="1:11">
      <c r="A1324" t="str">
        <f t="shared" si="20"/>
        <v>MartinCabrera</v>
      </c>
      <c r="B1324" s="39" t="s">
        <v>5890</v>
      </c>
      <c r="C1324" s="39" t="s">
        <v>3621</v>
      </c>
      <c r="D1324" s="39" t="s">
        <v>5891</v>
      </c>
      <c r="E1324" s="40">
        <v>28500</v>
      </c>
      <c r="F1324" s="39" t="s">
        <v>5880</v>
      </c>
      <c r="G1324" s="39" t="s">
        <v>74</v>
      </c>
      <c r="H1324" s="39" t="s">
        <v>75</v>
      </c>
      <c r="I1324" s="39">
        <v>14</v>
      </c>
      <c r="J1324" s="39" t="s">
        <v>5881</v>
      </c>
      <c r="K1324" s="39" t="s">
        <v>2986</v>
      </c>
    </row>
    <row r="1325" spans="1:11">
      <c r="A1325" t="str">
        <f t="shared" si="20"/>
        <v>SEllison</v>
      </c>
      <c r="B1325" s="39" t="s">
        <v>5892</v>
      </c>
      <c r="C1325" s="39" t="s">
        <v>5893</v>
      </c>
      <c r="D1325" s="39" t="s">
        <v>5894</v>
      </c>
      <c r="E1325" s="40">
        <v>28500</v>
      </c>
      <c r="F1325" s="39" t="s">
        <v>5880</v>
      </c>
      <c r="G1325" s="39" t="s">
        <v>5895</v>
      </c>
      <c r="H1325" s="39" t="s">
        <v>2856</v>
      </c>
      <c r="I1325" s="39">
        <v>14</v>
      </c>
      <c r="J1325" s="39" t="s">
        <v>5881</v>
      </c>
      <c r="K1325" s="39" t="s">
        <v>2986</v>
      </c>
    </row>
    <row r="1326" spans="1:11">
      <c r="A1326" t="str">
        <f t="shared" si="20"/>
        <v>GeorgeCorey</v>
      </c>
      <c r="B1326" s="39" t="s">
        <v>5896</v>
      </c>
      <c r="C1326" s="39" t="s">
        <v>779</v>
      </c>
      <c r="D1326" s="39" t="s">
        <v>5897</v>
      </c>
      <c r="E1326" s="40">
        <v>28500</v>
      </c>
      <c r="F1326" s="39" t="s">
        <v>5880</v>
      </c>
      <c r="G1326" s="39" t="s">
        <v>5898</v>
      </c>
      <c r="H1326" s="39" t="s">
        <v>628</v>
      </c>
      <c r="I1326" s="39">
        <v>14</v>
      </c>
      <c r="J1326" s="39" t="s">
        <v>5881</v>
      </c>
      <c r="K1326" s="39" t="s">
        <v>2986</v>
      </c>
    </row>
    <row r="1327" spans="1:11">
      <c r="A1327" t="str">
        <f t="shared" si="20"/>
        <v>StaciGruber</v>
      </c>
      <c r="B1327" s="39" t="s">
        <v>5899</v>
      </c>
      <c r="C1327" s="39" t="s">
        <v>5900</v>
      </c>
      <c r="D1327" s="39" t="s">
        <v>5901</v>
      </c>
      <c r="E1327" s="40">
        <v>28500</v>
      </c>
      <c r="F1327" s="39" t="s">
        <v>5880</v>
      </c>
      <c r="G1327" s="39" t="s">
        <v>2676</v>
      </c>
      <c r="H1327" s="39" t="s">
        <v>123</v>
      </c>
      <c r="I1327" s="39">
        <v>14</v>
      </c>
      <c r="J1327" s="39" t="s">
        <v>5902</v>
      </c>
      <c r="K1327" s="39" t="s">
        <v>2986</v>
      </c>
    </row>
    <row r="1328" spans="1:11">
      <c r="A1328" t="str">
        <f t="shared" si="20"/>
        <v>PatriciaCornwell</v>
      </c>
      <c r="B1328" s="39" t="s">
        <v>5903</v>
      </c>
      <c r="C1328" s="39" t="s">
        <v>3136</v>
      </c>
      <c r="D1328" s="39" t="s">
        <v>5904</v>
      </c>
      <c r="E1328" s="40">
        <v>28500</v>
      </c>
      <c r="F1328" s="39" t="s">
        <v>5880</v>
      </c>
      <c r="G1328" s="39" t="s">
        <v>14</v>
      </c>
      <c r="H1328" s="39" t="s">
        <v>15</v>
      </c>
      <c r="I1328" s="39">
        <v>14</v>
      </c>
      <c r="J1328" s="39" t="s">
        <v>5902</v>
      </c>
      <c r="K1328" s="39" t="s">
        <v>2986</v>
      </c>
    </row>
    <row r="1329" spans="1:11">
      <c r="A1329" t="str">
        <f t="shared" si="20"/>
        <v>PuebloSandia</v>
      </c>
      <c r="B1329" s="39" t="s">
        <v>5905</v>
      </c>
      <c r="C1329" s="39" t="s">
        <v>5906</v>
      </c>
      <c r="D1329" s="39" t="s">
        <v>5907</v>
      </c>
      <c r="E1329" s="40">
        <v>28500</v>
      </c>
      <c r="F1329" s="39" t="s">
        <v>5880</v>
      </c>
      <c r="G1329" s="39" t="s">
        <v>5908</v>
      </c>
      <c r="H1329" s="39" t="s">
        <v>2315</v>
      </c>
      <c r="I1329" s="39">
        <v>14</v>
      </c>
      <c r="J1329" s="39" t="s">
        <v>5881</v>
      </c>
      <c r="K1329" s="39" t="s">
        <v>2986</v>
      </c>
    </row>
    <row r="1330" spans="1:11">
      <c r="A1330" t="str">
        <f t="shared" si="20"/>
        <v>JohnnyCope</v>
      </c>
      <c r="B1330" s="39" t="s">
        <v>5909</v>
      </c>
      <c r="C1330" s="39" t="s">
        <v>5910</v>
      </c>
      <c r="D1330" s="39" t="s">
        <v>5911</v>
      </c>
      <c r="E1330" s="40">
        <v>28500</v>
      </c>
      <c r="F1330" s="39" t="s">
        <v>5880</v>
      </c>
      <c r="G1330" s="39" t="s">
        <v>5912</v>
      </c>
      <c r="H1330" s="39" t="s">
        <v>2315</v>
      </c>
      <c r="I1330" s="39">
        <v>14</v>
      </c>
      <c r="J1330" s="39" t="s">
        <v>5881</v>
      </c>
      <c r="K1330" s="39" t="s">
        <v>2986</v>
      </c>
    </row>
    <row r="1331" spans="1:11">
      <c r="A1331" t="str">
        <f t="shared" si="20"/>
        <v>RDozoretz</v>
      </c>
      <c r="B1331" s="39" t="s">
        <v>5913</v>
      </c>
      <c r="C1331" s="39" t="s">
        <v>5914</v>
      </c>
      <c r="D1331" s="39" t="s">
        <v>5915</v>
      </c>
      <c r="E1331" s="40">
        <v>28500</v>
      </c>
      <c r="F1331" s="39" t="s">
        <v>5880</v>
      </c>
      <c r="G1331" s="39" t="s">
        <v>5916</v>
      </c>
      <c r="H1331" s="39" t="s">
        <v>93</v>
      </c>
      <c r="I1331" s="39">
        <v>14</v>
      </c>
      <c r="J1331" s="39" t="s">
        <v>5881</v>
      </c>
      <c r="K1331" s="39" t="s">
        <v>2986</v>
      </c>
    </row>
    <row r="1332" spans="1:11">
      <c r="A1332" t="str">
        <f t="shared" si="20"/>
        <v>MichaelKlein</v>
      </c>
      <c r="B1332" s="39" t="s">
        <v>5917</v>
      </c>
      <c r="C1332" s="39" t="s">
        <v>680</v>
      </c>
      <c r="D1332" s="39" t="s">
        <v>4918</v>
      </c>
      <c r="E1332" s="40">
        <v>28500</v>
      </c>
      <c r="F1332" s="39" t="s">
        <v>5880</v>
      </c>
      <c r="G1332" s="39" t="s">
        <v>5918</v>
      </c>
      <c r="H1332" s="39" t="s">
        <v>4</v>
      </c>
      <c r="I1332" s="39">
        <v>14</v>
      </c>
      <c r="J1332" s="39" t="s">
        <v>5919</v>
      </c>
      <c r="K1332" s="39" t="s">
        <v>2986</v>
      </c>
    </row>
    <row r="1333" spans="1:11">
      <c r="A1333" t="str">
        <f t="shared" si="20"/>
        <v>MarcCorrera</v>
      </c>
      <c r="B1333" s="39" t="s">
        <v>5920</v>
      </c>
      <c r="C1333" s="39" t="s">
        <v>4300</v>
      </c>
      <c r="D1333" s="39" t="s">
        <v>1112</v>
      </c>
      <c r="E1333" s="40">
        <v>28500</v>
      </c>
      <c r="F1333" s="39" t="s">
        <v>5880</v>
      </c>
      <c r="G1333" s="39" t="s">
        <v>3834</v>
      </c>
      <c r="H1333" s="39" t="s">
        <v>2315</v>
      </c>
      <c r="I1333" s="39">
        <v>14</v>
      </c>
      <c r="J1333" s="39" t="s">
        <v>5881</v>
      </c>
      <c r="K1333" s="39" t="s">
        <v>2986</v>
      </c>
    </row>
    <row r="1334" spans="1:11">
      <c r="A1334" t="str">
        <f t="shared" si="20"/>
        <v>AnthonyCorrera</v>
      </c>
      <c r="B1334" s="39" t="s">
        <v>5921</v>
      </c>
      <c r="C1334" s="39" t="s">
        <v>1111</v>
      </c>
      <c r="D1334" s="39" t="s">
        <v>1112</v>
      </c>
      <c r="E1334" s="40">
        <v>30800</v>
      </c>
      <c r="F1334" s="39" t="s">
        <v>5880</v>
      </c>
      <c r="G1334" s="39" t="s">
        <v>3834</v>
      </c>
      <c r="H1334" s="39" t="s">
        <v>2315</v>
      </c>
      <c r="I1334" s="39">
        <v>14</v>
      </c>
      <c r="J1334" s="39" t="s">
        <v>5881</v>
      </c>
      <c r="K1334" s="39" t="s">
        <v>2986</v>
      </c>
    </row>
    <row r="1335" spans="1:11">
      <c r="A1335" t="str">
        <f t="shared" si="20"/>
        <v>LevelBusiness Management Llc</v>
      </c>
      <c r="B1335" s="39" t="s">
        <v>5922</v>
      </c>
      <c r="C1335" s="39" t="s">
        <v>5923</v>
      </c>
      <c r="D1335" s="39" t="s">
        <v>5924</v>
      </c>
      <c r="E1335" s="40">
        <v>30800</v>
      </c>
      <c r="F1335" s="39" t="s">
        <v>5925</v>
      </c>
      <c r="G1335" s="39" t="s">
        <v>420</v>
      </c>
      <c r="H1335" s="39" t="s">
        <v>4</v>
      </c>
      <c r="I1335" s="39">
        <v>14</v>
      </c>
      <c r="J1335" s="39" t="s">
        <v>3074</v>
      </c>
      <c r="K1335" s="39" t="s">
        <v>2986</v>
      </c>
    </row>
    <row r="1336" spans="1:11">
      <c r="A1336" t="str">
        <f t="shared" si="20"/>
        <v>ElizabethSteiner Hayward</v>
      </c>
      <c r="B1336" s="39" t="s">
        <v>5926</v>
      </c>
      <c r="C1336" s="39" t="s">
        <v>3238</v>
      </c>
      <c r="D1336" s="39" t="s">
        <v>5927</v>
      </c>
      <c r="E1336" s="40">
        <v>28500</v>
      </c>
      <c r="F1336" s="39" t="s">
        <v>5880</v>
      </c>
      <c r="G1336" s="39" t="s">
        <v>2747</v>
      </c>
      <c r="H1336" s="39" t="s">
        <v>2748</v>
      </c>
      <c r="I1336" s="39">
        <v>14</v>
      </c>
      <c r="J1336" s="39" t="s">
        <v>5350</v>
      </c>
      <c r="K1336" s="39" t="s">
        <v>2986</v>
      </c>
    </row>
    <row r="1337" spans="1:11">
      <c r="A1337" t="str">
        <f t="shared" si="20"/>
        <v>HarrietBerger</v>
      </c>
      <c r="B1337" s="39" t="s">
        <v>5928</v>
      </c>
      <c r="C1337" s="39" t="s">
        <v>4926</v>
      </c>
      <c r="D1337" s="39" t="s">
        <v>673</v>
      </c>
      <c r="E1337" s="40">
        <v>28500</v>
      </c>
      <c r="F1337" s="39" t="s">
        <v>5925</v>
      </c>
      <c r="G1337" s="39" t="s">
        <v>225</v>
      </c>
      <c r="H1337" s="39" t="s">
        <v>226</v>
      </c>
      <c r="I1337" s="39">
        <v>14</v>
      </c>
      <c r="J1337" s="39" t="s">
        <v>5114</v>
      </c>
      <c r="K1337" s="39" t="s">
        <v>2986</v>
      </c>
    </row>
    <row r="1338" spans="1:11">
      <c r="A1338" t="str">
        <f t="shared" si="20"/>
        <v>SandyCozen</v>
      </c>
      <c r="B1338" s="39" t="s">
        <v>5929</v>
      </c>
      <c r="C1338" s="39" t="s">
        <v>5930</v>
      </c>
      <c r="D1338" s="39" t="s">
        <v>5931</v>
      </c>
      <c r="E1338" s="40">
        <v>28500</v>
      </c>
      <c r="F1338" s="39" t="s">
        <v>5925</v>
      </c>
      <c r="G1338" s="39" t="s">
        <v>5932</v>
      </c>
      <c r="H1338" s="39" t="s">
        <v>226</v>
      </c>
      <c r="I1338" s="39">
        <v>14</v>
      </c>
      <c r="J1338" s="39" t="s">
        <v>3074</v>
      </c>
      <c r="K1338" s="39" t="s">
        <v>2986</v>
      </c>
    </row>
    <row r="1339" spans="1:11">
      <c r="A1339" t="str">
        <f t="shared" si="20"/>
        <v>JohnCawley</v>
      </c>
      <c r="B1339" s="39" t="s">
        <v>5933</v>
      </c>
      <c r="C1339" s="39" t="s">
        <v>69</v>
      </c>
      <c r="D1339" s="39" t="s">
        <v>5934</v>
      </c>
      <c r="E1339" s="40">
        <v>28500</v>
      </c>
      <c r="F1339" s="39" t="s">
        <v>5925</v>
      </c>
      <c r="G1339" s="39" t="s">
        <v>156</v>
      </c>
      <c r="H1339" s="39" t="s">
        <v>4</v>
      </c>
      <c r="I1339" s="39">
        <v>14</v>
      </c>
      <c r="J1339" s="39" t="s">
        <v>5935</v>
      </c>
      <c r="K1339" s="39" t="s">
        <v>2986</v>
      </c>
    </row>
    <row r="1340" spans="1:11">
      <c r="A1340" t="str">
        <f t="shared" si="20"/>
        <v>MollyMunger</v>
      </c>
      <c r="B1340" s="39" t="s">
        <v>5936</v>
      </c>
      <c r="C1340" s="39" t="s">
        <v>2376</v>
      </c>
      <c r="D1340" s="39" t="s">
        <v>3642</v>
      </c>
      <c r="E1340" s="40">
        <v>28500</v>
      </c>
      <c r="F1340" s="39" t="s">
        <v>5925</v>
      </c>
      <c r="G1340" s="39" t="s">
        <v>1318</v>
      </c>
      <c r="H1340" s="39" t="s">
        <v>4</v>
      </c>
      <c r="I1340" s="39">
        <v>14</v>
      </c>
      <c r="J1340" s="39" t="s">
        <v>3664</v>
      </c>
      <c r="K1340" s="39" t="s">
        <v>2986</v>
      </c>
    </row>
    <row r="1341" spans="1:11">
      <c r="A1341" t="str">
        <f t="shared" si="20"/>
        <v>NormandyFw Llc</v>
      </c>
      <c r="B1341" s="39" t="s">
        <v>5937</v>
      </c>
      <c r="C1341" s="39" t="s">
        <v>5938</v>
      </c>
      <c r="D1341" s="39" t="s">
        <v>5939</v>
      </c>
      <c r="E1341" s="40">
        <v>28500</v>
      </c>
      <c r="F1341" s="39" t="s">
        <v>5925</v>
      </c>
      <c r="G1341" s="39" t="s">
        <v>5940</v>
      </c>
      <c r="H1341" s="39" t="s">
        <v>1392</v>
      </c>
      <c r="I1341" s="39">
        <v>14</v>
      </c>
      <c r="J1341" s="39" t="s">
        <v>5095</v>
      </c>
      <c r="K1341" s="39" t="s">
        <v>2986</v>
      </c>
    </row>
    <row r="1342" spans="1:11">
      <c r="A1342" t="str">
        <f t="shared" si="20"/>
        <v>LeonTenenbaum</v>
      </c>
      <c r="B1342" s="39" t="s">
        <v>5941</v>
      </c>
      <c r="C1342" s="39" t="s">
        <v>5942</v>
      </c>
      <c r="D1342" s="39" t="s">
        <v>5943</v>
      </c>
      <c r="E1342" s="40">
        <v>30800</v>
      </c>
      <c r="F1342" s="39" t="s">
        <v>5944</v>
      </c>
      <c r="G1342" s="39" t="s">
        <v>821</v>
      </c>
      <c r="H1342" s="39" t="s">
        <v>27</v>
      </c>
      <c r="I1342" s="39">
        <v>14</v>
      </c>
      <c r="J1342" s="39" t="s">
        <v>5133</v>
      </c>
      <c r="K1342" s="39" t="s">
        <v>2986</v>
      </c>
    </row>
    <row r="1343" spans="1:11">
      <c r="A1343" t="str">
        <f t="shared" si="20"/>
        <v>EvanBrody</v>
      </c>
      <c r="B1343" s="39" t="s">
        <v>5945</v>
      </c>
      <c r="C1343" s="39" t="s">
        <v>5946</v>
      </c>
      <c r="D1343" s="39" t="s">
        <v>5947</v>
      </c>
      <c r="E1343" s="40">
        <v>30800</v>
      </c>
      <c r="F1343" s="39" t="s">
        <v>5944</v>
      </c>
      <c r="G1343" s="39" t="s">
        <v>5948</v>
      </c>
      <c r="H1343" s="39" t="s">
        <v>27</v>
      </c>
      <c r="I1343" s="39">
        <v>14</v>
      </c>
      <c r="J1343" s="39" t="s">
        <v>5133</v>
      </c>
      <c r="K1343" s="39" t="s">
        <v>2986</v>
      </c>
    </row>
    <row r="1344" spans="1:11">
      <c r="A1344" t="str">
        <f t="shared" si="20"/>
        <v>EvanBreibart</v>
      </c>
      <c r="B1344" s="39" t="s">
        <v>5949</v>
      </c>
      <c r="C1344" s="39" t="s">
        <v>5946</v>
      </c>
      <c r="D1344" s="39" t="s">
        <v>5950</v>
      </c>
      <c r="E1344" s="40">
        <v>30800</v>
      </c>
      <c r="F1344" s="39" t="s">
        <v>5944</v>
      </c>
      <c r="G1344" s="39" t="s">
        <v>308</v>
      </c>
      <c r="H1344" s="39" t="s">
        <v>1446</v>
      </c>
      <c r="I1344" s="39">
        <v>14</v>
      </c>
      <c r="J1344" s="39" t="s">
        <v>5133</v>
      </c>
      <c r="K1344" s="39" t="s">
        <v>2986</v>
      </c>
    </row>
    <row r="1345" spans="1:11">
      <c r="A1345" t="str">
        <f t="shared" si="20"/>
        <v>MichaelSonnenfeldt</v>
      </c>
      <c r="B1345" s="39" t="s">
        <v>5951</v>
      </c>
      <c r="C1345" s="39" t="s">
        <v>680</v>
      </c>
      <c r="D1345" s="39" t="s">
        <v>5952</v>
      </c>
      <c r="E1345" s="40">
        <v>30800</v>
      </c>
      <c r="F1345" s="39" t="s">
        <v>5944</v>
      </c>
      <c r="G1345" s="39" t="s">
        <v>14</v>
      </c>
      <c r="H1345" s="39" t="s">
        <v>15</v>
      </c>
      <c r="I1345" s="39">
        <v>14</v>
      </c>
      <c r="J1345" s="39" t="s">
        <v>5133</v>
      </c>
      <c r="K1345" s="39" t="s">
        <v>2986</v>
      </c>
    </row>
    <row r="1346" spans="1:11">
      <c r="A1346" t="str">
        <f t="shared" si="20"/>
        <v>EricDobkin</v>
      </c>
      <c r="B1346" s="39" t="s">
        <v>5953</v>
      </c>
      <c r="C1346" s="39" t="s">
        <v>632</v>
      </c>
      <c r="D1346" s="39" t="s">
        <v>5954</v>
      </c>
      <c r="E1346" s="40">
        <v>30000</v>
      </c>
      <c r="F1346" s="39" t="s">
        <v>5955</v>
      </c>
      <c r="G1346" s="39" t="s">
        <v>5956</v>
      </c>
      <c r="H1346" s="39" t="s">
        <v>15</v>
      </c>
      <c r="I1346" s="39">
        <v>14</v>
      </c>
      <c r="J1346" s="39" t="s">
        <v>5133</v>
      </c>
      <c r="K1346" s="39" t="s">
        <v>2986</v>
      </c>
    </row>
    <row r="1347" spans="1:11">
      <c r="A1347" t="str">
        <f t="shared" ref="A1347:A1410" si="21">CONCATENATE(C1347,D1347)</f>
        <v>StephenRiemer</v>
      </c>
      <c r="B1347" s="39" t="s">
        <v>5957</v>
      </c>
      <c r="C1347" s="39" t="s">
        <v>1000</v>
      </c>
      <c r="D1347" s="39" t="s">
        <v>5958</v>
      </c>
      <c r="E1347" s="40">
        <v>30800</v>
      </c>
      <c r="F1347" s="39" t="s">
        <v>5955</v>
      </c>
      <c r="G1347" s="39" t="s">
        <v>5959</v>
      </c>
      <c r="H1347" s="39" t="s">
        <v>27</v>
      </c>
      <c r="I1347" s="39">
        <v>14</v>
      </c>
      <c r="J1347" s="39" t="s">
        <v>5133</v>
      </c>
      <c r="K1347" s="39" t="s">
        <v>2986</v>
      </c>
    </row>
    <row r="1348" spans="1:11">
      <c r="A1348" t="str">
        <f t="shared" si="21"/>
        <v>CharlesBronfman</v>
      </c>
      <c r="B1348" s="39" t="s">
        <v>5960</v>
      </c>
      <c r="C1348" s="39" t="s">
        <v>2681</v>
      </c>
      <c r="D1348" s="39" t="s">
        <v>4767</v>
      </c>
      <c r="E1348" s="40">
        <v>30800</v>
      </c>
      <c r="F1348" s="39" t="s">
        <v>5955</v>
      </c>
      <c r="G1348" s="39" t="s">
        <v>14</v>
      </c>
      <c r="H1348" s="39" t="s">
        <v>15</v>
      </c>
      <c r="I1348" s="39">
        <v>14</v>
      </c>
      <c r="J1348" s="39" t="s">
        <v>5133</v>
      </c>
      <c r="K1348" s="39" t="s">
        <v>2986</v>
      </c>
    </row>
    <row r="1349" spans="1:11">
      <c r="A1349" t="str">
        <f t="shared" si="21"/>
        <v>PhilipLevine</v>
      </c>
      <c r="B1349" s="39" t="s">
        <v>5961</v>
      </c>
      <c r="C1349" s="39" t="s">
        <v>3018</v>
      </c>
      <c r="D1349" s="39" t="s">
        <v>1766</v>
      </c>
      <c r="E1349" s="40">
        <v>30800</v>
      </c>
      <c r="F1349" s="39" t="s">
        <v>5955</v>
      </c>
      <c r="G1349" s="39" t="s">
        <v>821</v>
      </c>
      <c r="H1349" s="39" t="s">
        <v>27</v>
      </c>
      <c r="I1349" s="39">
        <v>14</v>
      </c>
      <c r="J1349" s="39" t="s">
        <v>5133</v>
      </c>
      <c r="K1349" s="39" t="s">
        <v>2986</v>
      </c>
    </row>
    <row r="1350" spans="1:11">
      <c r="A1350" t="str">
        <f t="shared" si="21"/>
        <v>BarbaraSchmidt</v>
      </c>
      <c r="B1350" s="39" t="s">
        <v>5962</v>
      </c>
      <c r="C1350" s="39" t="s">
        <v>661</v>
      </c>
      <c r="D1350" s="39" t="s">
        <v>3833</v>
      </c>
      <c r="E1350" s="40">
        <v>30800</v>
      </c>
      <c r="F1350" s="39" t="s">
        <v>5955</v>
      </c>
      <c r="G1350" s="39" t="s">
        <v>169</v>
      </c>
      <c r="H1350" s="39" t="s">
        <v>27</v>
      </c>
      <c r="I1350" s="39">
        <v>14</v>
      </c>
      <c r="J1350" s="39" t="s">
        <v>3664</v>
      </c>
      <c r="K1350" s="39" t="s">
        <v>2986</v>
      </c>
    </row>
    <row r="1351" spans="1:11">
      <c r="A1351" t="str">
        <f t="shared" si="21"/>
        <v>BarbaraSchmidt</v>
      </c>
      <c r="B1351" s="39" t="s">
        <v>5962</v>
      </c>
      <c r="C1351" s="39" t="s">
        <v>661</v>
      </c>
      <c r="D1351" s="39" t="s">
        <v>3833</v>
      </c>
      <c r="E1351" s="40">
        <v>28500</v>
      </c>
      <c r="F1351" s="39" t="s">
        <v>5955</v>
      </c>
      <c r="G1351" s="39" t="s">
        <v>169</v>
      </c>
      <c r="H1351" s="39" t="s">
        <v>27</v>
      </c>
      <c r="I1351" s="39">
        <v>14</v>
      </c>
      <c r="J1351" s="39" t="s">
        <v>3664</v>
      </c>
      <c r="K1351" s="39" t="s">
        <v>2986</v>
      </c>
    </row>
    <row r="1352" spans="1:11">
      <c r="A1352" t="str">
        <f t="shared" si="21"/>
        <v>RickMatros</v>
      </c>
      <c r="B1352" s="39" t="s">
        <v>5963</v>
      </c>
      <c r="C1352" s="39" t="s">
        <v>2251</v>
      </c>
      <c r="D1352" s="39" t="s">
        <v>5964</v>
      </c>
      <c r="E1352" s="40">
        <v>30800</v>
      </c>
      <c r="F1352" s="39" t="s">
        <v>5965</v>
      </c>
      <c r="G1352" s="39" t="s">
        <v>4107</v>
      </c>
      <c r="H1352" s="39" t="s">
        <v>4</v>
      </c>
      <c r="I1352" s="39">
        <v>14</v>
      </c>
      <c r="J1352" s="39" t="s">
        <v>3434</v>
      </c>
      <c r="K1352" s="39" t="s">
        <v>2986</v>
      </c>
    </row>
    <row r="1353" spans="1:11">
      <c r="A1353" t="str">
        <f t="shared" si="21"/>
        <v>SusieGelman</v>
      </c>
      <c r="B1353" s="39" t="s">
        <v>5966</v>
      </c>
      <c r="C1353" s="39" t="s">
        <v>5967</v>
      </c>
      <c r="D1353" s="39" t="s">
        <v>4189</v>
      </c>
      <c r="E1353" s="40">
        <v>30700</v>
      </c>
      <c r="F1353" s="39" t="s">
        <v>5968</v>
      </c>
      <c r="G1353" s="39" t="s">
        <v>596</v>
      </c>
      <c r="H1353" s="39" t="s">
        <v>244</v>
      </c>
      <c r="I1353" s="39">
        <v>14</v>
      </c>
      <c r="J1353" s="39" t="s">
        <v>5133</v>
      </c>
      <c r="K1353" s="39" t="s">
        <v>2986</v>
      </c>
    </row>
    <row r="1354" spans="1:11">
      <c r="A1354" t="str">
        <f t="shared" si="21"/>
        <v>LeniEccles</v>
      </c>
      <c r="B1354" s="39" t="s">
        <v>5969</v>
      </c>
      <c r="C1354" s="39" t="s">
        <v>1040</v>
      </c>
      <c r="D1354" s="39" t="s">
        <v>1041</v>
      </c>
      <c r="E1354" s="40">
        <v>28500</v>
      </c>
      <c r="F1354" s="39" t="s">
        <v>5178</v>
      </c>
      <c r="G1354" s="39" t="s">
        <v>3671</v>
      </c>
      <c r="H1354" s="39" t="s">
        <v>4</v>
      </c>
      <c r="I1354" s="39">
        <v>14</v>
      </c>
      <c r="J1354" s="39" t="s">
        <v>5970</v>
      </c>
      <c r="K1354" s="39" t="s">
        <v>2986</v>
      </c>
    </row>
    <row r="1355" spans="1:11">
      <c r="A1355" t="str">
        <f t="shared" si="21"/>
        <v>AlexandraSimpson</v>
      </c>
      <c r="B1355" s="39" t="s">
        <v>5971</v>
      </c>
      <c r="C1355" s="39" t="s">
        <v>5972</v>
      </c>
      <c r="D1355" s="39" t="s">
        <v>5973</v>
      </c>
      <c r="E1355" s="40">
        <v>28500</v>
      </c>
      <c r="F1355" s="39" t="s">
        <v>5974</v>
      </c>
      <c r="G1355" s="39" t="s">
        <v>420</v>
      </c>
      <c r="H1355" s="39" t="s">
        <v>4</v>
      </c>
      <c r="I1355" s="39">
        <v>14</v>
      </c>
      <c r="J1355" s="39" t="s">
        <v>5350</v>
      </c>
      <c r="K1355" s="39" t="s">
        <v>2986</v>
      </c>
    </row>
    <row r="1356" spans="1:11">
      <c r="A1356" t="str">
        <f t="shared" si="21"/>
        <v>CharlesPaul</v>
      </c>
      <c r="B1356" s="39" t="s">
        <v>5975</v>
      </c>
      <c r="C1356" s="39" t="s">
        <v>2681</v>
      </c>
      <c r="D1356" s="39" t="s">
        <v>2309</v>
      </c>
      <c r="E1356" s="40">
        <v>28500</v>
      </c>
      <c r="F1356" s="39" t="s">
        <v>5974</v>
      </c>
      <c r="G1356" s="39" t="s">
        <v>460</v>
      </c>
      <c r="H1356" s="39" t="s">
        <v>4</v>
      </c>
      <c r="I1356" s="39">
        <v>14</v>
      </c>
      <c r="J1356" s="39" t="s">
        <v>3074</v>
      </c>
      <c r="K1356" s="39" t="s">
        <v>2986</v>
      </c>
    </row>
    <row r="1357" spans="1:11">
      <c r="A1357" t="str">
        <f t="shared" si="21"/>
        <v>PamelaJoseph</v>
      </c>
      <c r="B1357" s="39" t="s">
        <v>5976</v>
      </c>
      <c r="C1357" s="39" t="s">
        <v>2320</v>
      </c>
      <c r="D1357" s="39" t="s">
        <v>3441</v>
      </c>
      <c r="E1357" s="40">
        <v>28500</v>
      </c>
      <c r="F1357" s="39" t="s">
        <v>5977</v>
      </c>
      <c r="G1357" s="39" t="s">
        <v>1742</v>
      </c>
      <c r="H1357" s="39" t="s">
        <v>105</v>
      </c>
      <c r="I1357" s="39">
        <v>14</v>
      </c>
      <c r="J1357" s="39" t="s">
        <v>3664</v>
      </c>
      <c r="K1357" s="39" t="s">
        <v>2986</v>
      </c>
    </row>
    <row r="1358" spans="1:11">
      <c r="A1358" t="str">
        <f t="shared" si="21"/>
        <v>JOttino</v>
      </c>
      <c r="B1358" s="39" t="s">
        <v>5978</v>
      </c>
      <c r="C1358" s="39" t="s">
        <v>3529</v>
      </c>
      <c r="D1358" s="39" t="s">
        <v>5979</v>
      </c>
      <c r="E1358" s="40">
        <v>30800</v>
      </c>
      <c r="F1358" s="39" t="s">
        <v>5977</v>
      </c>
      <c r="G1358" s="39" t="s">
        <v>3743</v>
      </c>
      <c r="H1358" s="39" t="s">
        <v>27</v>
      </c>
      <c r="I1358" s="39">
        <v>14</v>
      </c>
      <c r="J1358" s="39" t="s">
        <v>5133</v>
      </c>
      <c r="K1358" s="39" t="s">
        <v>2986</v>
      </c>
    </row>
    <row r="1359" spans="1:11">
      <c r="A1359" t="str">
        <f t="shared" si="21"/>
        <v>CatherinePark</v>
      </c>
      <c r="B1359" s="39" t="s">
        <v>5980</v>
      </c>
      <c r="C1359" s="39" t="s">
        <v>5981</v>
      </c>
      <c r="D1359" s="39" t="s">
        <v>1046</v>
      </c>
      <c r="E1359" s="40">
        <v>28500</v>
      </c>
      <c r="F1359" s="39" t="s">
        <v>5977</v>
      </c>
      <c r="G1359" s="39" t="s">
        <v>45</v>
      </c>
      <c r="H1359" s="39" t="s">
        <v>4</v>
      </c>
      <c r="I1359" s="39">
        <v>14</v>
      </c>
      <c r="J1359" s="39" t="s">
        <v>5390</v>
      </c>
      <c r="K1359" s="39" t="s">
        <v>2986</v>
      </c>
    </row>
    <row r="1360" spans="1:11">
      <c r="A1360" t="str">
        <f t="shared" si="21"/>
        <v>AnnBresnahan</v>
      </c>
      <c r="B1360" s="39" t="s">
        <v>5982</v>
      </c>
      <c r="C1360" s="39" t="s">
        <v>2444</v>
      </c>
      <c r="D1360" s="39" t="s">
        <v>5983</v>
      </c>
      <c r="E1360" s="40">
        <v>30800</v>
      </c>
      <c r="F1360" s="39" t="s">
        <v>5177</v>
      </c>
      <c r="G1360" s="39" t="s">
        <v>3610</v>
      </c>
      <c r="H1360" s="39" t="s">
        <v>1558</v>
      </c>
      <c r="I1360" s="39">
        <v>14</v>
      </c>
      <c r="J1360" s="39" t="s">
        <v>5428</v>
      </c>
      <c r="K1360" s="39" t="s">
        <v>2986</v>
      </c>
    </row>
    <row r="1361" spans="1:11">
      <c r="A1361" t="str">
        <f t="shared" si="21"/>
        <v>Andrew AndyGordon</v>
      </c>
      <c r="B1361" s="39" t="s">
        <v>5984</v>
      </c>
      <c r="C1361" s="39" t="s">
        <v>5985</v>
      </c>
      <c r="D1361" s="39" t="s">
        <v>2355</v>
      </c>
      <c r="E1361" s="40">
        <v>28500</v>
      </c>
      <c r="F1361" s="39" t="s">
        <v>5177</v>
      </c>
      <c r="G1361" s="39" t="s">
        <v>5986</v>
      </c>
      <c r="H1361" s="39" t="s">
        <v>4</v>
      </c>
      <c r="I1361" s="39">
        <v>14</v>
      </c>
      <c r="J1361" s="39" t="s">
        <v>5350</v>
      </c>
      <c r="K1361" s="39" t="s">
        <v>2986</v>
      </c>
    </row>
    <row r="1362" spans="1:11">
      <c r="A1362" t="str">
        <f t="shared" si="21"/>
        <v>EileenDonahoe</v>
      </c>
      <c r="B1362" s="39" t="s">
        <v>5987</v>
      </c>
      <c r="C1362" s="39" t="s">
        <v>2968</v>
      </c>
      <c r="D1362" s="39" t="s">
        <v>5988</v>
      </c>
      <c r="E1362" s="40">
        <v>28500</v>
      </c>
      <c r="F1362" s="39" t="s">
        <v>5177</v>
      </c>
      <c r="G1362" s="39" t="s">
        <v>3</v>
      </c>
      <c r="H1362" s="39" t="s">
        <v>4</v>
      </c>
      <c r="I1362" s="39">
        <v>14</v>
      </c>
      <c r="J1362" s="39" t="s">
        <v>3664</v>
      </c>
      <c r="K1362" s="39" t="s">
        <v>2986</v>
      </c>
    </row>
    <row r="1363" spans="1:11">
      <c r="A1363" t="str">
        <f t="shared" si="21"/>
        <v>TobyBrody</v>
      </c>
      <c r="B1363" s="39" t="s">
        <v>5989</v>
      </c>
      <c r="C1363" s="39" t="s">
        <v>5990</v>
      </c>
      <c r="D1363" s="39" t="s">
        <v>5947</v>
      </c>
      <c r="E1363" s="40">
        <v>28500</v>
      </c>
      <c r="F1363" s="39" t="s">
        <v>5177</v>
      </c>
      <c r="G1363" s="39" t="s">
        <v>5298</v>
      </c>
      <c r="H1363" s="39" t="s">
        <v>839</v>
      </c>
      <c r="I1363" s="39">
        <v>14</v>
      </c>
      <c r="J1363" s="39" t="s">
        <v>3276</v>
      </c>
      <c r="K1363" s="39" t="s">
        <v>2986</v>
      </c>
    </row>
    <row r="1364" spans="1:11">
      <c r="A1364" t="str">
        <f t="shared" si="21"/>
        <v>WilliamPlapinger</v>
      </c>
      <c r="B1364" s="39" t="s">
        <v>5991</v>
      </c>
      <c r="C1364" s="39" t="s">
        <v>3057</v>
      </c>
      <c r="D1364" s="39" t="s">
        <v>5992</v>
      </c>
      <c r="E1364" s="40">
        <v>30800</v>
      </c>
      <c r="F1364" s="39" t="s">
        <v>5191</v>
      </c>
      <c r="G1364" s="39" t="s">
        <v>676</v>
      </c>
      <c r="H1364" s="39" t="s">
        <v>15</v>
      </c>
      <c r="I1364" s="39">
        <v>14</v>
      </c>
      <c r="J1364" s="39" t="s">
        <v>5193</v>
      </c>
      <c r="K1364" s="39" t="s">
        <v>2986</v>
      </c>
    </row>
    <row r="1365" spans="1:11">
      <c r="A1365" t="str">
        <f t="shared" si="21"/>
        <v>MarcMamolen</v>
      </c>
      <c r="B1365" s="39" t="s">
        <v>5993</v>
      </c>
      <c r="C1365" s="39" t="s">
        <v>4300</v>
      </c>
      <c r="D1365" s="39" t="s">
        <v>5994</v>
      </c>
      <c r="E1365" s="40">
        <v>28500</v>
      </c>
      <c r="F1365" s="39" t="s">
        <v>5191</v>
      </c>
      <c r="G1365" s="39" t="s">
        <v>846</v>
      </c>
      <c r="H1365" s="39" t="s">
        <v>444</v>
      </c>
      <c r="I1365" s="39">
        <v>14</v>
      </c>
      <c r="J1365" s="39" t="s">
        <v>4275</v>
      </c>
      <c r="K1365" s="39" t="s">
        <v>2986</v>
      </c>
    </row>
    <row r="1366" spans="1:11">
      <c r="A1366" t="str">
        <f t="shared" si="21"/>
        <v>MichaelKlein</v>
      </c>
      <c r="B1366" s="39" t="s">
        <v>5995</v>
      </c>
      <c r="C1366" s="39" t="s">
        <v>680</v>
      </c>
      <c r="D1366" s="39" t="s">
        <v>4918</v>
      </c>
      <c r="E1366" s="40">
        <v>28500</v>
      </c>
      <c r="F1366" s="39" t="s">
        <v>5191</v>
      </c>
      <c r="G1366" s="39" t="s">
        <v>5996</v>
      </c>
      <c r="H1366" s="39" t="s">
        <v>444</v>
      </c>
      <c r="I1366" s="39">
        <v>14</v>
      </c>
      <c r="J1366" s="39" t="s">
        <v>5437</v>
      </c>
      <c r="K1366" s="39" t="s">
        <v>2986</v>
      </c>
    </row>
    <row r="1367" spans="1:11">
      <c r="A1367" t="str">
        <f t="shared" si="21"/>
        <v>JeffreyBinder</v>
      </c>
      <c r="B1367" s="39" t="s">
        <v>5997</v>
      </c>
      <c r="C1367" s="39" t="s">
        <v>109</v>
      </c>
      <c r="D1367" s="39" t="s">
        <v>5998</v>
      </c>
      <c r="E1367" s="40">
        <v>28500</v>
      </c>
      <c r="F1367" s="39" t="s">
        <v>5191</v>
      </c>
      <c r="G1367" s="39" t="s">
        <v>443</v>
      </c>
      <c r="H1367" s="39" t="s">
        <v>444</v>
      </c>
      <c r="I1367" s="39">
        <v>14</v>
      </c>
      <c r="J1367" s="39" t="s">
        <v>5437</v>
      </c>
      <c r="K1367" s="39" t="s">
        <v>2986</v>
      </c>
    </row>
    <row r="1368" spans="1:11">
      <c r="A1368" t="str">
        <f t="shared" si="21"/>
        <v>RonaldMeyer</v>
      </c>
      <c r="B1368" s="39" t="s">
        <v>5999</v>
      </c>
      <c r="C1368" s="39" t="s">
        <v>3031</v>
      </c>
      <c r="D1368" s="39" t="s">
        <v>2034</v>
      </c>
      <c r="E1368" s="40">
        <v>28500</v>
      </c>
      <c r="F1368" s="39" t="s">
        <v>5191</v>
      </c>
      <c r="G1368" s="39" t="s">
        <v>113</v>
      </c>
      <c r="H1368" s="39" t="s">
        <v>4</v>
      </c>
      <c r="I1368" s="39">
        <v>14</v>
      </c>
      <c r="J1368" s="39" t="s">
        <v>5350</v>
      </c>
      <c r="K1368" s="39" t="s">
        <v>2986</v>
      </c>
    </row>
    <row r="1369" spans="1:11">
      <c r="A1369" t="str">
        <f t="shared" si="21"/>
        <v>MauryHerman</v>
      </c>
      <c r="B1369" s="39" t="s">
        <v>6000</v>
      </c>
      <c r="C1369" s="39" t="s">
        <v>6001</v>
      </c>
      <c r="D1369" s="39" t="s">
        <v>6002</v>
      </c>
      <c r="E1369" s="40">
        <v>30800</v>
      </c>
      <c r="F1369" s="39" t="s">
        <v>5345</v>
      </c>
      <c r="G1369" s="39" t="s">
        <v>6003</v>
      </c>
      <c r="H1369" s="39" t="s">
        <v>1446</v>
      </c>
      <c r="I1369" s="39">
        <v>14</v>
      </c>
      <c r="J1369" s="39" t="s">
        <v>3074</v>
      </c>
      <c r="K1369" s="39" t="s">
        <v>2986</v>
      </c>
    </row>
    <row r="1370" spans="1:11">
      <c r="A1370" t="str">
        <f t="shared" si="21"/>
        <v>BethSwofford</v>
      </c>
      <c r="B1370" s="39" t="s">
        <v>6004</v>
      </c>
      <c r="C1370" s="39" t="s">
        <v>5872</v>
      </c>
      <c r="D1370" s="39" t="s">
        <v>6005</v>
      </c>
      <c r="E1370" s="40">
        <v>28500</v>
      </c>
      <c r="F1370" s="39" t="s">
        <v>5345</v>
      </c>
      <c r="G1370" s="39" t="s">
        <v>420</v>
      </c>
      <c r="H1370" s="39" t="s">
        <v>4</v>
      </c>
      <c r="I1370" s="39">
        <v>14</v>
      </c>
      <c r="J1370" s="39" t="s">
        <v>5350</v>
      </c>
      <c r="K1370" s="39" t="s">
        <v>2986</v>
      </c>
    </row>
    <row r="1371" spans="1:11">
      <c r="A1371" t="str">
        <f t="shared" si="21"/>
        <v>LindaHolland Yates</v>
      </c>
      <c r="B1371" s="39" t="s">
        <v>6006</v>
      </c>
      <c r="C1371" s="39" t="s">
        <v>4057</v>
      </c>
      <c r="D1371" s="39" t="s">
        <v>6007</v>
      </c>
      <c r="E1371" s="40">
        <v>28500</v>
      </c>
      <c r="F1371" s="39" t="s">
        <v>5345</v>
      </c>
      <c r="G1371" s="39" t="s">
        <v>3</v>
      </c>
      <c r="H1371" s="39" t="s">
        <v>4</v>
      </c>
      <c r="I1371" s="39">
        <v>14</v>
      </c>
      <c r="J1371" s="39" t="s">
        <v>3664</v>
      </c>
      <c r="K1371" s="39" t="s">
        <v>2986</v>
      </c>
    </row>
    <row r="1372" spans="1:11">
      <c r="A1372" t="str">
        <f t="shared" si="21"/>
        <v>EveJaffe</v>
      </c>
      <c r="B1372" s="39" t="s">
        <v>6008</v>
      </c>
      <c r="C1372" s="39" t="s">
        <v>6009</v>
      </c>
      <c r="D1372" s="39" t="s">
        <v>6010</v>
      </c>
      <c r="E1372" s="40">
        <v>28500</v>
      </c>
      <c r="F1372" s="39" t="s">
        <v>5345</v>
      </c>
      <c r="G1372" s="39" t="s">
        <v>3711</v>
      </c>
      <c r="H1372" s="39" t="s">
        <v>4</v>
      </c>
      <c r="I1372" s="39">
        <v>14</v>
      </c>
      <c r="J1372" s="39" t="s">
        <v>3664</v>
      </c>
      <c r="K1372" s="39" t="s">
        <v>2986</v>
      </c>
    </row>
    <row r="1373" spans="1:11">
      <c r="A1373" t="str">
        <f t="shared" si="21"/>
        <v>WalterParkes</v>
      </c>
      <c r="B1373" s="39" t="s">
        <v>6011</v>
      </c>
      <c r="C1373" s="39" t="s">
        <v>1808</v>
      </c>
      <c r="D1373" s="39" t="s">
        <v>5731</v>
      </c>
      <c r="E1373" s="40">
        <v>28500</v>
      </c>
      <c r="F1373" s="39" t="s">
        <v>5345</v>
      </c>
      <c r="G1373" s="39" t="s">
        <v>420</v>
      </c>
      <c r="H1373" s="39" t="s">
        <v>4</v>
      </c>
      <c r="I1373" s="39">
        <v>14</v>
      </c>
      <c r="J1373" s="39" t="s">
        <v>5350</v>
      </c>
      <c r="K1373" s="39" t="s">
        <v>2986</v>
      </c>
    </row>
    <row r="1374" spans="1:11">
      <c r="A1374" t="str">
        <f t="shared" si="21"/>
        <v>LawrenceTu</v>
      </c>
      <c r="B1374" s="39" t="s">
        <v>6012</v>
      </c>
      <c r="C1374" s="39" t="s">
        <v>2491</v>
      </c>
      <c r="D1374" s="39" t="s">
        <v>6013</v>
      </c>
      <c r="E1374" s="40">
        <v>28500</v>
      </c>
      <c r="F1374" s="39" t="s">
        <v>5345</v>
      </c>
      <c r="G1374" s="39" t="s">
        <v>443</v>
      </c>
      <c r="H1374" s="39" t="s">
        <v>444</v>
      </c>
      <c r="I1374" s="39">
        <v>14</v>
      </c>
      <c r="J1374" s="39" t="s">
        <v>5437</v>
      </c>
      <c r="K1374" s="39" t="s">
        <v>2986</v>
      </c>
    </row>
    <row r="1375" spans="1:11">
      <c r="A1375" t="str">
        <f t="shared" si="21"/>
        <v>RobertGarriott</v>
      </c>
      <c r="B1375" s="39" t="s">
        <v>6014</v>
      </c>
      <c r="C1375" s="39" t="s">
        <v>8</v>
      </c>
      <c r="D1375" s="39" t="s">
        <v>6015</v>
      </c>
      <c r="E1375" s="40">
        <v>28500</v>
      </c>
      <c r="F1375" s="39" t="s">
        <v>5352</v>
      </c>
      <c r="G1375" s="39" t="s">
        <v>443</v>
      </c>
      <c r="H1375" s="39" t="s">
        <v>444</v>
      </c>
      <c r="I1375" s="39">
        <v>14</v>
      </c>
      <c r="J1375" s="39" t="s">
        <v>3144</v>
      </c>
      <c r="K1375" s="39" t="s">
        <v>2986</v>
      </c>
    </row>
    <row r="1376" spans="1:11">
      <c r="A1376" t="str">
        <f t="shared" si="21"/>
        <v>MarcyGarriott</v>
      </c>
      <c r="B1376" s="39" t="s">
        <v>6016</v>
      </c>
      <c r="C1376" s="39" t="s">
        <v>6017</v>
      </c>
      <c r="D1376" s="39" t="s">
        <v>6015</v>
      </c>
      <c r="E1376" s="40">
        <v>28500</v>
      </c>
      <c r="F1376" s="39" t="s">
        <v>5352</v>
      </c>
      <c r="G1376" s="39" t="s">
        <v>443</v>
      </c>
      <c r="H1376" s="39" t="s">
        <v>444</v>
      </c>
      <c r="I1376" s="39">
        <v>14</v>
      </c>
      <c r="J1376" s="39" t="s">
        <v>3144</v>
      </c>
      <c r="K1376" s="39" t="s">
        <v>2986</v>
      </c>
    </row>
    <row r="1377" spans="1:11">
      <c r="A1377" t="str">
        <f t="shared" si="21"/>
        <v>MichaelSkloff</v>
      </c>
      <c r="B1377" s="39" t="s">
        <v>6018</v>
      </c>
      <c r="C1377" s="39" t="s">
        <v>680</v>
      </c>
      <c r="D1377" s="39" t="s">
        <v>6019</v>
      </c>
      <c r="E1377" s="40">
        <v>28500</v>
      </c>
      <c r="F1377" s="39" t="s">
        <v>5352</v>
      </c>
      <c r="G1377" s="39" t="s">
        <v>420</v>
      </c>
      <c r="H1377" s="39" t="s">
        <v>4</v>
      </c>
      <c r="I1377" s="39">
        <v>14</v>
      </c>
      <c r="J1377" s="39" t="s">
        <v>5350</v>
      </c>
      <c r="K1377" s="39" t="s">
        <v>2986</v>
      </c>
    </row>
    <row r="1378" spans="1:11">
      <c r="A1378" t="str">
        <f t="shared" si="21"/>
        <v>JohnRussell</v>
      </c>
      <c r="B1378" s="39" t="s">
        <v>6020</v>
      </c>
      <c r="C1378" s="39" t="s">
        <v>69</v>
      </c>
      <c r="D1378" s="39" t="s">
        <v>2699</v>
      </c>
      <c r="E1378" s="40">
        <v>28500</v>
      </c>
      <c r="F1378" s="39" t="s">
        <v>5352</v>
      </c>
      <c r="G1378" s="39" t="s">
        <v>2747</v>
      </c>
      <c r="H1378" s="39" t="s">
        <v>2748</v>
      </c>
      <c r="I1378" s="39">
        <v>14</v>
      </c>
      <c r="J1378" s="39" t="s">
        <v>6021</v>
      </c>
      <c r="K1378" s="39" t="s">
        <v>2986</v>
      </c>
    </row>
    <row r="1379" spans="1:11">
      <c r="A1379" t="str">
        <f t="shared" si="21"/>
        <v>MartaKauffman</v>
      </c>
      <c r="B1379" s="39" t="s">
        <v>6022</v>
      </c>
      <c r="C1379" s="39" t="s">
        <v>6023</v>
      </c>
      <c r="D1379" s="39" t="s">
        <v>6024</v>
      </c>
      <c r="E1379" s="40">
        <v>28500</v>
      </c>
      <c r="F1379" s="39" t="s">
        <v>5352</v>
      </c>
      <c r="G1379" s="39" t="s">
        <v>420</v>
      </c>
      <c r="H1379" s="39" t="s">
        <v>4</v>
      </c>
      <c r="I1379" s="39">
        <v>14</v>
      </c>
      <c r="J1379" s="39" t="s">
        <v>5350</v>
      </c>
      <c r="K1379" s="39" t="s">
        <v>2986</v>
      </c>
    </row>
    <row r="1380" spans="1:11">
      <c r="A1380" t="str">
        <f t="shared" si="21"/>
        <v>MaryUrquhart</v>
      </c>
      <c r="B1380" s="39" t="s">
        <v>6025</v>
      </c>
      <c r="C1380" s="39" t="s">
        <v>3597</v>
      </c>
      <c r="D1380" s="39" t="s">
        <v>6026</v>
      </c>
      <c r="E1380" s="40">
        <v>28500</v>
      </c>
      <c r="F1380" s="39" t="s">
        <v>5370</v>
      </c>
      <c r="G1380" s="39" t="s">
        <v>1318</v>
      </c>
      <c r="H1380" s="39" t="s">
        <v>4</v>
      </c>
      <c r="I1380" s="39">
        <v>14</v>
      </c>
      <c r="J1380" s="39" t="s">
        <v>5350</v>
      </c>
      <c r="K1380" s="39" t="s">
        <v>2986</v>
      </c>
    </row>
    <row r="1381" spans="1:11">
      <c r="A1381" t="str">
        <f t="shared" si="21"/>
        <v>AbbySher</v>
      </c>
      <c r="B1381" s="39" t="s">
        <v>6027</v>
      </c>
      <c r="C1381" s="39" t="s">
        <v>6028</v>
      </c>
      <c r="D1381" s="39" t="s">
        <v>6029</v>
      </c>
      <c r="E1381" s="40">
        <v>28500</v>
      </c>
      <c r="F1381" s="39" t="s">
        <v>5370</v>
      </c>
      <c r="G1381" s="39" t="s">
        <v>45</v>
      </c>
      <c r="H1381" s="39" t="s">
        <v>4</v>
      </c>
      <c r="I1381" s="39">
        <v>14</v>
      </c>
      <c r="J1381" s="39" t="s">
        <v>5350</v>
      </c>
      <c r="K1381" s="39" t="s">
        <v>2986</v>
      </c>
    </row>
    <row r="1382" spans="1:11">
      <c r="A1382" t="str">
        <f t="shared" si="21"/>
        <v>KareyKirkpatrick</v>
      </c>
      <c r="B1382" s="39" t="s">
        <v>6030</v>
      </c>
      <c r="C1382" s="39" t="s">
        <v>6031</v>
      </c>
      <c r="D1382" s="39" t="s">
        <v>6032</v>
      </c>
      <c r="E1382" s="40">
        <v>28500</v>
      </c>
      <c r="F1382" s="39" t="s">
        <v>5370</v>
      </c>
      <c r="G1382" s="39" t="s">
        <v>3407</v>
      </c>
      <c r="H1382" s="39" t="s">
        <v>4</v>
      </c>
      <c r="I1382" s="39">
        <v>14</v>
      </c>
      <c r="J1382" s="39" t="s">
        <v>5350</v>
      </c>
      <c r="K1382" s="39" t="s">
        <v>2986</v>
      </c>
    </row>
    <row r="1383" spans="1:11">
      <c r="A1383" t="str">
        <f t="shared" si="21"/>
        <v>AdamShankman</v>
      </c>
      <c r="B1383" s="39" t="s">
        <v>6033</v>
      </c>
      <c r="C1383" s="39" t="s">
        <v>5018</v>
      </c>
      <c r="D1383" s="39" t="s">
        <v>6034</v>
      </c>
      <c r="E1383" s="40">
        <v>28500</v>
      </c>
      <c r="F1383" s="39" t="s">
        <v>5370</v>
      </c>
      <c r="G1383" s="39" t="s">
        <v>420</v>
      </c>
      <c r="H1383" s="39" t="s">
        <v>4</v>
      </c>
      <c r="I1383" s="39">
        <v>14</v>
      </c>
      <c r="J1383" s="39" t="s">
        <v>5350</v>
      </c>
      <c r="K1383" s="39" t="s">
        <v>2986</v>
      </c>
    </row>
    <row r="1384" spans="1:11">
      <c r="A1384" t="str">
        <f t="shared" si="21"/>
        <v>BarbaraPorter</v>
      </c>
      <c r="B1384" s="39" t="s">
        <v>3511</v>
      </c>
      <c r="C1384" s="39" t="s">
        <v>661</v>
      </c>
      <c r="D1384" s="39" t="s">
        <v>3512</v>
      </c>
      <c r="E1384" s="40">
        <v>28500</v>
      </c>
      <c r="F1384" s="39" t="s">
        <v>5370</v>
      </c>
      <c r="G1384" s="39" t="s">
        <v>460</v>
      </c>
      <c r="H1384" s="39" t="s">
        <v>4</v>
      </c>
      <c r="I1384" s="39">
        <v>14</v>
      </c>
      <c r="J1384" s="39" t="s">
        <v>5350</v>
      </c>
      <c r="K1384" s="39" t="s">
        <v>2986</v>
      </c>
    </row>
    <row r="1385" spans="1:11">
      <c r="A1385" t="str">
        <f t="shared" si="21"/>
        <v>MarvinIsraelow</v>
      </c>
      <c r="B1385" s="39" t="s">
        <v>6035</v>
      </c>
      <c r="C1385" s="39" t="s">
        <v>1761</v>
      </c>
      <c r="D1385" s="39" t="s">
        <v>6036</v>
      </c>
      <c r="E1385" s="40">
        <v>30800</v>
      </c>
      <c r="F1385" s="39" t="s">
        <v>5370</v>
      </c>
      <c r="G1385" s="39" t="s">
        <v>6037</v>
      </c>
      <c r="H1385" s="39" t="s">
        <v>15</v>
      </c>
      <c r="I1385" s="39">
        <v>14</v>
      </c>
      <c r="J1385" s="39" t="s">
        <v>5133</v>
      </c>
      <c r="K1385" s="39" t="s">
        <v>2986</v>
      </c>
    </row>
    <row r="1386" spans="1:11">
      <c r="A1386" t="str">
        <f t="shared" si="21"/>
        <v>JohnDuff</v>
      </c>
      <c r="B1386" s="39" t="s">
        <v>6038</v>
      </c>
      <c r="C1386" s="39" t="s">
        <v>69</v>
      </c>
      <c r="D1386" s="39" t="s">
        <v>6039</v>
      </c>
      <c r="E1386" s="40">
        <v>28500</v>
      </c>
      <c r="F1386" s="39" t="s">
        <v>5370</v>
      </c>
      <c r="G1386" s="39" t="s">
        <v>2961</v>
      </c>
      <c r="H1386" s="39" t="s">
        <v>2962</v>
      </c>
      <c r="I1386" s="39">
        <v>14</v>
      </c>
      <c r="J1386" s="39" t="s">
        <v>4826</v>
      </c>
      <c r="K1386" s="39" t="s">
        <v>2986</v>
      </c>
    </row>
    <row r="1387" spans="1:11">
      <c r="A1387" t="str">
        <f t="shared" si="21"/>
        <v>LeslieGilbert-Lurie</v>
      </c>
      <c r="B1387" s="39" t="s">
        <v>6040</v>
      </c>
      <c r="C1387" s="39" t="s">
        <v>3673</v>
      </c>
      <c r="D1387" s="39" t="s">
        <v>6041</v>
      </c>
      <c r="E1387" s="40">
        <v>28500</v>
      </c>
      <c r="F1387" s="39" t="s">
        <v>5370</v>
      </c>
      <c r="G1387" s="39" t="s">
        <v>5986</v>
      </c>
      <c r="H1387" s="39" t="s">
        <v>4</v>
      </c>
      <c r="I1387" s="39">
        <v>14</v>
      </c>
      <c r="J1387" s="39" t="s">
        <v>5350</v>
      </c>
      <c r="K1387" s="39" t="s">
        <v>2986</v>
      </c>
    </row>
    <row r="1388" spans="1:11">
      <c r="A1388" t="str">
        <f t="shared" si="21"/>
        <v>DeborahWais</v>
      </c>
      <c r="B1388" s="39" t="s">
        <v>6042</v>
      </c>
      <c r="C1388" s="39" t="s">
        <v>2893</v>
      </c>
      <c r="D1388" s="39" t="s">
        <v>992</v>
      </c>
      <c r="E1388" s="40">
        <v>28500</v>
      </c>
      <c r="F1388" s="39" t="s">
        <v>5370</v>
      </c>
      <c r="G1388" s="39" t="s">
        <v>6043</v>
      </c>
      <c r="H1388" s="39" t="s">
        <v>6044</v>
      </c>
      <c r="I1388" s="39">
        <v>14</v>
      </c>
      <c r="J1388" s="39" t="s">
        <v>6045</v>
      </c>
      <c r="K1388" s="39" t="s">
        <v>2986</v>
      </c>
    </row>
    <row r="1389" spans="1:11">
      <c r="A1389" t="str">
        <f t="shared" si="21"/>
        <v>JeffSkoll</v>
      </c>
      <c r="B1389" s="39" t="s">
        <v>6046</v>
      </c>
      <c r="C1389" s="39" t="s">
        <v>336</v>
      </c>
      <c r="D1389" s="39" t="s">
        <v>6047</v>
      </c>
      <c r="E1389" s="40">
        <v>30800</v>
      </c>
      <c r="F1389" s="39" t="s">
        <v>5370</v>
      </c>
      <c r="G1389" s="39" t="s">
        <v>903</v>
      </c>
      <c r="H1389" s="39" t="s">
        <v>4</v>
      </c>
      <c r="I1389" s="39">
        <v>14</v>
      </c>
      <c r="J1389" s="39" t="s">
        <v>4139</v>
      </c>
      <c r="K1389" s="39" t="s">
        <v>2986</v>
      </c>
    </row>
    <row r="1390" spans="1:11">
      <c r="A1390" t="str">
        <f t="shared" si="21"/>
        <v>JohnReplogle</v>
      </c>
      <c r="B1390" s="39" t="s">
        <v>6048</v>
      </c>
      <c r="C1390" s="39" t="s">
        <v>69</v>
      </c>
      <c r="D1390" s="39" t="s">
        <v>5297</v>
      </c>
      <c r="E1390" s="40">
        <v>28500</v>
      </c>
      <c r="F1390" s="39" t="s">
        <v>6049</v>
      </c>
      <c r="G1390" s="39" t="s">
        <v>5298</v>
      </c>
      <c r="H1390" s="39" t="s">
        <v>839</v>
      </c>
      <c r="I1390" s="39">
        <v>14</v>
      </c>
      <c r="J1390" s="39" t="s">
        <v>4796</v>
      </c>
      <c r="K1390" s="39" t="s">
        <v>2986</v>
      </c>
    </row>
    <row r="1391" spans="1:11">
      <c r="A1391" t="str">
        <f t="shared" si="21"/>
        <v>KevinEubanks</v>
      </c>
      <c r="B1391" s="39" t="s">
        <v>6050</v>
      </c>
      <c r="C1391" s="39" t="s">
        <v>2291</v>
      </c>
      <c r="D1391" s="39" t="s">
        <v>6051</v>
      </c>
      <c r="E1391" s="40">
        <v>28500</v>
      </c>
      <c r="F1391" s="39" t="s">
        <v>6049</v>
      </c>
      <c r="G1391" s="39" t="s">
        <v>6052</v>
      </c>
      <c r="H1391" s="39" t="s">
        <v>4</v>
      </c>
      <c r="I1391" s="39">
        <v>14</v>
      </c>
      <c r="J1391" s="39" t="s">
        <v>5350</v>
      </c>
      <c r="K1391" s="39" t="s">
        <v>2986</v>
      </c>
    </row>
    <row r="1392" spans="1:11">
      <c r="A1392" t="str">
        <f t="shared" si="21"/>
        <v>ReaganSilber</v>
      </c>
      <c r="B1392" s="39" t="s">
        <v>6053</v>
      </c>
      <c r="C1392" s="39" t="s">
        <v>6054</v>
      </c>
      <c r="D1392" s="39" t="s">
        <v>6055</v>
      </c>
      <c r="E1392" s="40">
        <v>28500</v>
      </c>
      <c r="F1392" s="39" t="s">
        <v>6049</v>
      </c>
      <c r="G1392" s="39" t="s">
        <v>1658</v>
      </c>
      <c r="H1392" s="39" t="s">
        <v>1659</v>
      </c>
      <c r="I1392" s="39">
        <v>14</v>
      </c>
      <c r="J1392" s="39" t="s">
        <v>5350</v>
      </c>
      <c r="K1392" s="39" t="s">
        <v>2986</v>
      </c>
    </row>
    <row r="1393" spans="1:11">
      <c r="A1393" t="str">
        <f t="shared" si="21"/>
        <v>DebbieFleischaker</v>
      </c>
      <c r="B1393" s="39" t="s">
        <v>6056</v>
      </c>
      <c r="C1393" s="39" t="s">
        <v>1073</v>
      </c>
      <c r="D1393" s="39" t="s">
        <v>6057</v>
      </c>
      <c r="E1393" s="40">
        <v>28500</v>
      </c>
      <c r="F1393" s="39" t="s">
        <v>6058</v>
      </c>
      <c r="G1393" s="39" t="s">
        <v>6059</v>
      </c>
      <c r="H1393" s="39" t="s">
        <v>493</v>
      </c>
      <c r="I1393" s="39">
        <v>14</v>
      </c>
      <c r="J1393" s="39" t="s">
        <v>6060</v>
      </c>
      <c r="K1393" s="39" t="s">
        <v>2986</v>
      </c>
    </row>
    <row r="1394" spans="1:11">
      <c r="A1394" t="str">
        <f t="shared" si="21"/>
        <v>NikkiZollar</v>
      </c>
      <c r="B1394" s="39" t="s">
        <v>6061</v>
      </c>
      <c r="C1394" s="39" t="s">
        <v>6062</v>
      </c>
      <c r="D1394" s="39" t="s">
        <v>6063</v>
      </c>
      <c r="E1394" s="40">
        <v>28500</v>
      </c>
      <c r="F1394" s="39" t="s">
        <v>6058</v>
      </c>
      <c r="G1394" s="39" t="s">
        <v>74</v>
      </c>
      <c r="H1394" s="39" t="s">
        <v>75</v>
      </c>
      <c r="I1394" s="39">
        <v>14</v>
      </c>
      <c r="J1394" s="39" t="s">
        <v>3664</v>
      </c>
      <c r="K1394" s="39" t="s">
        <v>2986</v>
      </c>
    </row>
    <row r="1395" spans="1:11">
      <c r="A1395" t="str">
        <f t="shared" si="21"/>
        <v>AdrienneMatros</v>
      </c>
      <c r="B1395" s="39" t="s">
        <v>6064</v>
      </c>
      <c r="C1395" s="39" t="s">
        <v>4350</v>
      </c>
      <c r="D1395" s="39" t="s">
        <v>5964</v>
      </c>
      <c r="E1395" s="40">
        <v>30800</v>
      </c>
      <c r="F1395" s="39" t="s">
        <v>5381</v>
      </c>
      <c r="G1395" s="39" t="s">
        <v>4107</v>
      </c>
      <c r="H1395" s="39" t="s">
        <v>4</v>
      </c>
      <c r="I1395" s="39">
        <v>14</v>
      </c>
      <c r="J1395" s="39" t="s">
        <v>3434</v>
      </c>
      <c r="K1395" s="39" t="s">
        <v>2986</v>
      </c>
    </row>
    <row r="1396" spans="1:11">
      <c r="A1396" t="str">
        <f t="shared" si="21"/>
        <v>DeborahHarmon</v>
      </c>
      <c r="B1396" s="39" t="s">
        <v>6065</v>
      </c>
      <c r="C1396" s="39" t="s">
        <v>2893</v>
      </c>
      <c r="D1396" s="39" t="s">
        <v>1074</v>
      </c>
      <c r="E1396" s="40">
        <v>28500</v>
      </c>
      <c r="F1396" s="39" t="s">
        <v>5381</v>
      </c>
      <c r="G1396" s="39" t="s">
        <v>596</v>
      </c>
      <c r="H1396" s="39" t="s">
        <v>244</v>
      </c>
      <c r="I1396" s="39">
        <v>14</v>
      </c>
      <c r="J1396" s="39" t="s">
        <v>6066</v>
      </c>
      <c r="K1396" s="39" t="s">
        <v>2986</v>
      </c>
    </row>
    <row r="1397" spans="1:11">
      <c r="A1397" t="str">
        <f t="shared" si="21"/>
        <v>GuyOseary</v>
      </c>
      <c r="B1397" s="39" t="s">
        <v>6067</v>
      </c>
      <c r="C1397" s="39" t="s">
        <v>6068</v>
      </c>
      <c r="D1397" s="39" t="s">
        <v>6069</v>
      </c>
      <c r="E1397" s="40">
        <v>28500</v>
      </c>
      <c r="F1397" s="39" t="s">
        <v>5381</v>
      </c>
      <c r="G1397" s="39" t="s">
        <v>45</v>
      </c>
      <c r="H1397" s="39" t="s">
        <v>4</v>
      </c>
      <c r="I1397" s="39">
        <v>14</v>
      </c>
      <c r="J1397" s="39" t="s">
        <v>5350</v>
      </c>
      <c r="K1397" s="39" t="s">
        <v>2986</v>
      </c>
    </row>
    <row r="1398" spans="1:11">
      <c r="A1398" t="str">
        <f t="shared" si="21"/>
        <v>JanetBoyle</v>
      </c>
      <c r="B1398" s="39" t="s">
        <v>6070</v>
      </c>
      <c r="C1398" s="39" t="s">
        <v>4745</v>
      </c>
      <c r="D1398" s="39" t="s">
        <v>6071</v>
      </c>
      <c r="E1398" s="40">
        <v>30800</v>
      </c>
      <c r="F1398" s="39" t="s">
        <v>5381</v>
      </c>
      <c r="G1398" s="39" t="s">
        <v>3743</v>
      </c>
      <c r="H1398" s="39" t="s">
        <v>27</v>
      </c>
      <c r="I1398" s="39">
        <v>14</v>
      </c>
      <c r="J1398" s="39" t="s">
        <v>4275</v>
      </c>
      <c r="K1398" s="39" t="s">
        <v>2986</v>
      </c>
    </row>
    <row r="1399" spans="1:11">
      <c r="A1399" t="str">
        <f t="shared" si="21"/>
        <v>CharlesGomez</v>
      </c>
      <c r="B1399" s="39" t="s">
        <v>6072</v>
      </c>
      <c r="C1399" s="39" t="s">
        <v>2681</v>
      </c>
      <c r="D1399" s="39" t="s">
        <v>6073</v>
      </c>
      <c r="E1399" s="40">
        <v>30000</v>
      </c>
      <c r="F1399" s="39" t="s">
        <v>5381</v>
      </c>
      <c r="G1399" s="39" t="s">
        <v>54</v>
      </c>
      <c r="H1399" s="39" t="s">
        <v>27</v>
      </c>
      <c r="I1399" s="39">
        <v>14</v>
      </c>
      <c r="J1399" s="39" t="s">
        <v>5532</v>
      </c>
      <c r="K1399" s="39" t="s">
        <v>2986</v>
      </c>
    </row>
    <row r="1400" spans="1:11">
      <c r="A1400" t="str">
        <f t="shared" si="21"/>
        <v>JaneHarmon</v>
      </c>
      <c r="B1400" s="39" t="s">
        <v>6074</v>
      </c>
      <c r="C1400" s="39" t="s">
        <v>770</v>
      </c>
      <c r="D1400" s="39" t="s">
        <v>1074</v>
      </c>
      <c r="E1400" s="40">
        <v>28500</v>
      </c>
      <c r="F1400" s="39" t="s">
        <v>5381</v>
      </c>
      <c r="G1400" s="39" t="s">
        <v>14</v>
      </c>
      <c r="H1400" s="39" t="s">
        <v>15</v>
      </c>
      <c r="I1400" s="39">
        <v>14</v>
      </c>
      <c r="J1400" s="39" t="s">
        <v>6066</v>
      </c>
      <c r="K1400" s="39" t="s">
        <v>2986</v>
      </c>
    </row>
    <row r="1401" spans="1:11">
      <c r="A1401" t="str">
        <f t="shared" si="21"/>
        <v>AndrewWelters</v>
      </c>
      <c r="B1401" s="39" t="s">
        <v>6075</v>
      </c>
      <c r="C1401" s="39" t="s">
        <v>433</v>
      </c>
      <c r="D1401" s="39" t="s">
        <v>449</v>
      </c>
      <c r="E1401" s="40">
        <v>28500</v>
      </c>
      <c r="F1401" s="39" t="s">
        <v>5381</v>
      </c>
      <c r="G1401" s="39" t="s">
        <v>3469</v>
      </c>
      <c r="H1401" s="39" t="s">
        <v>93</v>
      </c>
      <c r="I1401" s="39">
        <v>14</v>
      </c>
      <c r="J1401" s="39" t="s">
        <v>5833</v>
      </c>
      <c r="K1401" s="39" t="s">
        <v>2986</v>
      </c>
    </row>
    <row r="1402" spans="1:11">
      <c r="A1402" t="str">
        <f t="shared" si="21"/>
        <v>RobertSeder</v>
      </c>
      <c r="B1402" s="39" t="s">
        <v>6076</v>
      </c>
      <c r="C1402" s="39" t="s">
        <v>8</v>
      </c>
      <c r="D1402" s="39" t="s">
        <v>6077</v>
      </c>
      <c r="E1402" s="40">
        <v>28500</v>
      </c>
      <c r="F1402" s="39" t="s">
        <v>5381</v>
      </c>
      <c r="G1402" s="39" t="s">
        <v>596</v>
      </c>
      <c r="H1402" s="39" t="s">
        <v>244</v>
      </c>
      <c r="I1402" s="39">
        <v>14</v>
      </c>
      <c r="J1402" s="39" t="s">
        <v>6066</v>
      </c>
      <c r="K1402" s="39" t="s">
        <v>2986</v>
      </c>
    </row>
    <row r="1403" spans="1:11">
      <c r="A1403" t="str">
        <f t="shared" si="21"/>
        <v>SamiaFarouki</v>
      </c>
      <c r="B1403" s="39" t="s">
        <v>6078</v>
      </c>
      <c r="C1403" s="39" t="s">
        <v>6079</v>
      </c>
      <c r="D1403" s="39" t="s">
        <v>6080</v>
      </c>
      <c r="E1403" s="40">
        <v>28500</v>
      </c>
      <c r="F1403" s="39" t="s">
        <v>5394</v>
      </c>
      <c r="G1403" s="39" t="s">
        <v>6081</v>
      </c>
      <c r="H1403" s="39" t="s">
        <v>93</v>
      </c>
      <c r="I1403" s="39">
        <v>14</v>
      </c>
      <c r="J1403" s="39" t="s">
        <v>5881</v>
      </c>
      <c r="K1403" s="39" t="s">
        <v>2986</v>
      </c>
    </row>
    <row r="1404" spans="1:11">
      <c r="A1404" t="str">
        <f t="shared" si="21"/>
        <v>MichaelHuyghue</v>
      </c>
      <c r="B1404" s="39" t="s">
        <v>6082</v>
      </c>
      <c r="C1404" s="39" t="s">
        <v>680</v>
      </c>
      <c r="D1404" s="39" t="s">
        <v>6083</v>
      </c>
      <c r="E1404" s="40">
        <v>28500</v>
      </c>
      <c r="F1404" s="39" t="s">
        <v>5394</v>
      </c>
      <c r="G1404" s="39" t="s">
        <v>3130</v>
      </c>
      <c r="H1404" s="39" t="s">
        <v>27</v>
      </c>
      <c r="I1404" s="39">
        <v>14</v>
      </c>
      <c r="J1404" s="39" t="s">
        <v>4275</v>
      </c>
      <c r="K1404" s="39" t="s">
        <v>2986</v>
      </c>
    </row>
    <row r="1405" spans="1:11">
      <c r="A1405" t="str">
        <f t="shared" si="21"/>
        <v>PriscillaKersten</v>
      </c>
      <c r="B1405" s="39" t="s">
        <v>6084</v>
      </c>
      <c r="C1405" s="39" t="s">
        <v>6085</v>
      </c>
      <c r="D1405" s="39" t="s">
        <v>6086</v>
      </c>
      <c r="E1405" s="40">
        <v>28500</v>
      </c>
      <c r="F1405" s="39" t="s">
        <v>5394</v>
      </c>
      <c r="G1405" s="39" t="s">
        <v>74</v>
      </c>
      <c r="H1405" s="39" t="s">
        <v>75</v>
      </c>
      <c r="I1405" s="39">
        <v>14</v>
      </c>
      <c r="J1405" s="39" t="s">
        <v>3664</v>
      </c>
      <c r="K1405" s="39" t="s">
        <v>2986</v>
      </c>
    </row>
    <row r="1406" spans="1:11">
      <c r="A1406" t="str">
        <f t="shared" si="21"/>
        <v>RichardPaine</v>
      </c>
      <c r="B1406" s="39" t="s">
        <v>6087</v>
      </c>
      <c r="C1406" s="39" t="s">
        <v>216</v>
      </c>
      <c r="D1406" s="39" t="s">
        <v>6088</v>
      </c>
      <c r="E1406" s="40">
        <v>30000</v>
      </c>
      <c r="F1406" s="39" t="s">
        <v>5394</v>
      </c>
      <c r="G1406" s="39" t="s">
        <v>6089</v>
      </c>
      <c r="H1406" s="39" t="s">
        <v>318</v>
      </c>
      <c r="I1406" s="39">
        <v>14</v>
      </c>
      <c r="J1406" s="39" t="s">
        <v>3074</v>
      </c>
      <c r="K1406" s="39" t="s">
        <v>2986</v>
      </c>
    </row>
    <row r="1407" spans="1:11">
      <c r="A1407" t="str">
        <f t="shared" si="21"/>
        <v>GenevieveLynch</v>
      </c>
      <c r="B1407" s="39" t="s">
        <v>6090</v>
      </c>
      <c r="C1407" s="39" t="s">
        <v>6091</v>
      </c>
      <c r="D1407" s="39" t="s">
        <v>6092</v>
      </c>
      <c r="E1407" s="40">
        <v>28500</v>
      </c>
      <c r="F1407" s="39" t="s">
        <v>5394</v>
      </c>
      <c r="G1407" s="39" t="s">
        <v>14</v>
      </c>
      <c r="H1407" s="39" t="s">
        <v>15</v>
      </c>
      <c r="I1407" s="39">
        <v>14</v>
      </c>
      <c r="J1407" s="39" t="s">
        <v>6093</v>
      </c>
      <c r="K1407" s="39" t="s">
        <v>2986</v>
      </c>
    </row>
    <row r="1408" spans="1:11">
      <c r="A1408" t="str">
        <f t="shared" si="21"/>
        <v>A HudaFarouki</v>
      </c>
      <c r="B1408" s="39" t="s">
        <v>6094</v>
      </c>
      <c r="C1408" s="39" t="s">
        <v>6095</v>
      </c>
      <c r="D1408" s="39" t="s">
        <v>6080</v>
      </c>
      <c r="E1408" s="40">
        <v>28500</v>
      </c>
      <c r="F1408" s="39" t="s">
        <v>5486</v>
      </c>
      <c r="G1408" s="39" t="s">
        <v>3469</v>
      </c>
      <c r="H1408" s="39" t="s">
        <v>93</v>
      </c>
      <c r="I1408" s="39">
        <v>14</v>
      </c>
      <c r="J1408" s="39" t="s">
        <v>5881</v>
      </c>
      <c r="K1408" s="39" t="s">
        <v>2986</v>
      </c>
    </row>
    <row r="1409" spans="1:11">
      <c r="A1409" t="str">
        <f t="shared" si="21"/>
        <v>AlfredPietrzak</v>
      </c>
      <c r="B1409" s="39" t="s">
        <v>6096</v>
      </c>
      <c r="C1409" s="39" t="s">
        <v>6097</v>
      </c>
      <c r="D1409" s="39" t="s">
        <v>6098</v>
      </c>
      <c r="E1409" s="40">
        <v>30000</v>
      </c>
      <c r="F1409" s="39" t="s">
        <v>5486</v>
      </c>
      <c r="G1409" s="39" t="s">
        <v>14</v>
      </c>
      <c r="H1409" s="39" t="s">
        <v>15</v>
      </c>
      <c r="I1409" s="39">
        <v>14</v>
      </c>
      <c r="J1409" s="39" t="s">
        <v>6099</v>
      </c>
      <c r="K1409" s="39" t="s">
        <v>2986</v>
      </c>
    </row>
    <row r="1410" spans="1:11">
      <c r="A1410" t="str">
        <f t="shared" si="21"/>
        <v>RossBarna</v>
      </c>
      <c r="B1410" s="39" t="s">
        <v>6100</v>
      </c>
      <c r="C1410" s="39" t="s">
        <v>4377</v>
      </c>
      <c r="D1410" s="39" t="s">
        <v>6101</v>
      </c>
      <c r="E1410" s="40">
        <v>28500</v>
      </c>
      <c r="F1410" s="39" t="s">
        <v>5505</v>
      </c>
      <c r="G1410" s="39" t="s">
        <v>14</v>
      </c>
      <c r="H1410" s="39" t="s">
        <v>15</v>
      </c>
      <c r="I1410" s="39">
        <v>14</v>
      </c>
      <c r="J1410" s="39" t="s">
        <v>5935</v>
      </c>
      <c r="K1410" s="39" t="s">
        <v>2986</v>
      </c>
    </row>
    <row r="1411" spans="1:11">
      <c r="A1411" t="str">
        <f t="shared" ref="A1411:A1474" si="22">CONCATENATE(C1411,D1411)</f>
        <v>TinaManatos</v>
      </c>
      <c r="B1411" s="39" t="s">
        <v>6102</v>
      </c>
      <c r="C1411" s="39" t="s">
        <v>872</v>
      </c>
      <c r="D1411" s="39" t="s">
        <v>6103</v>
      </c>
      <c r="E1411" s="40">
        <v>28500</v>
      </c>
      <c r="F1411" s="39" t="s">
        <v>5505</v>
      </c>
      <c r="G1411" s="39" t="s">
        <v>243</v>
      </c>
      <c r="H1411" s="39" t="s">
        <v>244</v>
      </c>
      <c r="I1411" s="39">
        <v>14</v>
      </c>
      <c r="J1411" s="39" t="s">
        <v>3434</v>
      </c>
      <c r="K1411" s="39" t="s">
        <v>2986</v>
      </c>
    </row>
    <row r="1412" spans="1:11">
      <c r="A1412" t="str">
        <f t="shared" si="22"/>
        <v>BobEllis</v>
      </c>
      <c r="B1412" s="39" t="s">
        <v>6104</v>
      </c>
      <c r="C1412" s="39" t="s">
        <v>190</v>
      </c>
      <c r="D1412" s="39" t="s">
        <v>5143</v>
      </c>
      <c r="E1412" s="40">
        <v>28500</v>
      </c>
      <c r="F1412" s="39" t="s">
        <v>5505</v>
      </c>
      <c r="G1412" s="39" t="s">
        <v>156</v>
      </c>
      <c r="H1412" s="39" t="s">
        <v>4</v>
      </c>
      <c r="I1412" s="39">
        <v>14</v>
      </c>
      <c r="J1412" s="39" t="s">
        <v>3074</v>
      </c>
      <c r="K1412" s="39" t="s">
        <v>2986</v>
      </c>
    </row>
    <row r="1413" spans="1:11">
      <c r="A1413" t="str">
        <f t="shared" si="22"/>
        <v>RichardMorrissey</v>
      </c>
      <c r="B1413" s="39" t="s">
        <v>5363</v>
      </c>
      <c r="C1413" s="39" t="s">
        <v>216</v>
      </c>
      <c r="D1413" s="39" t="s">
        <v>5364</v>
      </c>
      <c r="E1413" s="40">
        <v>28500</v>
      </c>
      <c r="F1413" s="39" t="s">
        <v>5505</v>
      </c>
      <c r="G1413" s="39" t="s">
        <v>676</v>
      </c>
      <c r="I1413" s="39">
        <v>14</v>
      </c>
      <c r="J1413" s="39" t="s">
        <v>5193</v>
      </c>
      <c r="K1413" s="39" t="s">
        <v>2986</v>
      </c>
    </row>
    <row r="1414" spans="1:11">
      <c r="A1414" t="str">
        <f t="shared" si="22"/>
        <v>NancyPeretsman</v>
      </c>
      <c r="B1414" s="39" t="s">
        <v>6105</v>
      </c>
      <c r="C1414" s="39" t="s">
        <v>511</v>
      </c>
      <c r="D1414" s="39" t="s">
        <v>6106</v>
      </c>
      <c r="E1414" s="40">
        <v>30800</v>
      </c>
      <c r="F1414" s="39" t="s">
        <v>5505</v>
      </c>
      <c r="G1414" s="39" t="s">
        <v>14</v>
      </c>
      <c r="H1414" s="39" t="s">
        <v>15</v>
      </c>
      <c r="I1414" s="39">
        <v>14</v>
      </c>
      <c r="J1414" s="39" t="s">
        <v>5428</v>
      </c>
      <c r="K1414" s="39" t="s">
        <v>2986</v>
      </c>
    </row>
    <row r="1415" spans="1:11">
      <c r="A1415" t="str">
        <f t="shared" si="22"/>
        <v>JenniferWalker</v>
      </c>
      <c r="B1415" s="39" t="s">
        <v>6107</v>
      </c>
      <c r="C1415" s="39" t="s">
        <v>409</v>
      </c>
      <c r="D1415" s="39" t="s">
        <v>4004</v>
      </c>
      <c r="E1415" s="40">
        <v>28500</v>
      </c>
      <c r="F1415" s="39" t="s">
        <v>5524</v>
      </c>
      <c r="G1415" s="39" t="s">
        <v>443</v>
      </c>
      <c r="H1415" s="39" t="s">
        <v>444</v>
      </c>
      <c r="I1415" s="39">
        <v>14</v>
      </c>
      <c r="J1415" s="39" t="s">
        <v>3276</v>
      </c>
      <c r="K1415" s="39" t="s">
        <v>2986</v>
      </c>
    </row>
    <row r="1416" spans="1:11">
      <c r="A1416" t="str">
        <f t="shared" si="22"/>
        <v>StevenKersten</v>
      </c>
      <c r="B1416" s="39" t="s">
        <v>6108</v>
      </c>
      <c r="C1416" s="39" t="s">
        <v>128</v>
      </c>
      <c r="D1416" s="39" t="s">
        <v>6086</v>
      </c>
      <c r="E1416" s="40">
        <v>28500</v>
      </c>
      <c r="F1416" s="39" t="s">
        <v>6109</v>
      </c>
      <c r="G1416" s="39" t="s">
        <v>74</v>
      </c>
      <c r="H1416" s="39" t="s">
        <v>75</v>
      </c>
      <c r="I1416" s="39">
        <v>14</v>
      </c>
      <c r="J1416" s="39" t="s">
        <v>6099</v>
      </c>
      <c r="K1416" s="39" t="s">
        <v>2986</v>
      </c>
    </row>
    <row r="1417" spans="1:11">
      <c r="A1417" t="str">
        <f t="shared" si="22"/>
        <v>AlexaWesner</v>
      </c>
      <c r="B1417" s="39" t="s">
        <v>6110</v>
      </c>
      <c r="C1417" s="39" t="s">
        <v>806</v>
      </c>
      <c r="D1417" s="39" t="s">
        <v>807</v>
      </c>
      <c r="E1417" s="40">
        <v>28500</v>
      </c>
      <c r="F1417" s="39" t="s">
        <v>5832</v>
      </c>
      <c r="G1417" s="39" t="s">
        <v>443</v>
      </c>
      <c r="H1417" s="39" t="s">
        <v>444</v>
      </c>
      <c r="I1417" s="39">
        <v>14</v>
      </c>
      <c r="J1417" s="39" t="s">
        <v>3664</v>
      </c>
      <c r="K1417" s="39" t="s">
        <v>2986</v>
      </c>
    </row>
    <row r="1418" spans="1:11">
      <c r="A1418" t="str">
        <f t="shared" si="22"/>
        <v>JeanneKlein</v>
      </c>
      <c r="B1418" s="39" t="s">
        <v>6111</v>
      </c>
      <c r="C1418" s="39" t="s">
        <v>3455</v>
      </c>
      <c r="D1418" s="39" t="s">
        <v>4918</v>
      </c>
      <c r="E1418" s="40">
        <v>28500</v>
      </c>
      <c r="F1418" s="39" t="s">
        <v>5832</v>
      </c>
      <c r="G1418" s="39" t="s">
        <v>5996</v>
      </c>
      <c r="H1418" s="39" t="s">
        <v>444</v>
      </c>
      <c r="I1418" s="39">
        <v>14</v>
      </c>
      <c r="J1418" s="39" t="s">
        <v>3664</v>
      </c>
      <c r="K1418" s="39" t="s">
        <v>2986</v>
      </c>
    </row>
    <row r="1419" spans="1:11">
      <c r="A1419" t="str">
        <f t="shared" si="22"/>
        <v>TrudyCejas</v>
      </c>
      <c r="B1419" s="39" t="s">
        <v>6112</v>
      </c>
      <c r="C1419" s="39" t="s">
        <v>6113</v>
      </c>
      <c r="D1419" s="39" t="s">
        <v>6114</v>
      </c>
      <c r="E1419" s="40">
        <v>28500</v>
      </c>
      <c r="F1419" s="39" t="s">
        <v>5832</v>
      </c>
      <c r="G1419" s="39" t="s">
        <v>6115</v>
      </c>
      <c r="H1419" s="39" t="s">
        <v>27</v>
      </c>
      <c r="I1419" s="39">
        <v>14</v>
      </c>
      <c r="J1419" s="39" t="s">
        <v>5532</v>
      </c>
      <c r="K1419" s="39" t="s">
        <v>2986</v>
      </c>
    </row>
    <row r="1420" spans="1:11">
      <c r="A1420" t="str">
        <f t="shared" si="22"/>
        <v>PaulCejas</v>
      </c>
      <c r="B1420" s="39" t="s">
        <v>6116</v>
      </c>
      <c r="C1420" s="39" t="s">
        <v>2309</v>
      </c>
      <c r="D1420" s="39" t="s">
        <v>6114</v>
      </c>
      <c r="E1420" s="40">
        <v>28500</v>
      </c>
      <c r="F1420" s="39" t="s">
        <v>5832</v>
      </c>
      <c r="G1420" s="39" t="s">
        <v>821</v>
      </c>
      <c r="H1420" s="39" t="s">
        <v>27</v>
      </c>
      <c r="I1420" s="39">
        <v>14</v>
      </c>
      <c r="J1420" s="39" t="s">
        <v>5532</v>
      </c>
      <c r="K1420" s="39" t="s">
        <v>2986</v>
      </c>
    </row>
    <row r="1421" spans="1:11">
      <c r="A1421" t="str">
        <f t="shared" si="22"/>
        <v>MarlaSchaefer</v>
      </c>
      <c r="B1421" s="39" t="s">
        <v>6117</v>
      </c>
      <c r="C1421" s="39" t="s">
        <v>6118</v>
      </c>
      <c r="D1421" s="39" t="s">
        <v>5339</v>
      </c>
      <c r="E1421" s="40">
        <v>30800</v>
      </c>
      <c r="F1421" s="39" t="s">
        <v>5868</v>
      </c>
      <c r="G1421" s="39" t="s">
        <v>14</v>
      </c>
      <c r="H1421" s="39" t="s">
        <v>15</v>
      </c>
      <c r="I1421" s="39">
        <v>14</v>
      </c>
      <c r="J1421" s="39" t="s">
        <v>4910</v>
      </c>
      <c r="K1421" s="39" t="s">
        <v>2986</v>
      </c>
    </row>
    <row r="1422" spans="1:11">
      <c r="A1422" t="str">
        <f t="shared" si="22"/>
        <v>EvelynGreer</v>
      </c>
      <c r="B1422" s="39" t="s">
        <v>6119</v>
      </c>
      <c r="C1422" s="39" t="s">
        <v>6120</v>
      </c>
      <c r="D1422" s="39" t="s">
        <v>6121</v>
      </c>
      <c r="E1422" s="40">
        <v>28500</v>
      </c>
      <c r="F1422" s="39" t="s">
        <v>5868</v>
      </c>
      <c r="G1422" s="39" t="s">
        <v>54</v>
      </c>
      <c r="H1422" s="39" t="s">
        <v>27</v>
      </c>
      <c r="I1422" s="39">
        <v>14</v>
      </c>
      <c r="J1422" s="39" t="s">
        <v>5532</v>
      </c>
      <c r="K1422" s="39" t="s">
        <v>2986</v>
      </c>
    </row>
    <row r="1423" spans="1:11">
      <c r="A1423" t="str">
        <f t="shared" si="22"/>
        <v>ArleneKaufman</v>
      </c>
      <c r="B1423" s="39" t="s">
        <v>6122</v>
      </c>
      <c r="C1423" s="39" t="s">
        <v>6123</v>
      </c>
      <c r="D1423" s="39" t="s">
        <v>5169</v>
      </c>
      <c r="E1423" s="40">
        <v>30800</v>
      </c>
      <c r="F1423" s="39" t="s">
        <v>5925</v>
      </c>
      <c r="G1423" s="39" t="s">
        <v>4420</v>
      </c>
      <c r="H1423" s="39" t="s">
        <v>27</v>
      </c>
      <c r="I1423" s="39">
        <v>14</v>
      </c>
      <c r="J1423" s="39" t="s">
        <v>4275</v>
      </c>
      <c r="K1423" s="39" t="s">
        <v>2986</v>
      </c>
    </row>
    <row r="1424" spans="1:11">
      <c r="A1424" t="str">
        <f t="shared" si="22"/>
        <v>MariaAlvarez De Moran</v>
      </c>
      <c r="B1424" s="39" t="s">
        <v>6124</v>
      </c>
      <c r="C1424" s="39" t="s">
        <v>4550</v>
      </c>
      <c r="D1424" s="39" t="s">
        <v>6125</v>
      </c>
      <c r="E1424" s="40">
        <v>30000</v>
      </c>
      <c r="F1424" s="39" t="s">
        <v>5925</v>
      </c>
      <c r="G1424" s="39" t="s">
        <v>821</v>
      </c>
      <c r="H1424" s="39" t="s">
        <v>27</v>
      </c>
      <c r="I1424" s="39">
        <v>14</v>
      </c>
      <c r="J1424" s="39" t="s">
        <v>5532</v>
      </c>
      <c r="K1424" s="39" t="s">
        <v>2986</v>
      </c>
    </row>
    <row r="1425" spans="1:11">
      <c r="A1425" t="str">
        <f t="shared" si="22"/>
        <v>SanfordBaklor</v>
      </c>
      <c r="B1425" s="39" t="s">
        <v>6126</v>
      </c>
      <c r="C1425" s="39" t="s">
        <v>6127</v>
      </c>
      <c r="D1425" s="39" t="s">
        <v>6128</v>
      </c>
      <c r="E1425" s="40">
        <v>30800</v>
      </c>
      <c r="F1425" s="39" t="s">
        <v>5925</v>
      </c>
      <c r="G1425" s="39" t="s">
        <v>4420</v>
      </c>
      <c r="H1425" s="39" t="s">
        <v>27</v>
      </c>
      <c r="I1425" s="39">
        <v>14</v>
      </c>
      <c r="J1425" s="39" t="s">
        <v>4275</v>
      </c>
      <c r="K1425" s="39" t="s">
        <v>2986</v>
      </c>
    </row>
    <row r="1426" spans="1:11">
      <c r="A1426" t="str">
        <f t="shared" si="22"/>
        <v>MichaelGoldstein</v>
      </c>
      <c r="B1426" s="39" t="s">
        <v>6129</v>
      </c>
      <c r="C1426" s="39" t="s">
        <v>680</v>
      </c>
      <c r="D1426" s="39" t="s">
        <v>6130</v>
      </c>
      <c r="E1426" s="40">
        <v>30800</v>
      </c>
      <c r="F1426" s="39" t="s">
        <v>5925</v>
      </c>
      <c r="G1426" s="39" t="s">
        <v>54</v>
      </c>
      <c r="H1426" s="39" t="s">
        <v>27</v>
      </c>
      <c r="I1426" s="39">
        <v>14</v>
      </c>
      <c r="J1426" s="39" t="s">
        <v>4275</v>
      </c>
      <c r="K1426" s="39" t="s">
        <v>2986</v>
      </c>
    </row>
    <row r="1427" spans="1:11">
      <c r="A1427" t="str">
        <f t="shared" si="22"/>
        <v>RachelAlters</v>
      </c>
      <c r="B1427" s="39" t="s">
        <v>6131</v>
      </c>
      <c r="C1427" s="39" t="s">
        <v>5149</v>
      </c>
      <c r="D1427" s="39" t="s">
        <v>878</v>
      </c>
      <c r="E1427" s="40">
        <v>28500</v>
      </c>
      <c r="F1427" s="39" t="s">
        <v>5925</v>
      </c>
      <c r="G1427" s="39" t="s">
        <v>6132</v>
      </c>
      <c r="H1427" s="39" t="s">
        <v>27</v>
      </c>
      <c r="I1427" s="39">
        <v>14</v>
      </c>
      <c r="J1427" s="39" t="s">
        <v>4275</v>
      </c>
      <c r="K1427" s="39" t="s">
        <v>2986</v>
      </c>
    </row>
    <row r="1428" spans="1:11">
      <c r="A1428" t="str">
        <f t="shared" si="22"/>
        <v>JessicaGoldman Srebnick</v>
      </c>
      <c r="B1428" s="39" t="s">
        <v>6133</v>
      </c>
      <c r="C1428" s="39" t="s">
        <v>6134</v>
      </c>
      <c r="D1428" s="39" t="s">
        <v>6135</v>
      </c>
      <c r="E1428" s="40">
        <v>30800</v>
      </c>
      <c r="F1428" s="39" t="s">
        <v>5925</v>
      </c>
      <c r="G1428" s="39" t="s">
        <v>54</v>
      </c>
      <c r="H1428" s="39" t="s">
        <v>27</v>
      </c>
      <c r="I1428" s="39">
        <v>14</v>
      </c>
      <c r="J1428" s="39" t="s">
        <v>4275</v>
      </c>
      <c r="K1428" s="39" t="s">
        <v>2986</v>
      </c>
    </row>
    <row r="1429" spans="1:11">
      <c r="A1429" t="str">
        <f t="shared" si="22"/>
        <v>AlfredJackson</v>
      </c>
      <c r="B1429" s="39" t="s">
        <v>6136</v>
      </c>
      <c r="C1429" s="39" t="s">
        <v>6097</v>
      </c>
      <c r="D1429" s="39" t="s">
        <v>2842</v>
      </c>
      <c r="E1429" s="40">
        <v>28500</v>
      </c>
      <c r="F1429" s="39" t="s">
        <v>5925</v>
      </c>
      <c r="G1429" s="39" t="s">
        <v>928</v>
      </c>
      <c r="H1429" s="39" t="s">
        <v>444</v>
      </c>
      <c r="I1429" s="39">
        <v>14</v>
      </c>
      <c r="J1429" s="39" t="s">
        <v>5881</v>
      </c>
      <c r="K1429" s="39" t="s">
        <v>2986</v>
      </c>
    </row>
    <row r="1430" spans="1:11">
      <c r="A1430" t="str">
        <f t="shared" si="22"/>
        <v>JeffreySangalis</v>
      </c>
      <c r="B1430" s="39" t="s">
        <v>6137</v>
      </c>
      <c r="C1430" s="39" t="s">
        <v>109</v>
      </c>
      <c r="D1430" s="39" t="s">
        <v>6138</v>
      </c>
      <c r="E1430" s="40">
        <v>28500</v>
      </c>
      <c r="F1430" s="39" t="s">
        <v>5925</v>
      </c>
      <c r="G1430" s="39" t="s">
        <v>928</v>
      </c>
      <c r="H1430" s="39" t="s">
        <v>444</v>
      </c>
      <c r="I1430" s="39">
        <v>14</v>
      </c>
      <c r="J1430" s="39" t="s">
        <v>3276</v>
      </c>
      <c r="K1430" s="39" t="s">
        <v>2986</v>
      </c>
    </row>
    <row r="1431" spans="1:11">
      <c r="A1431" t="str">
        <f t="shared" si="22"/>
        <v>MohamadMoukaddem</v>
      </c>
      <c r="B1431" s="39" t="s">
        <v>5096</v>
      </c>
      <c r="C1431" s="39" t="s">
        <v>5097</v>
      </c>
      <c r="D1431" s="39" t="s">
        <v>5098</v>
      </c>
      <c r="E1431" s="40">
        <v>30000</v>
      </c>
      <c r="F1431" s="39" t="s">
        <v>5925</v>
      </c>
      <c r="G1431" s="39" t="s">
        <v>5100</v>
      </c>
      <c r="H1431" s="39" t="s">
        <v>123</v>
      </c>
      <c r="I1431" s="39">
        <v>14</v>
      </c>
      <c r="J1431" s="39" t="s">
        <v>4275</v>
      </c>
      <c r="K1431" s="39" t="s">
        <v>2986</v>
      </c>
    </row>
    <row r="1432" spans="1:11">
      <c r="A1432" t="str">
        <f t="shared" si="22"/>
        <v>ThomasCulmo</v>
      </c>
      <c r="B1432" s="39" t="s">
        <v>6139</v>
      </c>
      <c r="C1432" s="39" t="s">
        <v>2992</v>
      </c>
      <c r="D1432" s="39" t="s">
        <v>6140</v>
      </c>
      <c r="E1432" s="40">
        <v>28500</v>
      </c>
      <c r="F1432" s="39" t="s">
        <v>5925</v>
      </c>
      <c r="G1432" s="39" t="s">
        <v>604</v>
      </c>
      <c r="H1432" s="39" t="s">
        <v>27</v>
      </c>
      <c r="I1432" s="39">
        <v>14</v>
      </c>
      <c r="J1432" s="39" t="s">
        <v>4275</v>
      </c>
      <c r="K1432" s="39" t="s">
        <v>2986</v>
      </c>
    </row>
    <row r="1433" spans="1:11">
      <c r="A1433" t="str">
        <f t="shared" si="22"/>
        <v>LoriBehren</v>
      </c>
      <c r="B1433" s="39" t="s">
        <v>6141</v>
      </c>
      <c r="C1433" s="39" t="s">
        <v>6142</v>
      </c>
      <c r="D1433" s="39" t="s">
        <v>4103</v>
      </c>
      <c r="E1433" s="40">
        <v>30800</v>
      </c>
      <c r="F1433" s="39" t="s">
        <v>5925</v>
      </c>
      <c r="G1433" s="39" t="s">
        <v>54</v>
      </c>
      <c r="H1433" s="39" t="s">
        <v>27</v>
      </c>
      <c r="I1433" s="39">
        <v>14</v>
      </c>
      <c r="J1433" s="39" t="s">
        <v>4275</v>
      </c>
      <c r="K1433" s="39" t="s">
        <v>2986</v>
      </c>
    </row>
    <row r="1434" spans="1:11">
      <c r="A1434" t="str">
        <f t="shared" si="22"/>
        <v>ChristianaFoglio</v>
      </c>
      <c r="B1434" s="39" t="s">
        <v>6143</v>
      </c>
      <c r="C1434" s="39" t="s">
        <v>6144</v>
      </c>
      <c r="D1434" s="39" t="s">
        <v>6145</v>
      </c>
      <c r="E1434" s="40">
        <v>30800</v>
      </c>
      <c r="F1434" s="39" t="s">
        <v>5925</v>
      </c>
      <c r="G1434" s="39" t="s">
        <v>6146</v>
      </c>
      <c r="H1434" s="39" t="s">
        <v>1392</v>
      </c>
      <c r="I1434" s="39">
        <v>14</v>
      </c>
      <c r="J1434" s="39" t="s">
        <v>5095</v>
      </c>
      <c r="K1434" s="39" t="s">
        <v>2986</v>
      </c>
    </row>
    <row r="1435" spans="1:11">
      <c r="A1435" t="str">
        <f t="shared" si="22"/>
        <v>JeffreyScruggs</v>
      </c>
      <c r="B1435" s="39" t="s">
        <v>6147</v>
      </c>
      <c r="C1435" s="39" t="s">
        <v>109</v>
      </c>
      <c r="D1435" s="39" t="s">
        <v>6148</v>
      </c>
      <c r="E1435" s="40">
        <v>28500</v>
      </c>
      <c r="F1435" s="39" t="s">
        <v>5925</v>
      </c>
      <c r="G1435" s="39" t="s">
        <v>14</v>
      </c>
      <c r="H1435" s="39" t="s">
        <v>15</v>
      </c>
      <c r="I1435" s="39">
        <v>14</v>
      </c>
      <c r="J1435" s="39" t="s">
        <v>4910</v>
      </c>
      <c r="K1435" s="39" t="s">
        <v>2986</v>
      </c>
    </row>
    <row r="1436" spans="1:11">
      <c r="A1436" t="str">
        <f t="shared" si="22"/>
        <v>PatriciaChambers</v>
      </c>
      <c r="B1436" s="39" t="s">
        <v>6149</v>
      </c>
      <c r="C1436" s="39" t="s">
        <v>3136</v>
      </c>
      <c r="D1436" s="39" t="s">
        <v>6150</v>
      </c>
      <c r="E1436" s="40">
        <v>28500</v>
      </c>
      <c r="F1436" s="39" t="s">
        <v>5925</v>
      </c>
      <c r="G1436" s="39" t="s">
        <v>5940</v>
      </c>
      <c r="H1436" s="39" t="s">
        <v>1392</v>
      </c>
      <c r="I1436" s="39">
        <v>14</v>
      </c>
      <c r="J1436" s="39" t="s">
        <v>5095</v>
      </c>
      <c r="K1436" s="39" t="s">
        <v>2986</v>
      </c>
    </row>
    <row r="1437" spans="1:11">
      <c r="A1437" t="str">
        <f t="shared" si="22"/>
        <v>AlisaDoctoroff</v>
      </c>
      <c r="B1437" s="39" t="s">
        <v>6151</v>
      </c>
      <c r="C1437" s="39" t="s">
        <v>6152</v>
      </c>
      <c r="D1437" s="39" t="s">
        <v>6153</v>
      </c>
      <c r="E1437" s="40">
        <v>28500</v>
      </c>
      <c r="F1437" s="39" t="s">
        <v>5925</v>
      </c>
      <c r="G1437" s="39" t="s">
        <v>14</v>
      </c>
      <c r="H1437" s="39" t="s">
        <v>15</v>
      </c>
      <c r="I1437" s="39">
        <v>14</v>
      </c>
      <c r="J1437" s="39" t="s">
        <v>6154</v>
      </c>
      <c r="K1437" s="39" t="s">
        <v>2986</v>
      </c>
    </row>
    <row r="1438" spans="1:11">
      <c r="A1438" t="str">
        <f t="shared" si="22"/>
        <v>JamesPeterson</v>
      </c>
      <c r="B1438" s="39" t="s">
        <v>6155</v>
      </c>
      <c r="C1438" s="39" t="s">
        <v>274</v>
      </c>
      <c r="D1438" s="39" t="s">
        <v>6156</v>
      </c>
      <c r="E1438" s="40">
        <v>28500</v>
      </c>
      <c r="F1438" s="39" t="s">
        <v>5925</v>
      </c>
      <c r="G1438" s="39" t="s">
        <v>2314</v>
      </c>
      <c r="H1438" s="39" t="s">
        <v>2315</v>
      </c>
      <c r="I1438" s="39">
        <v>14</v>
      </c>
      <c r="J1438" s="39" t="s">
        <v>5881</v>
      </c>
      <c r="K1438" s="39" t="s">
        <v>2986</v>
      </c>
    </row>
    <row r="1439" spans="1:11">
      <c r="A1439" t="str">
        <f t="shared" si="22"/>
        <v>JamesZirin</v>
      </c>
      <c r="B1439" s="39" t="s">
        <v>6157</v>
      </c>
      <c r="C1439" s="39" t="s">
        <v>274</v>
      </c>
      <c r="D1439" s="39" t="s">
        <v>6158</v>
      </c>
      <c r="E1439" s="40">
        <v>30800</v>
      </c>
      <c r="F1439" s="39" t="s">
        <v>5925</v>
      </c>
      <c r="G1439" s="39" t="s">
        <v>14</v>
      </c>
      <c r="H1439" s="39" t="s">
        <v>15</v>
      </c>
      <c r="I1439" s="39">
        <v>14</v>
      </c>
      <c r="J1439" s="39" t="s">
        <v>4910</v>
      </c>
      <c r="K1439" s="39" t="s">
        <v>2986</v>
      </c>
    </row>
    <row r="1440" spans="1:11">
      <c r="A1440" t="str">
        <f t="shared" si="22"/>
        <v>MarleneHess</v>
      </c>
      <c r="B1440" s="39" t="s">
        <v>6159</v>
      </c>
      <c r="C1440" s="39" t="s">
        <v>6160</v>
      </c>
      <c r="D1440" s="39" t="s">
        <v>6161</v>
      </c>
      <c r="E1440" s="40">
        <v>30800</v>
      </c>
      <c r="F1440" s="39" t="s">
        <v>5925</v>
      </c>
      <c r="G1440" s="39" t="s">
        <v>14</v>
      </c>
      <c r="H1440" s="39" t="s">
        <v>15</v>
      </c>
      <c r="I1440" s="39">
        <v>14</v>
      </c>
      <c r="J1440" s="39" t="s">
        <v>4910</v>
      </c>
      <c r="K1440" s="39" t="s">
        <v>2986</v>
      </c>
    </row>
    <row r="1441" spans="1:11">
      <c r="A1441" t="str">
        <f t="shared" si="22"/>
        <v>DonnaWick</v>
      </c>
      <c r="B1441" s="39" t="s">
        <v>6162</v>
      </c>
      <c r="C1441" s="39" t="s">
        <v>3436</v>
      </c>
      <c r="D1441" s="39" t="s">
        <v>6163</v>
      </c>
      <c r="E1441" s="40">
        <v>28500</v>
      </c>
      <c r="F1441" s="39" t="s">
        <v>5925</v>
      </c>
      <c r="G1441" s="39" t="s">
        <v>14</v>
      </c>
      <c r="H1441" s="39" t="s">
        <v>15</v>
      </c>
      <c r="I1441" s="39">
        <v>14</v>
      </c>
      <c r="J1441" s="39" t="s">
        <v>4910</v>
      </c>
      <c r="K1441" s="39" t="s">
        <v>2986</v>
      </c>
    </row>
    <row r="1442" spans="1:11">
      <c r="A1442" t="str">
        <f t="shared" si="22"/>
        <v>RichardSchwartz</v>
      </c>
      <c r="B1442" s="39" t="s">
        <v>6164</v>
      </c>
      <c r="C1442" s="39" t="s">
        <v>216</v>
      </c>
      <c r="D1442" s="39" t="s">
        <v>6165</v>
      </c>
      <c r="E1442" s="40">
        <v>28500</v>
      </c>
      <c r="F1442" s="39" t="s">
        <v>5925</v>
      </c>
      <c r="G1442" s="39" t="s">
        <v>14</v>
      </c>
      <c r="H1442" s="39" t="s">
        <v>15</v>
      </c>
      <c r="I1442" s="39">
        <v>14</v>
      </c>
      <c r="J1442" s="39" t="s">
        <v>4910</v>
      </c>
      <c r="K1442" s="39" t="s">
        <v>2986</v>
      </c>
    </row>
    <row r="1443" spans="1:11">
      <c r="A1443" t="str">
        <f t="shared" si="22"/>
        <v>KateWhitney</v>
      </c>
      <c r="B1443" s="39" t="s">
        <v>6166</v>
      </c>
      <c r="C1443" s="39" t="s">
        <v>1679</v>
      </c>
      <c r="D1443" s="39" t="s">
        <v>6167</v>
      </c>
      <c r="E1443" s="40">
        <v>28500</v>
      </c>
      <c r="F1443" s="39" t="s">
        <v>5925</v>
      </c>
      <c r="G1443" s="39" t="s">
        <v>14</v>
      </c>
      <c r="H1443" s="39" t="s">
        <v>15</v>
      </c>
      <c r="I1443" s="39">
        <v>14</v>
      </c>
      <c r="J1443" s="39" t="s">
        <v>6154</v>
      </c>
      <c r="K1443" s="39" t="s">
        <v>2986</v>
      </c>
    </row>
    <row r="1444" spans="1:11">
      <c r="A1444" t="str">
        <f t="shared" si="22"/>
        <v>EugeneStearns</v>
      </c>
      <c r="B1444" s="39" t="s">
        <v>6168</v>
      </c>
      <c r="C1444" s="39" t="s">
        <v>1440</v>
      </c>
      <c r="D1444" s="39" t="s">
        <v>6169</v>
      </c>
      <c r="E1444" s="40">
        <v>30800</v>
      </c>
      <c r="F1444" s="39" t="s">
        <v>5925</v>
      </c>
      <c r="G1444" s="39" t="s">
        <v>4461</v>
      </c>
      <c r="H1444" s="39" t="s">
        <v>27</v>
      </c>
      <c r="I1444" s="39">
        <v>14</v>
      </c>
      <c r="J1444" s="39" t="s">
        <v>5532</v>
      </c>
      <c r="K1444" s="39" t="s">
        <v>2986</v>
      </c>
    </row>
    <row r="1445" spans="1:11">
      <c r="A1445" t="str">
        <f t="shared" si="22"/>
        <v>StevenGreen</v>
      </c>
      <c r="B1445" s="39" t="s">
        <v>6170</v>
      </c>
      <c r="C1445" s="39" t="s">
        <v>128</v>
      </c>
      <c r="D1445" s="39" t="s">
        <v>5140</v>
      </c>
      <c r="E1445" s="40">
        <v>30800</v>
      </c>
      <c r="F1445" s="39" t="s">
        <v>5925</v>
      </c>
      <c r="G1445" s="39" t="s">
        <v>54</v>
      </c>
      <c r="H1445" s="39" t="s">
        <v>27</v>
      </c>
      <c r="I1445" s="39">
        <v>14</v>
      </c>
      <c r="J1445" s="39" t="s">
        <v>4275</v>
      </c>
      <c r="K1445" s="39" t="s">
        <v>2986</v>
      </c>
    </row>
    <row r="1446" spans="1:11">
      <c r="A1446" t="str">
        <f t="shared" si="22"/>
        <v>CYerrid</v>
      </c>
      <c r="B1446" s="39" t="s">
        <v>6171</v>
      </c>
      <c r="C1446" s="39" t="s">
        <v>2986</v>
      </c>
      <c r="D1446" s="39" t="s">
        <v>6172</v>
      </c>
      <c r="E1446" s="40">
        <v>30800</v>
      </c>
      <c r="F1446" s="39" t="s">
        <v>5925</v>
      </c>
      <c r="G1446" s="39" t="s">
        <v>26</v>
      </c>
      <c r="H1446" s="39" t="s">
        <v>27</v>
      </c>
      <c r="I1446" s="39">
        <v>14</v>
      </c>
      <c r="J1446" s="39" t="s">
        <v>4275</v>
      </c>
      <c r="K1446" s="39" t="s">
        <v>2986</v>
      </c>
    </row>
    <row r="1447" spans="1:11">
      <c r="A1447" t="str">
        <f t="shared" si="22"/>
        <v>WilliamKnapp</v>
      </c>
      <c r="B1447" s="39" t="s">
        <v>6173</v>
      </c>
      <c r="C1447" s="39" t="s">
        <v>3057</v>
      </c>
      <c r="D1447" s="39" t="s">
        <v>6174</v>
      </c>
      <c r="E1447" s="40">
        <v>28500</v>
      </c>
      <c r="F1447" s="39" t="s">
        <v>5925</v>
      </c>
      <c r="G1447" s="39" t="s">
        <v>6175</v>
      </c>
      <c r="H1447" s="39" t="s">
        <v>2879</v>
      </c>
      <c r="I1447" s="39">
        <v>14</v>
      </c>
      <c r="J1447" s="39" t="s">
        <v>6176</v>
      </c>
      <c r="K1447" s="39" t="s">
        <v>2986</v>
      </c>
    </row>
    <row r="1448" spans="1:11">
      <c r="A1448" t="str">
        <f t="shared" si="22"/>
        <v>CharlesFlood</v>
      </c>
      <c r="B1448" s="39" t="s">
        <v>6177</v>
      </c>
      <c r="C1448" s="39" t="s">
        <v>2681</v>
      </c>
      <c r="D1448" s="39" t="s">
        <v>6178</v>
      </c>
      <c r="E1448" s="40">
        <v>30800</v>
      </c>
      <c r="F1448" s="39" t="s">
        <v>5925</v>
      </c>
      <c r="G1448" s="39" t="s">
        <v>14</v>
      </c>
      <c r="H1448" s="39" t="s">
        <v>15</v>
      </c>
      <c r="I1448" s="39">
        <v>14</v>
      </c>
      <c r="J1448" s="39" t="s">
        <v>4910</v>
      </c>
      <c r="K1448" s="39" t="s">
        <v>2986</v>
      </c>
    </row>
    <row r="1449" spans="1:11">
      <c r="A1449" t="str">
        <f t="shared" si="22"/>
        <v>MalloryWalker</v>
      </c>
      <c r="B1449" s="39" t="s">
        <v>6179</v>
      </c>
      <c r="C1449" s="39" t="s">
        <v>6180</v>
      </c>
      <c r="D1449" s="39" t="s">
        <v>4004</v>
      </c>
      <c r="E1449" s="40">
        <v>30800</v>
      </c>
      <c r="F1449" s="39" t="s">
        <v>6181</v>
      </c>
      <c r="G1449" s="39" t="s">
        <v>2961</v>
      </c>
      <c r="H1449" s="39" t="s">
        <v>2962</v>
      </c>
      <c r="I1449" s="39">
        <v>14</v>
      </c>
      <c r="J1449" s="39" t="s">
        <v>5506</v>
      </c>
      <c r="K1449" s="39" t="s">
        <v>2986</v>
      </c>
    </row>
    <row r="1450" spans="1:11">
      <c r="A1450" t="str">
        <f t="shared" si="22"/>
        <v>EllenRosenberg</v>
      </c>
      <c r="B1450" s="39" t="s">
        <v>6182</v>
      </c>
      <c r="C1450" s="39" t="s">
        <v>2791</v>
      </c>
      <c r="D1450" s="39" t="s">
        <v>2261</v>
      </c>
      <c r="E1450" s="40">
        <v>31500</v>
      </c>
      <c r="F1450" s="39" t="s">
        <v>6181</v>
      </c>
      <c r="G1450" s="39" t="s">
        <v>6183</v>
      </c>
      <c r="H1450" s="39" t="s">
        <v>4</v>
      </c>
      <c r="I1450" s="39">
        <v>14</v>
      </c>
      <c r="J1450" s="39" t="s">
        <v>5935</v>
      </c>
      <c r="K1450" s="39" t="s">
        <v>2986</v>
      </c>
    </row>
    <row r="1451" spans="1:11">
      <c r="A1451" t="str">
        <f t="shared" si="22"/>
        <v>PollyBredt</v>
      </c>
      <c r="B1451" s="39" t="s">
        <v>6184</v>
      </c>
      <c r="C1451" s="39" t="s">
        <v>3706</v>
      </c>
      <c r="D1451" s="39" t="s">
        <v>6185</v>
      </c>
      <c r="E1451" s="40">
        <v>30800</v>
      </c>
      <c r="F1451" s="39" t="s">
        <v>6181</v>
      </c>
      <c r="G1451" s="39" t="s">
        <v>3</v>
      </c>
      <c r="H1451" s="39" t="s">
        <v>4</v>
      </c>
      <c r="I1451" s="39">
        <v>14</v>
      </c>
      <c r="J1451" s="39" t="s">
        <v>6186</v>
      </c>
      <c r="K1451" s="39" t="s">
        <v>2986</v>
      </c>
    </row>
    <row r="1452" spans="1:11">
      <c r="A1452" t="str">
        <f t="shared" si="22"/>
        <v>ThomasBredt</v>
      </c>
      <c r="B1452" s="39" t="s">
        <v>6187</v>
      </c>
      <c r="C1452" s="39" t="s">
        <v>2992</v>
      </c>
      <c r="D1452" s="39" t="s">
        <v>6185</v>
      </c>
      <c r="E1452" s="40">
        <v>30800</v>
      </c>
      <c r="F1452" s="39" t="s">
        <v>6181</v>
      </c>
      <c r="G1452" s="39" t="s">
        <v>3</v>
      </c>
      <c r="H1452" s="39" t="s">
        <v>4</v>
      </c>
      <c r="I1452" s="39">
        <v>14</v>
      </c>
      <c r="J1452" s="39" t="s">
        <v>6186</v>
      </c>
      <c r="K1452" s="39" t="s">
        <v>2986</v>
      </c>
    </row>
    <row r="1453" spans="1:11">
      <c r="A1453" t="str">
        <f t="shared" si="22"/>
        <v>AnnetteBianchi</v>
      </c>
      <c r="B1453" s="39" t="s">
        <v>6188</v>
      </c>
      <c r="C1453" s="39" t="s">
        <v>3274</v>
      </c>
      <c r="D1453" s="39" t="s">
        <v>6189</v>
      </c>
      <c r="E1453" s="40">
        <v>30800</v>
      </c>
      <c r="F1453" s="39" t="s">
        <v>6181</v>
      </c>
      <c r="G1453" s="39" t="s">
        <v>4623</v>
      </c>
      <c r="H1453" s="39" t="s">
        <v>4</v>
      </c>
      <c r="I1453" s="39">
        <v>14</v>
      </c>
      <c r="J1453" s="39" t="s">
        <v>6186</v>
      </c>
      <c r="K1453" s="39" t="s">
        <v>2986</v>
      </c>
    </row>
    <row r="1454" spans="1:11">
      <c r="A1454" t="str">
        <f t="shared" si="22"/>
        <v>SaraFurrer</v>
      </c>
      <c r="B1454" s="39" t="s">
        <v>6190</v>
      </c>
      <c r="C1454" s="39" t="s">
        <v>3719</v>
      </c>
      <c r="D1454" s="39" t="s">
        <v>6191</v>
      </c>
      <c r="E1454" s="40">
        <v>30800</v>
      </c>
      <c r="F1454" s="39" t="s">
        <v>6181</v>
      </c>
      <c r="G1454" s="39" t="s">
        <v>4623</v>
      </c>
      <c r="H1454" s="39" t="s">
        <v>4</v>
      </c>
      <c r="I1454" s="39">
        <v>14</v>
      </c>
      <c r="J1454" s="39" t="s">
        <v>6186</v>
      </c>
      <c r="K1454" s="39" t="s">
        <v>2986</v>
      </c>
    </row>
    <row r="1455" spans="1:11">
      <c r="A1455" t="str">
        <f t="shared" si="22"/>
        <v>SuzanneDuca</v>
      </c>
      <c r="B1455" s="39" t="s">
        <v>6192</v>
      </c>
      <c r="C1455" s="39" t="s">
        <v>3871</v>
      </c>
      <c r="D1455" s="39" t="s">
        <v>4557</v>
      </c>
      <c r="E1455" s="40">
        <v>28500</v>
      </c>
      <c r="F1455" s="39" t="s">
        <v>6181</v>
      </c>
      <c r="G1455" s="39" t="s">
        <v>6193</v>
      </c>
      <c r="H1455" s="39" t="s">
        <v>4</v>
      </c>
      <c r="I1455" s="39">
        <v>14</v>
      </c>
      <c r="J1455" s="39" t="s">
        <v>3024</v>
      </c>
      <c r="K1455" s="39" t="s">
        <v>2986</v>
      </c>
    </row>
    <row r="1456" spans="1:11">
      <c r="A1456" t="str">
        <f t="shared" si="22"/>
        <v>GeorgeHume</v>
      </c>
      <c r="B1456" s="39" t="s">
        <v>6194</v>
      </c>
      <c r="C1456" s="39" t="s">
        <v>779</v>
      </c>
      <c r="D1456" s="39" t="s">
        <v>6195</v>
      </c>
      <c r="E1456" s="40">
        <v>30800</v>
      </c>
      <c r="F1456" s="39" t="s">
        <v>6181</v>
      </c>
      <c r="G1456" s="39" t="s">
        <v>156</v>
      </c>
      <c r="H1456" s="39" t="s">
        <v>4</v>
      </c>
      <c r="I1456" s="39">
        <v>14</v>
      </c>
      <c r="J1456" s="39" t="s">
        <v>6186</v>
      </c>
      <c r="K1456" s="39" t="s">
        <v>2986</v>
      </c>
    </row>
    <row r="1457" spans="1:11">
      <c r="A1457" t="str">
        <f t="shared" si="22"/>
        <v>EvanGoldberg</v>
      </c>
      <c r="B1457" s="39" t="s">
        <v>6196</v>
      </c>
      <c r="C1457" s="39" t="s">
        <v>5946</v>
      </c>
      <c r="D1457" s="39" t="s">
        <v>4896</v>
      </c>
      <c r="E1457" s="40">
        <v>28500</v>
      </c>
      <c r="F1457" s="39" t="s">
        <v>6181</v>
      </c>
      <c r="G1457" s="39" t="s">
        <v>2897</v>
      </c>
      <c r="H1457" s="39" t="s">
        <v>4</v>
      </c>
      <c r="I1457" s="39">
        <v>14</v>
      </c>
      <c r="J1457" s="39" t="s">
        <v>6186</v>
      </c>
      <c r="K1457" s="39" t="s">
        <v>2986</v>
      </c>
    </row>
    <row r="1458" spans="1:11">
      <c r="A1458" t="str">
        <f t="shared" si="22"/>
        <v>QuerubeArias</v>
      </c>
      <c r="B1458" s="39" t="s">
        <v>6197</v>
      </c>
      <c r="C1458" s="39" t="s">
        <v>6198</v>
      </c>
      <c r="D1458" s="39" t="s">
        <v>6199</v>
      </c>
      <c r="E1458" s="40">
        <v>30800</v>
      </c>
      <c r="F1458" s="39" t="s">
        <v>6181</v>
      </c>
      <c r="G1458" s="39" t="s">
        <v>2731</v>
      </c>
      <c r="H1458" s="39" t="s">
        <v>27</v>
      </c>
      <c r="I1458" s="39">
        <v>14</v>
      </c>
      <c r="J1458" s="39" t="s">
        <v>4275</v>
      </c>
      <c r="K1458" s="39" t="s">
        <v>2986</v>
      </c>
    </row>
    <row r="1459" spans="1:11">
      <c r="A1459" t="str">
        <f t="shared" si="22"/>
        <v>JayJacobs</v>
      </c>
      <c r="B1459" s="39" t="s">
        <v>6200</v>
      </c>
      <c r="C1459" s="39" t="s">
        <v>1743</v>
      </c>
      <c r="D1459" s="39" t="s">
        <v>3693</v>
      </c>
      <c r="E1459" s="40">
        <v>28500</v>
      </c>
      <c r="F1459" s="39" t="s">
        <v>6181</v>
      </c>
      <c r="G1459" s="39" t="s">
        <v>6201</v>
      </c>
      <c r="H1459" s="39" t="s">
        <v>15</v>
      </c>
      <c r="I1459" s="39">
        <v>14</v>
      </c>
      <c r="J1459" s="39" t="s">
        <v>6202</v>
      </c>
      <c r="K1459" s="39" t="s">
        <v>2986</v>
      </c>
    </row>
    <row r="1460" spans="1:11">
      <c r="A1460" t="str">
        <f t="shared" si="22"/>
        <v>EdwinGoodman</v>
      </c>
      <c r="B1460" s="39" t="s">
        <v>6203</v>
      </c>
      <c r="C1460" s="39" t="s">
        <v>6204</v>
      </c>
      <c r="D1460" s="39" t="s">
        <v>1296</v>
      </c>
      <c r="E1460" s="40">
        <v>28500</v>
      </c>
      <c r="F1460" s="39" t="s">
        <v>6181</v>
      </c>
      <c r="G1460" s="39" t="s">
        <v>14</v>
      </c>
      <c r="H1460" s="39" t="s">
        <v>15</v>
      </c>
      <c r="I1460" s="39">
        <v>14</v>
      </c>
      <c r="J1460" s="39" t="s">
        <v>6202</v>
      </c>
      <c r="K1460" s="39" t="s">
        <v>2986</v>
      </c>
    </row>
    <row r="1461" spans="1:11">
      <c r="A1461" t="str">
        <f t="shared" si="22"/>
        <v>LoriHall</v>
      </c>
      <c r="B1461" s="39" t="s">
        <v>6205</v>
      </c>
      <c r="C1461" s="39" t="s">
        <v>6142</v>
      </c>
      <c r="D1461" s="39" t="s">
        <v>6206</v>
      </c>
      <c r="E1461" s="40">
        <v>30800</v>
      </c>
      <c r="F1461" s="39" t="s">
        <v>6181</v>
      </c>
      <c r="G1461" s="39" t="s">
        <v>14</v>
      </c>
      <c r="H1461" s="39" t="s">
        <v>15</v>
      </c>
      <c r="I1461" s="39">
        <v>14</v>
      </c>
      <c r="J1461" s="39" t="s">
        <v>5095</v>
      </c>
      <c r="K1461" s="39" t="s">
        <v>2986</v>
      </c>
    </row>
    <row r="1462" spans="1:11">
      <c r="A1462" t="str">
        <f t="shared" si="22"/>
        <v>FelisaVanoff</v>
      </c>
      <c r="B1462" s="39" t="s">
        <v>6207</v>
      </c>
      <c r="C1462" s="39" t="s">
        <v>6208</v>
      </c>
      <c r="D1462" s="39" t="s">
        <v>6209</v>
      </c>
      <c r="E1462" s="40">
        <v>28500</v>
      </c>
      <c r="F1462" s="39" t="s">
        <v>6181</v>
      </c>
      <c r="G1462" s="39" t="s">
        <v>460</v>
      </c>
      <c r="H1462" s="39" t="s">
        <v>4</v>
      </c>
      <c r="I1462" s="39">
        <v>14</v>
      </c>
      <c r="J1462" s="39" t="s">
        <v>6210</v>
      </c>
      <c r="K1462" s="39" t="s">
        <v>2986</v>
      </c>
    </row>
    <row r="1463" spans="1:11">
      <c r="A1463" t="str">
        <f t="shared" si="22"/>
        <v>TamimMourad</v>
      </c>
      <c r="B1463" s="39" t="s">
        <v>6211</v>
      </c>
      <c r="C1463" s="39" t="s">
        <v>6212</v>
      </c>
      <c r="D1463" s="39" t="s">
        <v>6213</v>
      </c>
      <c r="E1463" s="40">
        <v>28500</v>
      </c>
      <c r="F1463" s="39" t="s">
        <v>6181</v>
      </c>
      <c r="G1463" s="39" t="s">
        <v>420</v>
      </c>
      <c r="H1463" s="39" t="s">
        <v>4</v>
      </c>
      <c r="I1463" s="39">
        <v>14</v>
      </c>
      <c r="J1463" s="39" t="s">
        <v>6214</v>
      </c>
      <c r="K1463" s="39" t="s">
        <v>2986</v>
      </c>
    </row>
    <row r="1464" spans="1:11">
      <c r="A1464" t="str">
        <f t="shared" si="22"/>
        <v>AmyGeng</v>
      </c>
      <c r="B1464" s="39" t="s">
        <v>6215</v>
      </c>
      <c r="C1464" s="39" t="s">
        <v>1790</v>
      </c>
      <c r="D1464" s="39" t="s">
        <v>6216</v>
      </c>
      <c r="E1464" s="40">
        <v>30800</v>
      </c>
      <c r="F1464" s="39" t="s">
        <v>6181</v>
      </c>
      <c r="G1464" s="39" t="s">
        <v>2397</v>
      </c>
      <c r="H1464" s="39" t="s">
        <v>123</v>
      </c>
      <c r="I1464" s="39">
        <v>14</v>
      </c>
      <c r="J1464" s="39" t="s">
        <v>6217</v>
      </c>
      <c r="K1464" s="39" t="s">
        <v>2986</v>
      </c>
    </row>
    <row r="1465" spans="1:11">
      <c r="A1465" t="str">
        <f t="shared" si="22"/>
        <v>JeanStrunsky</v>
      </c>
      <c r="B1465" s="39" t="s">
        <v>6218</v>
      </c>
      <c r="C1465" s="39" t="s">
        <v>3204</v>
      </c>
      <c r="D1465" s="39" t="s">
        <v>6219</v>
      </c>
      <c r="E1465" s="40">
        <v>28500</v>
      </c>
      <c r="F1465" s="39" t="s">
        <v>6181</v>
      </c>
      <c r="G1465" s="39" t="s">
        <v>156</v>
      </c>
      <c r="H1465" s="39" t="s">
        <v>4</v>
      </c>
      <c r="I1465" s="39">
        <v>14</v>
      </c>
      <c r="J1465" s="39" t="s">
        <v>6186</v>
      </c>
      <c r="K1465" s="39" t="s">
        <v>2986</v>
      </c>
    </row>
    <row r="1466" spans="1:11">
      <c r="A1466" t="str">
        <f t="shared" si="22"/>
        <v>LisaBiscaichipy</v>
      </c>
      <c r="B1466" s="39" t="s">
        <v>6220</v>
      </c>
      <c r="C1466" s="39" t="s">
        <v>3425</v>
      </c>
      <c r="D1466" s="39" t="s">
        <v>6221</v>
      </c>
      <c r="E1466" s="40">
        <v>28500</v>
      </c>
      <c r="F1466" s="39" t="s">
        <v>6181</v>
      </c>
      <c r="G1466" s="39" t="s">
        <v>420</v>
      </c>
      <c r="H1466" s="39" t="s">
        <v>4</v>
      </c>
      <c r="I1466" s="39">
        <v>14</v>
      </c>
      <c r="J1466" s="39" t="s">
        <v>6214</v>
      </c>
      <c r="K1466" s="39" t="s">
        <v>2986</v>
      </c>
    </row>
    <row r="1467" spans="1:11">
      <c r="A1467" t="str">
        <f t="shared" si="22"/>
        <v>KateMeredith</v>
      </c>
      <c r="B1467" s="39" t="s">
        <v>6222</v>
      </c>
      <c r="C1467" s="39" t="s">
        <v>1679</v>
      </c>
      <c r="D1467" s="39" t="s">
        <v>743</v>
      </c>
      <c r="E1467" s="40">
        <v>28500</v>
      </c>
      <c r="F1467" s="39" t="s">
        <v>6181</v>
      </c>
      <c r="G1467" s="39" t="s">
        <v>6223</v>
      </c>
      <c r="H1467" s="39" t="s">
        <v>4</v>
      </c>
      <c r="I1467" s="39">
        <v>14</v>
      </c>
      <c r="J1467" s="39" t="s">
        <v>5437</v>
      </c>
      <c r="K1467" s="39" t="s">
        <v>2986</v>
      </c>
    </row>
    <row r="1468" spans="1:11">
      <c r="A1468" t="str">
        <f t="shared" si="22"/>
        <v>WilliamMeredith</v>
      </c>
      <c r="B1468" s="39" t="s">
        <v>6224</v>
      </c>
      <c r="C1468" s="39" t="s">
        <v>3057</v>
      </c>
      <c r="D1468" s="39" t="s">
        <v>743</v>
      </c>
      <c r="E1468" s="40">
        <v>28500</v>
      </c>
      <c r="F1468" s="39" t="s">
        <v>6181</v>
      </c>
      <c r="G1468" s="39" t="s">
        <v>443</v>
      </c>
      <c r="H1468" s="39" t="s">
        <v>444</v>
      </c>
      <c r="I1468" s="39">
        <v>14</v>
      </c>
      <c r="J1468" s="39" t="s">
        <v>5437</v>
      </c>
      <c r="K1468" s="39" t="s">
        <v>2986</v>
      </c>
    </row>
    <row r="1469" spans="1:11">
      <c r="A1469" t="str">
        <f t="shared" si="22"/>
        <v>MarcusGottlieb</v>
      </c>
      <c r="B1469" s="39" t="s">
        <v>6225</v>
      </c>
      <c r="C1469" s="39" t="s">
        <v>6226</v>
      </c>
      <c r="D1469" s="39" t="s">
        <v>1757</v>
      </c>
      <c r="E1469" s="40">
        <v>28500</v>
      </c>
      <c r="F1469" s="39" t="s">
        <v>6227</v>
      </c>
      <c r="G1469" s="39" t="s">
        <v>3968</v>
      </c>
      <c r="H1469" s="39" t="s">
        <v>75</v>
      </c>
      <c r="I1469" s="39">
        <v>14</v>
      </c>
      <c r="J1469" s="39" t="s">
        <v>5412</v>
      </c>
      <c r="K1469" s="39" t="s">
        <v>2986</v>
      </c>
    </row>
    <row r="1470" spans="1:11">
      <c r="A1470" t="str">
        <f t="shared" si="22"/>
        <v>RitaSloan</v>
      </c>
      <c r="B1470" s="39" t="s">
        <v>6228</v>
      </c>
      <c r="C1470" s="39" t="s">
        <v>3320</v>
      </c>
      <c r="D1470" s="39" t="s">
        <v>6229</v>
      </c>
      <c r="E1470" s="40">
        <v>30800</v>
      </c>
      <c r="F1470" s="39" t="s">
        <v>6227</v>
      </c>
      <c r="G1470" s="39" t="s">
        <v>6230</v>
      </c>
      <c r="H1470" s="39" t="s">
        <v>244</v>
      </c>
      <c r="I1470" s="39">
        <v>14</v>
      </c>
      <c r="J1470" s="39" t="s">
        <v>5412</v>
      </c>
      <c r="K1470" s="39" t="s">
        <v>2986</v>
      </c>
    </row>
    <row r="1471" spans="1:11">
      <c r="A1471" t="str">
        <f t="shared" si="22"/>
        <v>RobertKing</v>
      </c>
      <c r="B1471" s="39" t="s">
        <v>6231</v>
      </c>
      <c r="C1471" s="39" t="s">
        <v>8</v>
      </c>
      <c r="D1471" s="39" t="s">
        <v>5217</v>
      </c>
      <c r="E1471" s="40">
        <v>28500</v>
      </c>
      <c r="F1471" s="39" t="s">
        <v>6227</v>
      </c>
      <c r="G1471" s="39" t="s">
        <v>6232</v>
      </c>
      <c r="H1471" s="39" t="s">
        <v>628</v>
      </c>
      <c r="I1471" s="39">
        <v>14</v>
      </c>
      <c r="J1471" s="39" t="s">
        <v>5412</v>
      </c>
      <c r="K1471" s="39" t="s">
        <v>2986</v>
      </c>
    </row>
    <row r="1472" spans="1:11">
      <c r="A1472" t="str">
        <f t="shared" si="22"/>
        <v>RuthKing</v>
      </c>
      <c r="B1472" s="39" t="s">
        <v>6233</v>
      </c>
      <c r="C1472" s="39" t="s">
        <v>4948</v>
      </c>
      <c r="D1472" s="39" t="s">
        <v>5217</v>
      </c>
      <c r="E1472" s="40">
        <v>28500</v>
      </c>
      <c r="F1472" s="39" t="s">
        <v>6227</v>
      </c>
      <c r="G1472" s="39" t="s">
        <v>6232</v>
      </c>
      <c r="H1472" s="39" t="s">
        <v>628</v>
      </c>
      <c r="I1472" s="39">
        <v>14</v>
      </c>
      <c r="J1472" s="39" t="s">
        <v>5412</v>
      </c>
      <c r="K1472" s="39" t="s">
        <v>2986</v>
      </c>
    </row>
    <row r="1473" spans="1:11">
      <c r="A1473" t="str">
        <f t="shared" si="22"/>
        <v>DavidGottlieb</v>
      </c>
      <c r="B1473" s="39" t="s">
        <v>6234</v>
      </c>
      <c r="C1473" s="39" t="s">
        <v>163</v>
      </c>
      <c r="D1473" s="39" t="s">
        <v>1757</v>
      </c>
      <c r="E1473" s="40">
        <v>30800</v>
      </c>
      <c r="F1473" s="39" t="s">
        <v>6227</v>
      </c>
      <c r="G1473" s="39" t="s">
        <v>6230</v>
      </c>
      <c r="H1473" s="39" t="s">
        <v>244</v>
      </c>
      <c r="I1473" s="39">
        <v>14</v>
      </c>
      <c r="J1473" s="39" t="s">
        <v>5412</v>
      </c>
      <c r="K1473" s="39" t="s">
        <v>2986</v>
      </c>
    </row>
    <row r="1474" spans="1:11">
      <c r="A1474" t="str">
        <f t="shared" si="22"/>
        <v>AndreaGottlieb</v>
      </c>
      <c r="B1474" s="39" t="s">
        <v>6235</v>
      </c>
      <c r="C1474" s="39" t="s">
        <v>4095</v>
      </c>
      <c r="D1474" s="39" t="s">
        <v>1757</v>
      </c>
      <c r="E1474" s="40">
        <v>28500</v>
      </c>
      <c r="F1474" s="39" t="s">
        <v>6227</v>
      </c>
      <c r="G1474" s="39" t="s">
        <v>3968</v>
      </c>
      <c r="H1474" s="39" t="s">
        <v>75</v>
      </c>
      <c r="I1474" s="39">
        <v>14</v>
      </c>
      <c r="J1474" s="39" t="s">
        <v>5412</v>
      </c>
      <c r="K1474" s="39" t="s">
        <v>2986</v>
      </c>
    </row>
    <row r="1475" spans="1:11">
      <c r="A1475" t="str">
        <f t="shared" ref="A1475:A1538" si="23">CONCATENATE(C1475,D1475)</f>
        <v>KarenKennedy</v>
      </c>
      <c r="B1475" s="39" t="s">
        <v>6236</v>
      </c>
      <c r="C1475" s="39" t="s">
        <v>2698</v>
      </c>
      <c r="D1475" s="39" t="s">
        <v>1316</v>
      </c>
      <c r="E1475" s="40">
        <v>30800</v>
      </c>
      <c r="F1475" s="39" t="s">
        <v>5925</v>
      </c>
      <c r="G1475" s="39" t="s">
        <v>14</v>
      </c>
      <c r="H1475" s="39" t="s">
        <v>15</v>
      </c>
      <c r="I1475" s="39">
        <v>14</v>
      </c>
      <c r="J1475" s="39" t="s">
        <v>5095</v>
      </c>
      <c r="K1475" s="39" t="s">
        <v>2986</v>
      </c>
    </row>
    <row r="1476" spans="1:11">
      <c r="A1476" t="str">
        <f t="shared" si="23"/>
        <v>CliffordRoss</v>
      </c>
      <c r="B1476" s="39" t="s">
        <v>6237</v>
      </c>
      <c r="C1476" s="39" t="s">
        <v>1765</v>
      </c>
      <c r="D1476" s="39" t="s">
        <v>4377</v>
      </c>
      <c r="E1476" s="40">
        <v>28500</v>
      </c>
      <c r="F1476" s="39" t="s">
        <v>5925</v>
      </c>
      <c r="G1476" s="39" t="s">
        <v>14</v>
      </c>
      <c r="H1476" s="39" t="s">
        <v>15</v>
      </c>
      <c r="I1476" s="39">
        <v>14</v>
      </c>
      <c r="J1476" s="39" t="s">
        <v>5095</v>
      </c>
      <c r="K1476" s="39" t="s">
        <v>2986</v>
      </c>
    </row>
    <row r="1477" spans="1:11">
      <c r="A1477" t="str">
        <f t="shared" si="23"/>
        <v>TeddiLitman</v>
      </c>
      <c r="B1477" s="39" t="s">
        <v>6238</v>
      </c>
      <c r="C1477" s="39" t="s">
        <v>6239</v>
      </c>
      <c r="D1477" s="39" t="s">
        <v>6240</v>
      </c>
      <c r="E1477" s="40">
        <v>28500</v>
      </c>
      <c r="F1477" s="39" t="s">
        <v>5925</v>
      </c>
      <c r="G1477" s="39" t="s">
        <v>54</v>
      </c>
      <c r="H1477" s="39" t="s">
        <v>27</v>
      </c>
      <c r="I1477" s="39">
        <v>14</v>
      </c>
      <c r="J1477" s="39" t="s">
        <v>5881</v>
      </c>
      <c r="K1477" s="39" t="s">
        <v>2986</v>
      </c>
    </row>
    <row r="1478" spans="1:11">
      <c r="A1478" t="str">
        <f t="shared" si="23"/>
        <v>JohnSilberman</v>
      </c>
      <c r="B1478" s="39" t="s">
        <v>6241</v>
      </c>
      <c r="C1478" s="39" t="s">
        <v>69</v>
      </c>
      <c r="D1478" s="39" t="s">
        <v>6242</v>
      </c>
      <c r="E1478" s="40">
        <v>28500</v>
      </c>
      <c r="F1478" s="39" t="s">
        <v>5925</v>
      </c>
      <c r="G1478" s="39" t="s">
        <v>14</v>
      </c>
      <c r="H1478" s="39" t="s">
        <v>15</v>
      </c>
      <c r="I1478" s="39">
        <v>14</v>
      </c>
      <c r="J1478" s="39" t="s">
        <v>4910</v>
      </c>
      <c r="K1478" s="39" t="s">
        <v>2986</v>
      </c>
    </row>
    <row r="1479" spans="1:11">
      <c r="A1479" t="str">
        <f t="shared" si="23"/>
        <v>MichaelSoloff</v>
      </c>
      <c r="B1479" s="39" t="s">
        <v>6243</v>
      </c>
      <c r="C1479" s="39" t="s">
        <v>680</v>
      </c>
      <c r="D1479" s="39" t="s">
        <v>6244</v>
      </c>
      <c r="E1479" s="40">
        <v>30800</v>
      </c>
      <c r="F1479" s="39" t="s">
        <v>5925</v>
      </c>
      <c r="G1479" s="39" t="s">
        <v>45</v>
      </c>
      <c r="H1479" s="39" t="s">
        <v>4</v>
      </c>
      <c r="I1479" s="39">
        <v>14</v>
      </c>
      <c r="J1479" s="39" t="s">
        <v>6202</v>
      </c>
      <c r="K1479" s="39" t="s">
        <v>2986</v>
      </c>
    </row>
    <row r="1480" spans="1:11">
      <c r="A1480" t="str">
        <f t="shared" si="23"/>
        <v>WalterWick</v>
      </c>
      <c r="B1480" s="39" t="s">
        <v>6245</v>
      </c>
      <c r="C1480" s="39" t="s">
        <v>1808</v>
      </c>
      <c r="D1480" s="39" t="s">
        <v>6163</v>
      </c>
      <c r="E1480" s="40">
        <v>28500</v>
      </c>
      <c r="F1480" s="39" t="s">
        <v>5925</v>
      </c>
      <c r="G1480" s="39" t="s">
        <v>14</v>
      </c>
      <c r="H1480" s="39" t="s">
        <v>15</v>
      </c>
      <c r="I1480" s="39">
        <v>14</v>
      </c>
      <c r="J1480" s="39" t="s">
        <v>4910</v>
      </c>
      <c r="K1480" s="39" t="s">
        <v>2986</v>
      </c>
    </row>
    <row r="1481" spans="1:11">
      <c r="A1481" t="str">
        <f t="shared" si="23"/>
        <v>TerenceMcAuliffe</v>
      </c>
      <c r="B1481" s="39" t="s">
        <v>6246</v>
      </c>
      <c r="C1481" s="39" t="s">
        <v>5331</v>
      </c>
      <c r="D1481" s="39" t="s">
        <v>6247</v>
      </c>
      <c r="E1481" s="40">
        <v>28500</v>
      </c>
      <c r="F1481" s="39" t="s">
        <v>5925</v>
      </c>
      <c r="G1481" s="39" t="s">
        <v>3469</v>
      </c>
      <c r="H1481" s="39" t="s">
        <v>93</v>
      </c>
      <c r="I1481" s="39">
        <v>14</v>
      </c>
      <c r="J1481" s="39" t="s">
        <v>6202</v>
      </c>
      <c r="K1481" s="39" t="s">
        <v>2986</v>
      </c>
    </row>
    <row r="1482" spans="1:11">
      <c r="A1482" t="str">
        <f t="shared" si="23"/>
        <v>ElizabethMeyer</v>
      </c>
      <c r="B1482" s="39" t="s">
        <v>6248</v>
      </c>
      <c r="C1482" s="39" t="s">
        <v>3238</v>
      </c>
      <c r="D1482" s="39" t="s">
        <v>2034</v>
      </c>
      <c r="E1482" s="40">
        <v>28500</v>
      </c>
      <c r="F1482" s="39" t="s">
        <v>5925</v>
      </c>
      <c r="G1482" s="39" t="s">
        <v>6249</v>
      </c>
      <c r="H1482" s="39" t="s">
        <v>3042</v>
      </c>
      <c r="I1482" s="39">
        <v>14</v>
      </c>
      <c r="J1482" s="39" t="s">
        <v>3664</v>
      </c>
      <c r="K1482" s="39" t="s">
        <v>2986</v>
      </c>
    </row>
    <row r="1483" spans="1:11">
      <c r="A1483" t="str">
        <f t="shared" si="23"/>
        <v>JosephPower</v>
      </c>
      <c r="B1483" s="39" t="s">
        <v>6250</v>
      </c>
      <c r="C1483" s="39" t="s">
        <v>3441</v>
      </c>
      <c r="D1483" s="39" t="s">
        <v>6251</v>
      </c>
      <c r="E1483" s="40">
        <v>30800</v>
      </c>
      <c r="F1483" s="39" t="s">
        <v>6181</v>
      </c>
      <c r="G1483" s="39" t="s">
        <v>74</v>
      </c>
      <c r="H1483" s="39" t="s">
        <v>75</v>
      </c>
      <c r="I1483" s="39">
        <v>14</v>
      </c>
      <c r="J1483" s="39" t="s">
        <v>5529</v>
      </c>
      <c r="K1483" s="39" t="s">
        <v>2986</v>
      </c>
    </row>
    <row r="1484" spans="1:11">
      <c r="A1484" t="str">
        <f t="shared" si="23"/>
        <v>SusanPower</v>
      </c>
      <c r="B1484" s="39" t="s">
        <v>6252</v>
      </c>
      <c r="C1484" s="39" t="s">
        <v>1854</v>
      </c>
      <c r="D1484" s="39" t="s">
        <v>6251</v>
      </c>
      <c r="E1484" s="40">
        <v>30800</v>
      </c>
      <c r="F1484" s="39" t="s">
        <v>6181</v>
      </c>
      <c r="G1484" s="39" t="s">
        <v>74</v>
      </c>
      <c r="H1484" s="39" t="s">
        <v>75</v>
      </c>
      <c r="I1484" s="39">
        <v>14</v>
      </c>
      <c r="J1484" s="39" t="s">
        <v>5529</v>
      </c>
      <c r="K1484" s="39" t="s">
        <v>2986</v>
      </c>
    </row>
    <row r="1485" spans="1:11">
      <c r="A1485" t="str">
        <f t="shared" si="23"/>
        <v>ThomasSiracusa</v>
      </c>
      <c r="B1485" s="39" t="s">
        <v>6253</v>
      </c>
      <c r="C1485" s="39" t="s">
        <v>2992</v>
      </c>
      <c r="D1485" s="39" t="s">
        <v>6254</v>
      </c>
      <c r="E1485" s="40">
        <v>30800</v>
      </c>
      <c r="F1485" s="39" t="s">
        <v>6181</v>
      </c>
      <c r="G1485" s="39" t="s">
        <v>74</v>
      </c>
      <c r="H1485" s="39" t="s">
        <v>75</v>
      </c>
      <c r="I1485" s="39">
        <v>14</v>
      </c>
      <c r="J1485" s="39" t="s">
        <v>5529</v>
      </c>
      <c r="K1485" s="39" t="s">
        <v>2986</v>
      </c>
    </row>
    <row r="1486" spans="1:11">
      <c r="A1486" t="str">
        <f t="shared" si="23"/>
        <v>LarryRogers</v>
      </c>
      <c r="B1486" s="39" t="s">
        <v>6255</v>
      </c>
      <c r="C1486" s="39" t="s">
        <v>1061</v>
      </c>
      <c r="D1486" s="39" t="s">
        <v>70</v>
      </c>
      <c r="E1486" s="40">
        <v>30800</v>
      </c>
      <c r="F1486" s="39" t="s">
        <v>6181</v>
      </c>
      <c r="G1486" s="39" t="s">
        <v>74</v>
      </c>
      <c r="H1486" s="39" t="s">
        <v>75</v>
      </c>
      <c r="I1486" s="39">
        <v>14</v>
      </c>
      <c r="J1486" s="39" t="s">
        <v>5529</v>
      </c>
      <c r="K1486" s="39" t="s">
        <v>2986</v>
      </c>
    </row>
    <row r="1487" spans="1:11">
      <c r="A1487" t="str">
        <f t="shared" si="23"/>
        <v>MarciaFriedl</v>
      </c>
      <c r="B1487" s="39" t="s">
        <v>6256</v>
      </c>
      <c r="C1487" s="39" t="s">
        <v>3912</v>
      </c>
      <c r="D1487" s="39" t="s">
        <v>6257</v>
      </c>
      <c r="E1487" s="40">
        <v>30000</v>
      </c>
      <c r="F1487" s="39" t="s">
        <v>6181</v>
      </c>
      <c r="G1487" s="39" t="s">
        <v>74</v>
      </c>
      <c r="H1487" s="39" t="s">
        <v>75</v>
      </c>
      <c r="I1487" s="39">
        <v>14</v>
      </c>
      <c r="J1487" s="39" t="s">
        <v>5529</v>
      </c>
      <c r="K1487" s="39" t="s">
        <v>2986</v>
      </c>
    </row>
    <row r="1488" spans="1:11">
      <c r="A1488" t="str">
        <f t="shared" si="23"/>
        <v>JenniferBurgy</v>
      </c>
      <c r="B1488" s="39" t="s">
        <v>6258</v>
      </c>
      <c r="C1488" s="39" t="s">
        <v>409</v>
      </c>
      <c r="D1488" s="39" t="s">
        <v>6259</v>
      </c>
      <c r="E1488" s="40">
        <v>30800</v>
      </c>
      <c r="F1488" s="39" t="s">
        <v>6181</v>
      </c>
      <c r="G1488" s="39" t="s">
        <v>3483</v>
      </c>
      <c r="H1488" s="39" t="s">
        <v>244</v>
      </c>
      <c r="I1488" s="39">
        <v>14</v>
      </c>
      <c r="J1488" s="39" t="s">
        <v>5529</v>
      </c>
      <c r="K1488" s="39" t="s">
        <v>2986</v>
      </c>
    </row>
    <row r="1489" spans="1:11">
      <c r="A1489" t="str">
        <f t="shared" si="23"/>
        <v>WilliamBurgy</v>
      </c>
      <c r="B1489" s="39" t="s">
        <v>6260</v>
      </c>
      <c r="C1489" s="39" t="s">
        <v>3057</v>
      </c>
      <c r="D1489" s="39" t="s">
        <v>6259</v>
      </c>
      <c r="E1489" s="40">
        <v>30800</v>
      </c>
      <c r="F1489" s="39" t="s">
        <v>6181</v>
      </c>
      <c r="G1489" s="39" t="s">
        <v>3483</v>
      </c>
      <c r="H1489" s="39" t="s">
        <v>244</v>
      </c>
      <c r="I1489" s="39">
        <v>14</v>
      </c>
      <c r="J1489" s="39" t="s">
        <v>5529</v>
      </c>
      <c r="K1489" s="39" t="s">
        <v>2986</v>
      </c>
    </row>
    <row r="1490" spans="1:11">
      <c r="A1490" t="str">
        <f t="shared" si="23"/>
        <v>PeterNicholl</v>
      </c>
      <c r="B1490" s="39" t="s">
        <v>6261</v>
      </c>
      <c r="C1490" s="39" t="s">
        <v>221</v>
      </c>
      <c r="D1490" s="39" t="s">
        <v>6262</v>
      </c>
      <c r="E1490" s="40">
        <v>30800</v>
      </c>
      <c r="F1490" s="39" t="s">
        <v>6181</v>
      </c>
      <c r="G1490" s="39" t="s">
        <v>6263</v>
      </c>
      <c r="H1490" s="39" t="s">
        <v>244</v>
      </c>
      <c r="I1490" s="39">
        <v>14</v>
      </c>
      <c r="J1490" s="39" t="s">
        <v>5529</v>
      </c>
      <c r="K1490" s="39" t="s">
        <v>2986</v>
      </c>
    </row>
    <row r="1491" spans="1:11">
      <c r="A1491" t="str">
        <f t="shared" si="23"/>
        <v>TeresaNicholl</v>
      </c>
      <c r="B1491" s="39" t="s">
        <v>6264</v>
      </c>
      <c r="C1491" s="39" t="s">
        <v>6265</v>
      </c>
      <c r="D1491" s="39" t="s">
        <v>6262</v>
      </c>
      <c r="E1491" s="40">
        <v>30800</v>
      </c>
      <c r="F1491" s="39" t="s">
        <v>6181</v>
      </c>
      <c r="G1491" s="39" t="s">
        <v>6263</v>
      </c>
      <c r="H1491" s="39" t="s">
        <v>244</v>
      </c>
      <c r="I1491" s="39">
        <v>14</v>
      </c>
      <c r="J1491" s="39" t="s">
        <v>5529</v>
      </c>
      <c r="K1491" s="39" t="s">
        <v>2986</v>
      </c>
    </row>
    <row r="1492" spans="1:11">
      <c r="A1492" t="str">
        <f t="shared" si="23"/>
        <v>TimothyTomasik</v>
      </c>
      <c r="B1492" s="39" t="s">
        <v>6266</v>
      </c>
      <c r="C1492" s="39" t="s">
        <v>1979</v>
      </c>
      <c r="D1492" s="39" t="s">
        <v>6267</v>
      </c>
      <c r="E1492" s="40">
        <v>30800</v>
      </c>
      <c r="F1492" s="39" t="s">
        <v>6181</v>
      </c>
      <c r="G1492" s="39" t="s">
        <v>74</v>
      </c>
      <c r="H1492" s="39" t="s">
        <v>75</v>
      </c>
      <c r="I1492" s="39">
        <v>14</v>
      </c>
      <c r="J1492" s="39" t="s">
        <v>5529</v>
      </c>
      <c r="K1492" s="39" t="s">
        <v>2986</v>
      </c>
    </row>
    <row r="1493" spans="1:11">
      <c r="A1493" t="str">
        <f t="shared" si="23"/>
        <v>KeithHebeisen</v>
      </c>
      <c r="B1493" s="39" t="s">
        <v>6268</v>
      </c>
      <c r="C1493" s="39" t="s">
        <v>1621</v>
      </c>
      <c r="D1493" s="39" t="s">
        <v>6269</v>
      </c>
      <c r="E1493" s="40">
        <v>30800</v>
      </c>
      <c r="F1493" s="39" t="s">
        <v>6181</v>
      </c>
      <c r="G1493" s="39" t="s">
        <v>6270</v>
      </c>
      <c r="H1493" s="39" t="s">
        <v>75</v>
      </c>
      <c r="I1493" s="39">
        <v>14</v>
      </c>
      <c r="J1493" s="39" t="s">
        <v>5529</v>
      </c>
      <c r="K1493" s="39" t="s">
        <v>2986</v>
      </c>
    </row>
    <row r="1494" spans="1:11">
      <c r="A1494" t="str">
        <f t="shared" si="23"/>
        <v>ThomasPrindable</v>
      </c>
      <c r="B1494" s="39" t="s">
        <v>6271</v>
      </c>
      <c r="C1494" s="39" t="s">
        <v>2992</v>
      </c>
      <c r="D1494" s="39" t="s">
        <v>6272</v>
      </c>
      <c r="E1494" s="40">
        <v>30800</v>
      </c>
      <c r="F1494" s="39" t="s">
        <v>6181</v>
      </c>
      <c r="G1494" s="39" t="s">
        <v>74</v>
      </c>
      <c r="H1494" s="39" t="s">
        <v>75</v>
      </c>
      <c r="I1494" s="39">
        <v>14</v>
      </c>
      <c r="J1494" s="39" t="s">
        <v>5529</v>
      </c>
      <c r="K1494" s="39" t="s">
        <v>2986</v>
      </c>
    </row>
    <row r="1495" spans="1:11">
      <c r="A1495" t="str">
        <f t="shared" si="23"/>
        <v>KevinDurkin</v>
      </c>
      <c r="B1495" s="39" t="s">
        <v>6273</v>
      </c>
      <c r="C1495" s="39" t="s">
        <v>2291</v>
      </c>
      <c r="D1495" s="39" t="s">
        <v>6274</v>
      </c>
      <c r="E1495" s="40">
        <v>30800</v>
      </c>
      <c r="F1495" s="39" t="s">
        <v>6181</v>
      </c>
      <c r="G1495" s="39" t="s">
        <v>3499</v>
      </c>
      <c r="H1495" s="39" t="s">
        <v>75</v>
      </c>
      <c r="I1495" s="39">
        <v>14</v>
      </c>
      <c r="J1495" s="39" t="s">
        <v>5529</v>
      </c>
      <c r="K1495" s="39" t="s">
        <v>2986</v>
      </c>
    </row>
    <row r="1496" spans="1:11">
      <c r="A1496" t="str">
        <f t="shared" si="23"/>
        <v>KathyDurkin</v>
      </c>
      <c r="B1496" s="39" t="s">
        <v>6275</v>
      </c>
      <c r="C1496" s="39" t="s">
        <v>3014</v>
      </c>
      <c r="D1496" s="39" t="s">
        <v>6274</v>
      </c>
      <c r="E1496" s="40">
        <v>30800</v>
      </c>
      <c r="F1496" s="39" t="s">
        <v>6181</v>
      </c>
      <c r="G1496" s="39" t="s">
        <v>3499</v>
      </c>
      <c r="H1496" s="39" t="s">
        <v>75</v>
      </c>
      <c r="I1496" s="39">
        <v>14</v>
      </c>
      <c r="J1496" s="39" t="s">
        <v>5529</v>
      </c>
      <c r="K1496" s="39" t="s">
        <v>2986</v>
      </c>
    </row>
    <row r="1497" spans="1:11">
      <c r="A1497" t="str">
        <f t="shared" si="23"/>
        <v>JoanClifford</v>
      </c>
      <c r="B1497" s="39" t="s">
        <v>6276</v>
      </c>
      <c r="C1497" s="39" t="s">
        <v>1203</v>
      </c>
      <c r="D1497" s="39" t="s">
        <v>1765</v>
      </c>
      <c r="E1497" s="40">
        <v>30800</v>
      </c>
      <c r="F1497" s="39" t="s">
        <v>6181</v>
      </c>
      <c r="G1497" s="39" t="s">
        <v>6277</v>
      </c>
      <c r="H1497" s="39" t="s">
        <v>75</v>
      </c>
      <c r="I1497" s="39">
        <v>14</v>
      </c>
      <c r="J1497" s="39" t="s">
        <v>5529</v>
      </c>
      <c r="K1497" s="39" t="s">
        <v>2986</v>
      </c>
    </row>
    <row r="1498" spans="1:11">
      <c r="A1498" t="str">
        <f t="shared" si="23"/>
        <v>MaryEarly</v>
      </c>
      <c r="B1498" s="39" t="s">
        <v>6278</v>
      </c>
      <c r="C1498" s="39" t="s">
        <v>3597</v>
      </c>
      <c r="D1498" s="39" t="s">
        <v>6279</v>
      </c>
      <c r="E1498" s="40">
        <v>30800</v>
      </c>
      <c r="F1498" s="39" t="s">
        <v>6181</v>
      </c>
      <c r="G1498" s="39" t="s">
        <v>6280</v>
      </c>
      <c r="H1498" s="39" t="s">
        <v>628</v>
      </c>
      <c r="I1498" s="39">
        <v>14</v>
      </c>
      <c r="J1498" s="39" t="s">
        <v>5529</v>
      </c>
      <c r="K1498" s="39" t="s">
        <v>2986</v>
      </c>
    </row>
    <row r="1499" spans="1:11">
      <c r="A1499" t="str">
        <f t="shared" si="23"/>
        <v>ToddSmith</v>
      </c>
      <c r="B1499" s="39" t="s">
        <v>6281</v>
      </c>
      <c r="C1499" s="39" t="s">
        <v>2367</v>
      </c>
      <c r="D1499" s="39" t="s">
        <v>3338</v>
      </c>
      <c r="E1499" s="40">
        <v>30000</v>
      </c>
      <c r="F1499" s="39" t="s">
        <v>6181</v>
      </c>
      <c r="G1499" s="39" t="s">
        <v>74</v>
      </c>
      <c r="H1499" s="39" t="s">
        <v>75</v>
      </c>
      <c r="I1499" s="39">
        <v>14</v>
      </c>
      <c r="J1499" s="39" t="s">
        <v>5529</v>
      </c>
      <c r="K1499" s="39" t="s">
        <v>2986</v>
      </c>
    </row>
    <row r="1500" spans="1:11">
      <c r="A1500" t="str">
        <f t="shared" si="23"/>
        <v>RobertClifford</v>
      </c>
      <c r="B1500" s="39" t="s">
        <v>6282</v>
      </c>
      <c r="C1500" s="39" t="s">
        <v>8</v>
      </c>
      <c r="D1500" s="39" t="s">
        <v>1765</v>
      </c>
      <c r="E1500" s="40">
        <v>30800</v>
      </c>
      <c r="F1500" s="39" t="s">
        <v>6181</v>
      </c>
      <c r="G1500" s="39" t="s">
        <v>74</v>
      </c>
      <c r="H1500" s="39" t="s">
        <v>75</v>
      </c>
      <c r="I1500" s="39">
        <v>14</v>
      </c>
      <c r="J1500" s="39" t="s">
        <v>5529</v>
      </c>
      <c r="K1500" s="39" t="s">
        <v>2986</v>
      </c>
    </row>
    <row r="1501" spans="1:11">
      <c r="A1501" t="str">
        <f t="shared" si="23"/>
        <v>ScottSegal</v>
      </c>
      <c r="B1501" s="39" t="s">
        <v>6283</v>
      </c>
      <c r="C1501" s="39" t="s">
        <v>344</v>
      </c>
      <c r="D1501" s="39" t="s">
        <v>6284</v>
      </c>
      <c r="E1501" s="40">
        <v>28500</v>
      </c>
      <c r="F1501" s="39" t="s">
        <v>6181</v>
      </c>
      <c r="G1501" s="39" t="s">
        <v>6285</v>
      </c>
      <c r="H1501" s="39" t="s">
        <v>6286</v>
      </c>
      <c r="I1501" s="39">
        <v>14</v>
      </c>
      <c r="J1501" s="39" t="s">
        <v>5529</v>
      </c>
      <c r="K1501" s="39" t="s">
        <v>2986</v>
      </c>
    </row>
    <row r="1502" spans="1:11">
      <c r="A1502" t="str">
        <f t="shared" si="23"/>
        <v>GeorgeHall</v>
      </c>
      <c r="B1502" s="39" t="s">
        <v>6287</v>
      </c>
      <c r="C1502" s="39" t="s">
        <v>779</v>
      </c>
      <c r="D1502" s="39" t="s">
        <v>6206</v>
      </c>
      <c r="E1502" s="40">
        <v>30800</v>
      </c>
      <c r="F1502" s="39" t="s">
        <v>6181</v>
      </c>
      <c r="G1502" s="39" t="s">
        <v>6288</v>
      </c>
      <c r="H1502" s="39" t="s">
        <v>1392</v>
      </c>
      <c r="I1502" s="39">
        <v>14</v>
      </c>
      <c r="J1502" s="39" t="s">
        <v>5095</v>
      </c>
      <c r="K1502" s="39" t="s">
        <v>2986</v>
      </c>
    </row>
    <row r="1503" spans="1:11">
      <c r="A1503" t="str">
        <f t="shared" si="23"/>
        <v>NicolasHanauer</v>
      </c>
      <c r="B1503" s="39" t="s">
        <v>6289</v>
      </c>
      <c r="C1503" s="39" t="s">
        <v>5677</v>
      </c>
      <c r="D1503" s="39" t="s">
        <v>6290</v>
      </c>
      <c r="E1503" s="40">
        <v>30800</v>
      </c>
      <c r="F1503" s="39" t="s">
        <v>6291</v>
      </c>
      <c r="G1503" s="39" t="s">
        <v>317</v>
      </c>
      <c r="H1503" s="39" t="s">
        <v>318</v>
      </c>
      <c r="I1503" s="39">
        <v>14</v>
      </c>
      <c r="J1503" s="39" t="s">
        <v>5506</v>
      </c>
      <c r="K1503" s="39" t="s">
        <v>2986</v>
      </c>
    </row>
    <row r="1504" spans="1:11">
      <c r="A1504" t="str">
        <f t="shared" si="23"/>
        <v>MaureenCurran</v>
      </c>
      <c r="B1504" s="39" t="s">
        <v>6292</v>
      </c>
      <c r="C1504" s="39" t="s">
        <v>6293</v>
      </c>
      <c r="D1504" s="39" t="s">
        <v>6294</v>
      </c>
      <c r="E1504" s="40">
        <v>30800</v>
      </c>
      <c r="F1504" s="39" t="s">
        <v>6291</v>
      </c>
      <c r="G1504" s="39" t="s">
        <v>420</v>
      </c>
      <c r="H1504" s="39" t="s">
        <v>4</v>
      </c>
      <c r="I1504" s="39">
        <v>14</v>
      </c>
      <c r="J1504" s="39" t="s">
        <v>6214</v>
      </c>
      <c r="K1504" s="39" t="s">
        <v>2986</v>
      </c>
    </row>
    <row r="1505" spans="1:11">
      <c r="A1505" t="str">
        <f t="shared" si="23"/>
        <v>JamesAdler</v>
      </c>
      <c r="B1505" s="39" t="s">
        <v>6295</v>
      </c>
      <c r="C1505" s="39" t="s">
        <v>274</v>
      </c>
      <c r="D1505" s="39" t="s">
        <v>1803</v>
      </c>
      <c r="E1505" s="40">
        <v>30800</v>
      </c>
      <c r="F1505" s="39" t="s">
        <v>6291</v>
      </c>
      <c r="G1505" s="39" t="s">
        <v>596</v>
      </c>
      <c r="H1505" s="39" t="s">
        <v>244</v>
      </c>
      <c r="I1505" s="39">
        <v>14</v>
      </c>
      <c r="J1505" s="39" t="s">
        <v>6296</v>
      </c>
      <c r="K1505" s="39" t="s">
        <v>2986</v>
      </c>
    </row>
    <row r="1506" spans="1:11">
      <c r="A1506" t="str">
        <f t="shared" si="23"/>
        <v>EsthyAdler</v>
      </c>
      <c r="B1506" s="39" t="s">
        <v>6297</v>
      </c>
      <c r="C1506" s="39" t="s">
        <v>6298</v>
      </c>
      <c r="D1506" s="39" t="s">
        <v>1803</v>
      </c>
      <c r="E1506" s="40">
        <v>30800</v>
      </c>
      <c r="F1506" s="39" t="s">
        <v>6291</v>
      </c>
      <c r="G1506" s="39" t="s">
        <v>596</v>
      </c>
      <c r="H1506" s="39" t="s">
        <v>244</v>
      </c>
      <c r="I1506" s="39">
        <v>14</v>
      </c>
      <c r="J1506" s="39" t="s">
        <v>6296</v>
      </c>
      <c r="K1506" s="39" t="s">
        <v>2986</v>
      </c>
    </row>
    <row r="1507" spans="1:11">
      <c r="A1507" t="str">
        <f t="shared" si="23"/>
        <v>ScottRudmann</v>
      </c>
      <c r="B1507" s="39" t="s">
        <v>6299</v>
      </c>
      <c r="C1507" s="39" t="s">
        <v>344</v>
      </c>
      <c r="D1507" s="39" t="s">
        <v>6300</v>
      </c>
      <c r="E1507" s="40">
        <v>30800</v>
      </c>
      <c r="F1507" s="39" t="s">
        <v>6291</v>
      </c>
      <c r="G1507" s="39" t="s">
        <v>676</v>
      </c>
      <c r="I1507" s="39">
        <v>14</v>
      </c>
      <c r="J1507" s="39" t="s">
        <v>6301</v>
      </c>
      <c r="K1507" s="39" t="s">
        <v>2986</v>
      </c>
    </row>
    <row r="1508" spans="1:11">
      <c r="A1508" t="str">
        <f t="shared" si="23"/>
        <v>MarcTurtletaub</v>
      </c>
      <c r="B1508" s="39" t="s">
        <v>6302</v>
      </c>
      <c r="C1508" s="39" t="s">
        <v>4300</v>
      </c>
      <c r="D1508" s="39" t="s">
        <v>6303</v>
      </c>
      <c r="E1508" s="40">
        <v>30800</v>
      </c>
      <c r="F1508" s="39" t="s">
        <v>6291</v>
      </c>
      <c r="G1508" s="39" t="s">
        <v>420</v>
      </c>
      <c r="H1508" s="39" t="s">
        <v>4</v>
      </c>
      <c r="I1508" s="39">
        <v>14</v>
      </c>
      <c r="J1508" s="39" t="s">
        <v>6214</v>
      </c>
      <c r="K1508" s="39" t="s">
        <v>2986</v>
      </c>
    </row>
    <row r="1509" spans="1:11">
      <c r="A1509" t="str">
        <f t="shared" si="23"/>
        <v xml:space="preserve">MarkRobinson </v>
      </c>
      <c r="B1509" s="39" t="s">
        <v>6304</v>
      </c>
      <c r="C1509" s="39" t="s">
        <v>151</v>
      </c>
      <c r="D1509" s="39" t="s">
        <v>6305</v>
      </c>
      <c r="E1509" s="40">
        <v>30800</v>
      </c>
      <c r="F1509" s="39" t="s">
        <v>6291</v>
      </c>
      <c r="G1509" s="39" t="s">
        <v>4069</v>
      </c>
      <c r="H1509" s="39" t="s">
        <v>4</v>
      </c>
      <c r="I1509" s="39">
        <v>14</v>
      </c>
      <c r="J1509" s="39" t="s">
        <v>5529</v>
      </c>
      <c r="K1509" s="39" t="s">
        <v>2986</v>
      </c>
    </row>
    <row r="1510" spans="1:11">
      <c r="A1510" t="str">
        <f t="shared" si="23"/>
        <v>LennaSummy</v>
      </c>
      <c r="B1510" s="39" t="s">
        <v>6306</v>
      </c>
      <c r="C1510" s="39" t="s">
        <v>6307</v>
      </c>
      <c r="D1510" s="39" t="s">
        <v>6308</v>
      </c>
      <c r="E1510" s="40">
        <v>28500</v>
      </c>
      <c r="F1510" s="39" t="s">
        <v>6291</v>
      </c>
      <c r="G1510" s="39" t="s">
        <v>6309</v>
      </c>
      <c r="H1510" s="39" t="s">
        <v>444</v>
      </c>
      <c r="I1510" s="39">
        <v>14</v>
      </c>
      <c r="J1510" s="39" t="s">
        <v>5529</v>
      </c>
      <c r="K1510" s="39" t="s">
        <v>2986</v>
      </c>
    </row>
    <row r="1511" spans="1:11">
      <c r="A1511" t="str">
        <f t="shared" si="23"/>
        <v>PaulSummy</v>
      </c>
      <c r="B1511" s="39" t="s">
        <v>6310</v>
      </c>
      <c r="C1511" s="39" t="s">
        <v>2309</v>
      </c>
      <c r="D1511" s="39" t="s">
        <v>6308</v>
      </c>
      <c r="E1511" s="40">
        <v>28500</v>
      </c>
      <c r="F1511" s="39" t="s">
        <v>6291</v>
      </c>
      <c r="G1511" s="39" t="s">
        <v>6309</v>
      </c>
      <c r="H1511" s="39" t="s">
        <v>444</v>
      </c>
      <c r="I1511" s="39">
        <v>14</v>
      </c>
      <c r="J1511" s="39" t="s">
        <v>5529</v>
      </c>
      <c r="K1511" s="39" t="s">
        <v>2986</v>
      </c>
    </row>
    <row r="1512" spans="1:11">
      <c r="A1512" t="str">
        <f t="shared" si="23"/>
        <v>FPerry</v>
      </c>
      <c r="B1512" s="39" t="s">
        <v>3615</v>
      </c>
      <c r="C1512" s="39" t="s">
        <v>3616</v>
      </c>
      <c r="D1512" s="39" t="s">
        <v>3486</v>
      </c>
      <c r="E1512" s="40">
        <v>28500</v>
      </c>
      <c r="F1512" s="39" t="s">
        <v>6291</v>
      </c>
      <c r="G1512" s="39" t="s">
        <v>262</v>
      </c>
      <c r="H1512" s="39" t="s">
        <v>4</v>
      </c>
      <c r="I1512" s="39">
        <v>14</v>
      </c>
      <c r="J1512" s="39" t="s">
        <v>3024</v>
      </c>
      <c r="K1512" s="39" t="s">
        <v>2986</v>
      </c>
    </row>
    <row r="1513" spans="1:11">
      <c r="A1513" t="str">
        <f t="shared" si="23"/>
        <v>ArleneTenenbaum</v>
      </c>
      <c r="B1513" s="39" t="s">
        <v>6311</v>
      </c>
      <c r="C1513" s="39" t="s">
        <v>6123</v>
      </c>
      <c r="D1513" s="39" t="s">
        <v>5943</v>
      </c>
      <c r="E1513" s="40">
        <v>28500</v>
      </c>
      <c r="F1513" s="39" t="s">
        <v>6291</v>
      </c>
      <c r="G1513" s="39" t="s">
        <v>3</v>
      </c>
      <c r="H1513" s="39" t="s">
        <v>4</v>
      </c>
      <c r="I1513" s="39">
        <v>14</v>
      </c>
      <c r="J1513" s="39" t="s">
        <v>6186</v>
      </c>
      <c r="K1513" s="39" t="s">
        <v>2986</v>
      </c>
    </row>
    <row r="1514" spans="1:11">
      <c r="A1514" t="str">
        <f t="shared" si="23"/>
        <v>ArnoldWhitman</v>
      </c>
      <c r="B1514" s="39" t="s">
        <v>6312</v>
      </c>
      <c r="C1514" s="39" t="s">
        <v>4479</v>
      </c>
      <c r="D1514" s="39" t="s">
        <v>6313</v>
      </c>
      <c r="E1514" s="40">
        <v>30000</v>
      </c>
      <c r="F1514" s="39" t="s">
        <v>6291</v>
      </c>
      <c r="G1514" s="39" t="s">
        <v>6314</v>
      </c>
      <c r="H1514" s="39" t="s">
        <v>1446</v>
      </c>
      <c r="I1514" s="39">
        <v>14</v>
      </c>
      <c r="J1514" s="39" t="s">
        <v>6099</v>
      </c>
      <c r="K1514" s="39" t="s">
        <v>2986</v>
      </c>
    </row>
    <row r="1515" spans="1:11">
      <c r="A1515" t="str">
        <f t="shared" si="23"/>
        <v>WFountain</v>
      </c>
      <c r="B1515" s="39" t="s">
        <v>6315</v>
      </c>
      <c r="C1515" s="39" t="s">
        <v>3211</v>
      </c>
      <c r="D1515" s="39" t="s">
        <v>6316</v>
      </c>
      <c r="E1515" s="40">
        <v>28500</v>
      </c>
      <c r="F1515" s="39" t="s">
        <v>6291</v>
      </c>
      <c r="G1515" s="39" t="s">
        <v>4945</v>
      </c>
      <c r="H1515" s="39" t="s">
        <v>1577</v>
      </c>
      <c r="I1515" s="39">
        <v>14</v>
      </c>
      <c r="J1515" s="39" t="s">
        <v>6099</v>
      </c>
      <c r="K1515" s="39" t="s">
        <v>2986</v>
      </c>
    </row>
    <row r="1516" spans="1:11">
      <c r="A1516" t="str">
        <f t="shared" si="23"/>
        <v>CharlesBidwell</v>
      </c>
      <c r="B1516" s="39" t="s">
        <v>6317</v>
      </c>
      <c r="C1516" s="39" t="s">
        <v>2681</v>
      </c>
      <c r="D1516" s="39" t="s">
        <v>6318</v>
      </c>
      <c r="E1516" s="40">
        <v>30000</v>
      </c>
      <c r="F1516" s="39" t="s">
        <v>6291</v>
      </c>
      <c r="G1516" s="39" t="s">
        <v>6319</v>
      </c>
      <c r="H1516" s="39" t="s">
        <v>75</v>
      </c>
      <c r="I1516" s="39">
        <v>14</v>
      </c>
      <c r="J1516" s="39" t="s">
        <v>6099</v>
      </c>
      <c r="K1516" s="39" t="s">
        <v>2986</v>
      </c>
    </row>
    <row r="1517" spans="1:11">
      <c r="A1517" t="str">
        <f t="shared" si="23"/>
        <v>JaneCowles Smith</v>
      </c>
      <c r="B1517" s="39" t="s">
        <v>6320</v>
      </c>
      <c r="C1517" s="39" t="s">
        <v>770</v>
      </c>
      <c r="D1517" s="39" t="s">
        <v>6321</v>
      </c>
      <c r="E1517" s="40">
        <v>28500</v>
      </c>
      <c r="F1517" s="39" t="s">
        <v>6291</v>
      </c>
      <c r="G1517" s="39" t="s">
        <v>6322</v>
      </c>
      <c r="H1517" s="39" t="s">
        <v>4</v>
      </c>
      <c r="I1517" s="39">
        <v>14</v>
      </c>
      <c r="J1517" s="39" t="s">
        <v>6099</v>
      </c>
      <c r="K1517" s="39" t="s">
        <v>2986</v>
      </c>
    </row>
    <row r="1518" spans="1:11">
      <c r="A1518" t="str">
        <f t="shared" si="23"/>
        <v>KimberlyOlson</v>
      </c>
      <c r="B1518" s="39" t="s">
        <v>6323</v>
      </c>
      <c r="C1518" s="39" t="s">
        <v>3264</v>
      </c>
      <c r="D1518" s="39" t="s">
        <v>6324</v>
      </c>
      <c r="E1518" s="40">
        <v>30000</v>
      </c>
      <c r="F1518" s="39" t="s">
        <v>6291</v>
      </c>
      <c r="G1518" s="39" t="s">
        <v>5132</v>
      </c>
      <c r="H1518" s="39" t="s">
        <v>2838</v>
      </c>
      <c r="I1518" s="39">
        <v>14</v>
      </c>
      <c r="J1518" s="39" t="s">
        <v>6099</v>
      </c>
      <c r="K1518" s="39" t="s">
        <v>2986</v>
      </c>
    </row>
    <row r="1519" spans="1:11">
      <c r="A1519" t="str">
        <f t="shared" si="23"/>
        <v>VikiDiaz</v>
      </c>
      <c r="B1519" s="39" t="s">
        <v>6325</v>
      </c>
      <c r="C1519" s="39" t="s">
        <v>6326</v>
      </c>
      <c r="D1519" s="39" t="s">
        <v>985</v>
      </c>
      <c r="E1519" s="40">
        <v>28500</v>
      </c>
      <c r="F1519" s="39" t="s">
        <v>6291</v>
      </c>
      <c r="G1519" s="39" t="s">
        <v>64</v>
      </c>
      <c r="H1519" s="39" t="s">
        <v>65</v>
      </c>
      <c r="I1519" s="39">
        <v>14</v>
      </c>
      <c r="J1519" s="39" t="s">
        <v>6327</v>
      </c>
      <c r="K1519" s="39" t="s">
        <v>2986</v>
      </c>
    </row>
    <row r="1520" spans="1:11">
      <c r="A1520" t="str">
        <f t="shared" si="23"/>
        <v>DavidCraver</v>
      </c>
      <c r="B1520" s="39" t="s">
        <v>6328</v>
      </c>
      <c r="C1520" s="39" t="s">
        <v>163</v>
      </c>
      <c r="D1520" s="39" t="s">
        <v>6329</v>
      </c>
      <c r="E1520" s="40">
        <v>28500</v>
      </c>
      <c r="F1520" s="39" t="s">
        <v>6291</v>
      </c>
      <c r="G1520" s="39" t="s">
        <v>1378</v>
      </c>
      <c r="H1520" s="39" t="s">
        <v>123</v>
      </c>
      <c r="I1520" s="39">
        <v>14</v>
      </c>
      <c r="J1520" s="39" t="s">
        <v>5412</v>
      </c>
      <c r="K1520" s="39" t="s">
        <v>2986</v>
      </c>
    </row>
    <row r="1521" spans="1:11">
      <c r="A1521" t="str">
        <f t="shared" si="23"/>
        <v>PatriciaCrown</v>
      </c>
      <c r="B1521" s="39" t="s">
        <v>6330</v>
      </c>
      <c r="C1521" s="39" t="s">
        <v>3136</v>
      </c>
      <c r="D1521" s="39" t="s">
        <v>141</v>
      </c>
      <c r="E1521" s="40">
        <v>30800</v>
      </c>
      <c r="F1521" s="39" t="s">
        <v>6291</v>
      </c>
      <c r="G1521" s="39" t="s">
        <v>2758</v>
      </c>
      <c r="H1521" s="39" t="s">
        <v>105</v>
      </c>
      <c r="I1521" s="39">
        <v>14</v>
      </c>
      <c r="J1521" s="39" t="s">
        <v>5412</v>
      </c>
      <c r="K1521" s="39" t="s">
        <v>2986</v>
      </c>
    </row>
    <row r="1522" spans="1:11">
      <c r="A1522" t="str">
        <f t="shared" si="23"/>
        <v>MatthewThornton</v>
      </c>
      <c r="B1522" s="39" t="s">
        <v>6331</v>
      </c>
      <c r="C1522" s="39" t="s">
        <v>58</v>
      </c>
      <c r="D1522" s="39" t="s">
        <v>3645</v>
      </c>
      <c r="E1522" s="40">
        <v>30000</v>
      </c>
      <c r="F1522" s="39" t="s">
        <v>6291</v>
      </c>
      <c r="G1522" s="39" t="s">
        <v>6332</v>
      </c>
      <c r="H1522" s="39" t="s">
        <v>65</v>
      </c>
      <c r="I1522" s="39">
        <v>14</v>
      </c>
      <c r="J1522" s="39" t="s">
        <v>6099</v>
      </c>
      <c r="K1522" s="39" t="s">
        <v>2986</v>
      </c>
    </row>
    <row r="1523" spans="1:11">
      <c r="A1523" t="str">
        <f t="shared" si="23"/>
        <v>LeeThomas</v>
      </c>
      <c r="B1523" s="39" t="s">
        <v>6333</v>
      </c>
      <c r="C1523" s="39" t="s">
        <v>3351</v>
      </c>
      <c r="D1523" s="39" t="s">
        <v>2992</v>
      </c>
      <c r="E1523" s="40">
        <v>28500</v>
      </c>
      <c r="F1523" s="39" t="s">
        <v>6291</v>
      </c>
      <c r="G1523" s="39" t="s">
        <v>64</v>
      </c>
      <c r="H1523" s="39" t="s">
        <v>65</v>
      </c>
      <c r="I1523" s="39">
        <v>14</v>
      </c>
      <c r="J1523" s="39" t="s">
        <v>6334</v>
      </c>
      <c r="K1523" s="39" t="s">
        <v>2986</v>
      </c>
    </row>
    <row r="1524" spans="1:11">
      <c r="A1524" t="str">
        <f t="shared" si="23"/>
        <v>JohnDwyer</v>
      </c>
      <c r="B1524" s="39" t="s">
        <v>6335</v>
      </c>
      <c r="C1524" s="39" t="s">
        <v>69</v>
      </c>
      <c r="D1524" s="39" t="s">
        <v>2637</v>
      </c>
      <c r="E1524" s="40">
        <v>30000</v>
      </c>
      <c r="F1524" s="39" t="s">
        <v>6291</v>
      </c>
      <c r="G1524" s="39" t="s">
        <v>4380</v>
      </c>
      <c r="H1524" s="39" t="s">
        <v>244</v>
      </c>
      <c r="I1524" s="39">
        <v>14</v>
      </c>
      <c r="J1524" s="39" t="s">
        <v>6334</v>
      </c>
      <c r="K1524" s="39" t="s">
        <v>2986</v>
      </c>
    </row>
    <row r="1525" spans="1:11">
      <c r="A1525" t="str">
        <f t="shared" si="23"/>
        <v>FarhadEbrahimi</v>
      </c>
      <c r="B1525" s="39" t="s">
        <v>6336</v>
      </c>
      <c r="C1525" s="39" t="s">
        <v>6337</v>
      </c>
      <c r="D1525" s="39" t="s">
        <v>4132</v>
      </c>
      <c r="E1525" s="40">
        <v>28500</v>
      </c>
      <c r="F1525" s="39" t="s">
        <v>6291</v>
      </c>
      <c r="G1525" s="39" t="s">
        <v>2758</v>
      </c>
      <c r="H1525" s="39" t="s">
        <v>105</v>
      </c>
      <c r="I1525" s="39">
        <v>14</v>
      </c>
      <c r="J1525" s="39" t="s">
        <v>6338</v>
      </c>
      <c r="K1525" s="39" t="s">
        <v>2986</v>
      </c>
    </row>
    <row r="1526" spans="1:11">
      <c r="A1526" t="str">
        <f t="shared" si="23"/>
        <v>PaulettaWashington</v>
      </c>
      <c r="B1526" s="39" t="s">
        <v>6339</v>
      </c>
      <c r="C1526" s="39" t="s">
        <v>6340</v>
      </c>
      <c r="D1526" s="39" t="s">
        <v>2961</v>
      </c>
      <c r="E1526" s="40">
        <v>28500</v>
      </c>
      <c r="F1526" s="39" t="s">
        <v>6291</v>
      </c>
      <c r="G1526" s="39" t="s">
        <v>45</v>
      </c>
      <c r="H1526" s="39" t="s">
        <v>4</v>
      </c>
      <c r="I1526" s="39">
        <v>14</v>
      </c>
      <c r="J1526" s="39" t="s">
        <v>5350</v>
      </c>
      <c r="K1526" s="39" t="s">
        <v>2986</v>
      </c>
    </row>
    <row r="1527" spans="1:11">
      <c r="A1527" t="str">
        <f t="shared" si="23"/>
        <v>DenzelWashington</v>
      </c>
      <c r="B1527" s="39" t="s">
        <v>6341</v>
      </c>
      <c r="C1527" s="39" t="s">
        <v>6342</v>
      </c>
      <c r="D1527" s="39" t="s">
        <v>2961</v>
      </c>
      <c r="E1527" s="40">
        <v>28500</v>
      </c>
      <c r="F1527" s="39" t="s">
        <v>6291</v>
      </c>
      <c r="G1527" s="39" t="s">
        <v>45</v>
      </c>
      <c r="H1527" s="39" t="s">
        <v>4</v>
      </c>
      <c r="I1527" s="39">
        <v>14</v>
      </c>
      <c r="K1527" s="39" t="s">
        <v>2986</v>
      </c>
    </row>
    <row r="1528" spans="1:11">
      <c r="A1528" t="str">
        <f t="shared" si="23"/>
        <v>BillieDiaz</v>
      </c>
      <c r="B1528" s="39" t="s">
        <v>6343</v>
      </c>
      <c r="C1528" s="39" t="s">
        <v>6344</v>
      </c>
      <c r="D1528" s="39" t="s">
        <v>985</v>
      </c>
      <c r="E1528" s="40">
        <v>30800</v>
      </c>
      <c r="F1528" s="39" t="s">
        <v>6291</v>
      </c>
      <c r="G1528" s="39" t="s">
        <v>6345</v>
      </c>
      <c r="H1528" s="39" t="s">
        <v>4</v>
      </c>
      <c r="I1528" s="39">
        <v>14</v>
      </c>
      <c r="J1528" s="39" t="s">
        <v>5350</v>
      </c>
      <c r="K1528" s="39" t="s">
        <v>2986</v>
      </c>
    </row>
    <row r="1529" spans="1:11">
      <c r="A1529" t="str">
        <f t="shared" si="23"/>
        <v>JustineMusk</v>
      </c>
      <c r="B1529" s="39" t="s">
        <v>6346</v>
      </c>
      <c r="C1529" s="39" t="s">
        <v>6347</v>
      </c>
      <c r="D1529" s="39" t="s">
        <v>6348</v>
      </c>
      <c r="E1529" s="40">
        <v>28500</v>
      </c>
      <c r="F1529" s="39" t="s">
        <v>6291</v>
      </c>
      <c r="G1529" s="39" t="s">
        <v>420</v>
      </c>
      <c r="H1529" s="39" t="s">
        <v>4</v>
      </c>
      <c r="I1529" s="39">
        <v>14</v>
      </c>
      <c r="J1529" s="39" t="s">
        <v>3074</v>
      </c>
      <c r="K1529" s="39" t="s">
        <v>2986</v>
      </c>
    </row>
    <row r="1530" spans="1:11">
      <c r="A1530" t="str">
        <f t="shared" si="23"/>
        <v>JanetCrown</v>
      </c>
      <c r="B1530" s="39" t="s">
        <v>6349</v>
      </c>
      <c r="C1530" s="39" t="s">
        <v>4745</v>
      </c>
      <c r="D1530" s="39" t="s">
        <v>141</v>
      </c>
      <c r="E1530" s="40">
        <v>30800</v>
      </c>
      <c r="F1530" s="39" t="s">
        <v>6291</v>
      </c>
      <c r="G1530" s="39" t="s">
        <v>420</v>
      </c>
      <c r="H1530" s="39" t="s">
        <v>4</v>
      </c>
      <c r="I1530" s="39">
        <v>14</v>
      </c>
      <c r="J1530" s="39" t="s">
        <v>3886</v>
      </c>
      <c r="K1530" s="39" t="s">
        <v>2986</v>
      </c>
    </row>
    <row r="1531" spans="1:11">
      <c r="A1531" t="str">
        <f t="shared" si="23"/>
        <v>UlrichMeyer</v>
      </c>
      <c r="B1531" s="39" t="s">
        <v>6350</v>
      </c>
      <c r="C1531" s="39" t="s">
        <v>6351</v>
      </c>
      <c r="D1531" s="39" t="s">
        <v>2034</v>
      </c>
      <c r="E1531" s="40">
        <v>28500</v>
      </c>
      <c r="F1531" s="39" t="s">
        <v>6291</v>
      </c>
      <c r="G1531" s="39" t="s">
        <v>74</v>
      </c>
      <c r="H1531" s="39" t="s">
        <v>75</v>
      </c>
      <c r="I1531" s="39">
        <v>14</v>
      </c>
      <c r="J1531" s="39" t="s">
        <v>5412</v>
      </c>
      <c r="K1531" s="39" t="s">
        <v>2986</v>
      </c>
    </row>
    <row r="1532" spans="1:11">
      <c r="A1532" t="str">
        <f t="shared" si="23"/>
        <v>StevenSkikos</v>
      </c>
      <c r="B1532" s="39" t="s">
        <v>6352</v>
      </c>
      <c r="C1532" s="39" t="s">
        <v>128</v>
      </c>
      <c r="D1532" s="39" t="s">
        <v>6353</v>
      </c>
      <c r="E1532" s="40">
        <v>28500</v>
      </c>
      <c r="F1532" s="39" t="s">
        <v>6291</v>
      </c>
      <c r="G1532" s="39" t="s">
        <v>2897</v>
      </c>
      <c r="H1532" s="39" t="s">
        <v>4</v>
      </c>
      <c r="I1532" s="39">
        <v>14</v>
      </c>
      <c r="J1532" s="39" t="s">
        <v>5412</v>
      </c>
      <c r="K1532" s="39" t="s">
        <v>2986</v>
      </c>
    </row>
    <row r="1533" spans="1:11">
      <c r="A1533" t="str">
        <f t="shared" si="23"/>
        <v>JeffreyUbben</v>
      </c>
      <c r="B1533" s="39" t="s">
        <v>6354</v>
      </c>
      <c r="C1533" s="39" t="s">
        <v>109</v>
      </c>
      <c r="D1533" s="39" t="s">
        <v>6355</v>
      </c>
      <c r="E1533" s="40">
        <v>28500</v>
      </c>
      <c r="F1533" s="39" t="s">
        <v>6291</v>
      </c>
      <c r="G1533" s="39" t="s">
        <v>156</v>
      </c>
      <c r="H1533" s="39" t="s">
        <v>4</v>
      </c>
      <c r="I1533" s="39">
        <v>14</v>
      </c>
      <c r="J1533" s="39" t="s">
        <v>5412</v>
      </c>
      <c r="K1533" s="39" t="s">
        <v>2986</v>
      </c>
    </row>
    <row r="1534" spans="1:11">
      <c r="A1534" t="str">
        <f t="shared" si="23"/>
        <v>CharlesJaneway</v>
      </c>
      <c r="B1534" s="39" t="s">
        <v>6356</v>
      </c>
      <c r="C1534" s="39" t="s">
        <v>2681</v>
      </c>
      <c r="D1534" s="39" t="s">
        <v>6357</v>
      </c>
      <c r="E1534" s="40">
        <v>28500</v>
      </c>
      <c r="F1534" s="39" t="s">
        <v>6291</v>
      </c>
      <c r="G1534" s="39" t="s">
        <v>14</v>
      </c>
      <c r="H1534" s="39" t="s">
        <v>15</v>
      </c>
      <c r="I1534" s="39">
        <v>14</v>
      </c>
      <c r="J1534" s="39" t="s">
        <v>5412</v>
      </c>
      <c r="K1534" s="39" t="s">
        <v>2986</v>
      </c>
    </row>
    <row r="1535" spans="1:11">
      <c r="A1535" t="str">
        <f t="shared" si="23"/>
        <v>MarciaRadosevich</v>
      </c>
      <c r="B1535" s="39" t="s">
        <v>6358</v>
      </c>
      <c r="C1535" s="39" t="s">
        <v>3912</v>
      </c>
      <c r="D1535" s="39" t="s">
        <v>6359</v>
      </c>
      <c r="E1535" s="40">
        <v>30800</v>
      </c>
      <c r="F1535" s="39" t="s">
        <v>6291</v>
      </c>
      <c r="G1535" s="39" t="s">
        <v>6360</v>
      </c>
      <c r="H1535" s="39" t="s">
        <v>27</v>
      </c>
      <c r="I1535" s="39">
        <v>14</v>
      </c>
      <c r="J1535" s="39" t="s">
        <v>5412</v>
      </c>
      <c r="K1535" s="39" t="s">
        <v>2986</v>
      </c>
    </row>
    <row r="1536" spans="1:11">
      <c r="A1536" t="str">
        <f t="shared" si="23"/>
        <v>MarkKleiman</v>
      </c>
      <c r="B1536" s="39" t="s">
        <v>6361</v>
      </c>
      <c r="C1536" s="39" t="s">
        <v>151</v>
      </c>
      <c r="D1536" s="39" t="s">
        <v>6362</v>
      </c>
      <c r="E1536" s="40">
        <v>28500</v>
      </c>
      <c r="F1536" s="39" t="s">
        <v>6291</v>
      </c>
      <c r="G1536" s="39" t="s">
        <v>45</v>
      </c>
      <c r="H1536" s="39" t="s">
        <v>4</v>
      </c>
      <c r="I1536" s="39">
        <v>14</v>
      </c>
      <c r="J1536" s="39" t="s">
        <v>5412</v>
      </c>
      <c r="K1536" s="39" t="s">
        <v>2986</v>
      </c>
    </row>
    <row r="1537" spans="1:11">
      <c r="A1537" t="str">
        <f t="shared" si="23"/>
        <v>BrienO'Brien</v>
      </c>
      <c r="B1537" s="39" t="s">
        <v>6363</v>
      </c>
      <c r="C1537" s="39" t="s">
        <v>6364</v>
      </c>
      <c r="D1537" s="39" t="s">
        <v>2060</v>
      </c>
      <c r="E1537" s="40">
        <v>28500</v>
      </c>
      <c r="F1537" s="39" t="s">
        <v>6291</v>
      </c>
      <c r="G1537" s="39" t="s">
        <v>74</v>
      </c>
      <c r="H1537" s="39" t="s">
        <v>75</v>
      </c>
      <c r="I1537" s="39">
        <v>14</v>
      </c>
      <c r="J1537" s="39" t="s">
        <v>5412</v>
      </c>
      <c r="K1537" s="39" t="s">
        <v>2986</v>
      </c>
    </row>
    <row r="1538" spans="1:11">
      <c r="A1538" t="str">
        <f t="shared" si="23"/>
        <v>DorisAshkin</v>
      </c>
      <c r="B1538" s="39" t="s">
        <v>6365</v>
      </c>
      <c r="C1538" s="39" t="s">
        <v>6366</v>
      </c>
      <c r="D1538" s="39" t="s">
        <v>6367</v>
      </c>
      <c r="E1538" s="40">
        <v>28500</v>
      </c>
      <c r="F1538" s="39" t="s">
        <v>6291</v>
      </c>
      <c r="G1538" s="39" t="s">
        <v>74</v>
      </c>
      <c r="H1538" s="39" t="s">
        <v>75</v>
      </c>
      <c r="I1538" s="39">
        <v>14</v>
      </c>
      <c r="J1538" s="39" t="s">
        <v>5412</v>
      </c>
      <c r="K1538" s="39" t="s">
        <v>2986</v>
      </c>
    </row>
    <row r="1539" spans="1:11">
      <c r="A1539" t="str">
        <f t="shared" ref="A1539:A1602" si="24">CONCATENATE(C1539,D1539)</f>
        <v>ElizabethFeinerman</v>
      </c>
      <c r="B1539" s="39" t="s">
        <v>6368</v>
      </c>
      <c r="C1539" s="39" t="s">
        <v>3238</v>
      </c>
      <c r="D1539" s="39" t="s">
        <v>6369</v>
      </c>
      <c r="E1539" s="40">
        <v>28500</v>
      </c>
      <c r="F1539" s="39" t="s">
        <v>6291</v>
      </c>
      <c r="G1539" s="39" t="s">
        <v>944</v>
      </c>
      <c r="H1539" s="39" t="s">
        <v>75</v>
      </c>
      <c r="I1539" s="39">
        <v>14</v>
      </c>
      <c r="J1539" s="39" t="s">
        <v>5412</v>
      </c>
      <c r="K1539" s="39" t="s">
        <v>2986</v>
      </c>
    </row>
    <row r="1540" spans="1:11">
      <c r="A1540" t="str">
        <f t="shared" si="24"/>
        <v>GregoryBrown</v>
      </c>
      <c r="B1540" s="39" t="s">
        <v>6370</v>
      </c>
      <c r="C1540" s="39" t="s">
        <v>3305</v>
      </c>
      <c r="D1540" s="39" t="s">
        <v>2918</v>
      </c>
      <c r="E1540" s="40">
        <v>28500</v>
      </c>
      <c r="F1540" s="39" t="s">
        <v>6291</v>
      </c>
      <c r="G1540" s="39" t="s">
        <v>2724</v>
      </c>
      <c r="H1540" s="39" t="s">
        <v>75</v>
      </c>
      <c r="I1540" s="39">
        <v>14</v>
      </c>
      <c r="J1540" s="39" t="s">
        <v>5412</v>
      </c>
      <c r="K1540" s="39" t="s">
        <v>2986</v>
      </c>
    </row>
    <row r="1541" spans="1:11">
      <c r="A1541" t="str">
        <f t="shared" si="24"/>
        <v>EricGriffith</v>
      </c>
      <c r="B1541" s="39" t="s">
        <v>6371</v>
      </c>
      <c r="C1541" s="39" t="s">
        <v>632</v>
      </c>
      <c r="D1541" s="39" t="s">
        <v>5808</v>
      </c>
      <c r="E1541" s="40">
        <v>28500</v>
      </c>
      <c r="F1541" s="39" t="s">
        <v>6291</v>
      </c>
      <c r="G1541" s="39" t="s">
        <v>2397</v>
      </c>
      <c r="H1541" s="39" t="s">
        <v>123</v>
      </c>
      <c r="I1541" s="39">
        <v>14</v>
      </c>
      <c r="J1541" s="39" t="s">
        <v>6338</v>
      </c>
      <c r="K1541" s="39" t="s">
        <v>2986</v>
      </c>
    </row>
    <row r="1542" spans="1:11">
      <c r="A1542" t="str">
        <f t="shared" si="24"/>
        <v>TomHanks</v>
      </c>
      <c r="B1542" s="39" t="s">
        <v>6372</v>
      </c>
      <c r="C1542" s="39" t="s">
        <v>289</v>
      </c>
      <c r="D1542" s="39" t="s">
        <v>6373</v>
      </c>
      <c r="E1542" s="40">
        <v>28500</v>
      </c>
      <c r="F1542" s="39" t="s">
        <v>6291</v>
      </c>
      <c r="G1542" s="39" t="s">
        <v>460</v>
      </c>
      <c r="H1542" s="39" t="s">
        <v>4</v>
      </c>
      <c r="I1542" s="39">
        <v>14</v>
      </c>
      <c r="J1542" s="39" t="s">
        <v>5350</v>
      </c>
      <c r="K1542" s="39" t="s">
        <v>2986</v>
      </c>
    </row>
    <row r="1543" spans="1:11">
      <c r="A1543" t="str">
        <f t="shared" si="24"/>
        <v>MeganChernin</v>
      </c>
      <c r="B1543" s="39" t="s">
        <v>6374</v>
      </c>
      <c r="C1543" s="39" t="s">
        <v>6375</v>
      </c>
      <c r="D1543" s="39" t="s">
        <v>6376</v>
      </c>
      <c r="E1543" s="40">
        <v>28500</v>
      </c>
      <c r="F1543" s="39" t="s">
        <v>6291</v>
      </c>
      <c r="G1543" s="39" t="s">
        <v>460</v>
      </c>
      <c r="H1543" s="39" t="s">
        <v>4</v>
      </c>
      <c r="I1543" s="39">
        <v>14</v>
      </c>
      <c r="J1543" s="39" t="s">
        <v>5350</v>
      </c>
      <c r="K1543" s="39" t="s">
        <v>2986</v>
      </c>
    </row>
    <row r="1544" spans="1:11">
      <c r="A1544" t="str">
        <f t="shared" si="24"/>
        <v>PeterChernin</v>
      </c>
      <c r="B1544" s="39" t="s">
        <v>6377</v>
      </c>
      <c r="C1544" s="39" t="s">
        <v>221</v>
      </c>
      <c r="D1544" s="39" t="s">
        <v>6376</v>
      </c>
      <c r="E1544" s="40">
        <v>28500</v>
      </c>
      <c r="F1544" s="39" t="s">
        <v>6291</v>
      </c>
      <c r="G1544" s="39" t="s">
        <v>460</v>
      </c>
      <c r="H1544" s="39" t="s">
        <v>4</v>
      </c>
      <c r="I1544" s="39">
        <v>14</v>
      </c>
      <c r="J1544" s="39" t="s">
        <v>5350</v>
      </c>
      <c r="K1544" s="39" t="s">
        <v>2986</v>
      </c>
    </row>
    <row r="1545" spans="1:11">
      <c r="A1545" t="str">
        <f t="shared" si="24"/>
        <v>ConorOneil</v>
      </c>
      <c r="B1545" s="39" t="s">
        <v>6378</v>
      </c>
      <c r="C1545" s="39" t="s">
        <v>4855</v>
      </c>
      <c r="D1545" s="39" t="s">
        <v>6379</v>
      </c>
      <c r="E1545" s="40">
        <v>28500</v>
      </c>
      <c r="F1545" s="39" t="s">
        <v>6291</v>
      </c>
      <c r="G1545" s="39" t="s">
        <v>2961</v>
      </c>
      <c r="H1545" s="39" t="s">
        <v>2962</v>
      </c>
      <c r="I1545" s="39">
        <v>14</v>
      </c>
      <c r="J1545" s="39" t="s">
        <v>5412</v>
      </c>
      <c r="K1545" s="39" t="s">
        <v>2986</v>
      </c>
    </row>
    <row r="1546" spans="1:11">
      <c r="A1546" t="str">
        <f t="shared" si="24"/>
        <v>ArjunGupta</v>
      </c>
      <c r="B1546" s="39" t="s">
        <v>6380</v>
      </c>
      <c r="C1546" s="39" t="s">
        <v>6381</v>
      </c>
      <c r="D1546" s="39" t="s">
        <v>4636</v>
      </c>
      <c r="E1546" s="40">
        <v>28500</v>
      </c>
      <c r="F1546" s="39" t="s">
        <v>6291</v>
      </c>
      <c r="G1546" s="39" t="s">
        <v>6382</v>
      </c>
      <c r="H1546" s="39" t="s">
        <v>4</v>
      </c>
      <c r="I1546" s="39">
        <v>14</v>
      </c>
      <c r="J1546" s="39" t="s">
        <v>5412</v>
      </c>
      <c r="K1546" s="39" t="s">
        <v>2986</v>
      </c>
    </row>
    <row r="1547" spans="1:11">
      <c r="A1547" t="str">
        <f t="shared" si="24"/>
        <v>ReneeCrown</v>
      </c>
      <c r="B1547" s="39" t="s">
        <v>6383</v>
      </c>
      <c r="C1547" s="39" t="s">
        <v>5659</v>
      </c>
      <c r="D1547" s="39" t="s">
        <v>141</v>
      </c>
      <c r="E1547" s="40">
        <v>28500</v>
      </c>
      <c r="F1547" s="39" t="s">
        <v>6291</v>
      </c>
      <c r="G1547" s="39" t="s">
        <v>3005</v>
      </c>
      <c r="H1547" s="39" t="s">
        <v>75</v>
      </c>
      <c r="I1547" s="39">
        <v>14</v>
      </c>
      <c r="J1547" s="39" t="s">
        <v>5412</v>
      </c>
      <c r="K1547" s="39" t="s">
        <v>2986</v>
      </c>
    </row>
    <row r="1548" spans="1:11">
      <c r="A1548" t="str">
        <f t="shared" si="24"/>
        <v>NancyCrown</v>
      </c>
      <c r="B1548" s="39" t="s">
        <v>6384</v>
      </c>
      <c r="C1548" s="39" t="s">
        <v>511</v>
      </c>
      <c r="D1548" s="39" t="s">
        <v>141</v>
      </c>
      <c r="E1548" s="40">
        <v>30800</v>
      </c>
      <c r="F1548" s="39" t="s">
        <v>6291</v>
      </c>
      <c r="G1548" s="39" t="s">
        <v>944</v>
      </c>
      <c r="H1548" s="39" t="s">
        <v>75</v>
      </c>
      <c r="I1548" s="39">
        <v>14</v>
      </c>
      <c r="J1548" s="39" t="s">
        <v>5412</v>
      </c>
      <c r="K1548" s="39" t="s">
        <v>2986</v>
      </c>
    </row>
    <row r="1549" spans="1:11">
      <c r="A1549" t="str">
        <f t="shared" si="24"/>
        <v>LesterCrown</v>
      </c>
      <c r="B1549" s="39" t="s">
        <v>6385</v>
      </c>
      <c r="C1549" s="39" t="s">
        <v>4459</v>
      </c>
      <c r="D1549" s="39" t="s">
        <v>141</v>
      </c>
      <c r="E1549" s="40">
        <v>28500</v>
      </c>
      <c r="F1549" s="39" t="s">
        <v>6291</v>
      </c>
      <c r="G1549" s="39" t="s">
        <v>3005</v>
      </c>
      <c r="H1549" s="39" t="s">
        <v>75</v>
      </c>
      <c r="I1549" s="39">
        <v>14</v>
      </c>
      <c r="J1549" s="39" t="s">
        <v>5412</v>
      </c>
      <c r="K1549" s="39" t="s">
        <v>2986</v>
      </c>
    </row>
    <row r="1550" spans="1:11">
      <c r="A1550" t="str">
        <f t="shared" si="24"/>
        <v>JayTenenbaum</v>
      </c>
      <c r="B1550" s="39" t="s">
        <v>6386</v>
      </c>
      <c r="C1550" s="39" t="s">
        <v>1743</v>
      </c>
      <c r="D1550" s="39" t="s">
        <v>5943</v>
      </c>
      <c r="E1550" s="40">
        <v>28500</v>
      </c>
      <c r="F1550" s="39" t="s">
        <v>6291</v>
      </c>
      <c r="G1550" s="39" t="s">
        <v>3</v>
      </c>
      <c r="H1550" s="39" t="s">
        <v>4</v>
      </c>
      <c r="I1550" s="39">
        <v>14</v>
      </c>
      <c r="J1550" s="39" t="s">
        <v>6186</v>
      </c>
      <c r="K1550" s="39" t="s">
        <v>2986</v>
      </c>
    </row>
    <row r="1551" spans="1:11">
      <c r="A1551" t="str">
        <f t="shared" si="24"/>
        <v>CharlesGwathmey</v>
      </c>
      <c r="B1551" s="39" t="s">
        <v>6387</v>
      </c>
      <c r="C1551" s="39" t="s">
        <v>2681</v>
      </c>
      <c r="D1551" s="39" t="s">
        <v>6388</v>
      </c>
      <c r="E1551" s="40">
        <v>30000</v>
      </c>
      <c r="F1551" s="39" t="s">
        <v>6291</v>
      </c>
      <c r="G1551" s="39" t="s">
        <v>14</v>
      </c>
      <c r="H1551" s="39" t="s">
        <v>15</v>
      </c>
      <c r="I1551" s="39">
        <v>14</v>
      </c>
      <c r="J1551" s="39" t="s">
        <v>5350</v>
      </c>
      <c r="K1551" s="39" t="s">
        <v>2986</v>
      </c>
    </row>
    <row r="1552" spans="1:11">
      <c r="A1552" t="str">
        <f t="shared" si="24"/>
        <v>LeonardoDicaprio</v>
      </c>
      <c r="B1552" s="39" t="s">
        <v>6389</v>
      </c>
      <c r="C1552" s="39" t="s">
        <v>6390</v>
      </c>
      <c r="D1552" s="39" t="s">
        <v>6391</v>
      </c>
      <c r="E1552" s="40">
        <v>28500</v>
      </c>
      <c r="F1552" s="39" t="s">
        <v>6291</v>
      </c>
      <c r="G1552" s="39" t="s">
        <v>6392</v>
      </c>
      <c r="H1552" s="39" t="s">
        <v>4</v>
      </c>
      <c r="I1552" s="39">
        <v>14</v>
      </c>
      <c r="J1552" s="39" t="s">
        <v>5350</v>
      </c>
      <c r="K1552" s="39" t="s">
        <v>2986</v>
      </c>
    </row>
    <row r="1553" spans="1:11">
      <c r="A1553" t="str">
        <f t="shared" si="24"/>
        <v>AlisaWeise</v>
      </c>
      <c r="B1553" s="39" t="s">
        <v>6393</v>
      </c>
      <c r="C1553" s="39" t="s">
        <v>6152</v>
      </c>
      <c r="D1553" s="39" t="s">
        <v>6394</v>
      </c>
      <c r="E1553" s="40">
        <v>28500</v>
      </c>
      <c r="F1553" s="39" t="s">
        <v>6227</v>
      </c>
      <c r="G1553" s="39" t="s">
        <v>317</v>
      </c>
      <c r="H1553" s="39" t="s">
        <v>318</v>
      </c>
      <c r="I1553" s="39">
        <v>14</v>
      </c>
      <c r="J1553" s="39" t="s">
        <v>3886</v>
      </c>
      <c r="K1553" s="39" t="s">
        <v>2986</v>
      </c>
    </row>
    <row r="1554" spans="1:11">
      <c r="A1554" t="str">
        <f t="shared" si="24"/>
        <v>HOPEALDRICH</v>
      </c>
      <c r="B1554" s="39" t="s">
        <v>6395</v>
      </c>
      <c r="C1554" s="39" t="s">
        <v>6396</v>
      </c>
      <c r="D1554" s="39" t="s">
        <v>6397</v>
      </c>
      <c r="E1554" s="40">
        <v>28500</v>
      </c>
      <c r="F1554" s="39" t="s">
        <v>6227</v>
      </c>
      <c r="G1554" s="39" t="s">
        <v>3834</v>
      </c>
      <c r="H1554" s="39" t="s">
        <v>2315</v>
      </c>
      <c r="I1554" s="39">
        <v>14</v>
      </c>
      <c r="J1554" s="39" t="s">
        <v>6398</v>
      </c>
      <c r="K1554" s="39" t="s">
        <v>2986</v>
      </c>
    </row>
    <row r="1555" spans="1:11">
      <c r="A1555" t="str">
        <f t="shared" si="24"/>
        <v>FPenn</v>
      </c>
      <c r="B1555" s="39" t="s">
        <v>6399</v>
      </c>
      <c r="C1555" s="39" t="s">
        <v>3616</v>
      </c>
      <c r="D1555" s="39" t="s">
        <v>6400</v>
      </c>
      <c r="E1555" s="40">
        <v>28500</v>
      </c>
      <c r="F1555" s="39" t="s">
        <v>6227</v>
      </c>
      <c r="G1555" s="39" t="s">
        <v>443</v>
      </c>
      <c r="H1555" s="39" t="s">
        <v>444</v>
      </c>
      <c r="I1555" s="39">
        <v>14</v>
      </c>
      <c r="J1555" s="39" t="s">
        <v>5437</v>
      </c>
      <c r="K1555" s="39" t="s">
        <v>2986</v>
      </c>
    </row>
    <row r="1556" spans="1:11">
      <c r="A1556" t="str">
        <f t="shared" si="24"/>
        <v>MaxTribble</v>
      </c>
      <c r="B1556" s="39" t="s">
        <v>6401</v>
      </c>
      <c r="C1556" s="39" t="s">
        <v>600</v>
      </c>
      <c r="D1556" s="39" t="s">
        <v>6402</v>
      </c>
      <c r="E1556" s="40">
        <v>28500</v>
      </c>
      <c r="F1556" s="39" t="s">
        <v>5880</v>
      </c>
      <c r="G1556" s="39" t="s">
        <v>928</v>
      </c>
      <c r="H1556" s="39" t="s">
        <v>444</v>
      </c>
      <c r="I1556" s="39">
        <v>14</v>
      </c>
      <c r="J1556" s="39" t="s">
        <v>3074</v>
      </c>
      <c r="K1556" s="39" t="s">
        <v>2986</v>
      </c>
    </row>
    <row r="1557" spans="1:11">
      <c r="A1557" t="str">
        <f t="shared" si="24"/>
        <v>NancyShaich</v>
      </c>
      <c r="B1557" s="39" t="s">
        <v>6403</v>
      </c>
      <c r="C1557" s="39" t="s">
        <v>511</v>
      </c>
      <c r="D1557" s="39" t="s">
        <v>6404</v>
      </c>
      <c r="E1557" s="40">
        <v>30000</v>
      </c>
      <c r="F1557" s="39" t="s">
        <v>5880</v>
      </c>
      <c r="G1557" s="39" t="s">
        <v>1099</v>
      </c>
      <c r="H1557" s="39" t="s">
        <v>123</v>
      </c>
      <c r="I1557" s="39">
        <v>14</v>
      </c>
      <c r="J1557" s="39" t="s">
        <v>5428</v>
      </c>
      <c r="K1557" s="39" t="s">
        <v>2986</v>
      </c>
    </row>
    <row r="1558" spans="1:11">
      <c r="A1558" t="str">
        <f t="shared" si="24"/>
        <v>NicoleRowe</v>
      </c>
      <c r="B1558" s="39" t="s">
        <v>6405</v>
      </c>
      <c r="C1558" s="39" t="s">
        <v>578</v>
      </c>
      <c r="D1558" s="39" t="s">
        <v>6406</v>
      </c>
      <c r="E1558" s="40">
        <v>28500</v>
      </c>
      <c r="F1558" s="39" t="s">
        <v>5880</v>
      </c>
      <c r="G1558" s="39" t="s">
        <v>6407</v>
      </c>
      <c r="H1558" s="39" t="s">
        <v>6408</v>
      </c>
      <c r="I1558" s="39">
        <v>14</v>
      </c>
      <c r="J1558" s="39" t="s">
        <v>5428</v>
      </c>
      <c r="K1558" s="39" t="s">
        <v>2986</v>
      </c>
    </row>
    <row r="1559" spans="1:11">
      <c r="A1559" t="str">
        <f t="shared" si="24"/>
        <v>DwightHoward</v>
      </c>
      <c r="B1559" s="39" t="s">
        <v>6409</v>
      </c>
      <c r="C1559" s="39" t="s">
        <v>3534</v>
      </c>
      <c r="D1559" s="39" t="s">
        <v>175</v>
      </c>
      <c r="E1559" s="40">
        <v>30800</v>
      </c>
      <c r="F1559" s="39" t="s">
        <v>5880</v>
      </c>
      <c r="G1559" s="39" t="s">
        <v>4608</v>
      </c>
      <c r="H1559" s="39" t="s">
        <v>27</v>
      </c>
      <c r="I1559" s="39">
        <v>14</v>
      </c>
      <c r="J1559" s="39" t="s">
        <v>4275</v>
      </c>
      <c r="K1559" s="39" t="s">
        <v>2986</v>
      </c>
    </row>
    <row r="1560" spans="1:11">
      <c r="A1560" t="str">
        <f t="shared" si="24"/>
        <v>ChrisLarsen</v>
      </c>
      <c r="B1560" s="39" t="s">
        <v>6410</v>
      </c>
      <c r="C1560" s="39" t="s">
        <v>755</v>
      </c>
      <c r="D1560" s="39" t="s">
        <v>6411</v>
      </c>
      <c r="E1560" s="40">
        <v>28500</v>
      </c>
      <c r="F1560" s="39" t="s">
        <v>5925</v>
      </c>
      <c r="G1560" s="39" t="s">
        <v>156</v>
      </c>
      <c r="H1560" s="39" t="s">
        <v>4</v>
      </c>
      <c r="I1560" s="39">
        <v>14</v>
      </c>
      <c r="J1560" s="39" t="s">
        <v>6186</v>
      </c>
      <c r="K1560" s="39" t="s">
        <v>2986</v>
      </c>
    </row>
    <row r="1561" spans="1:11">
      <c r="A1561" t="str">
        <f t="shared" si="24"/>
        <v>HarryFrampton</v>
      </c>
      <c r="B1561" s="39" t="s">
        <v>6412</v>
      </c>
      <c r="C1561" s="39" t="s">
        <v>3096</v>
      </c>
      <c r="D1561" s="39" t="s">
        <v>6413</v>
      </c>
      <c r="E1561" s="40">
        <v>28500</v>
      </c>
      <c r="F1561" s="39" t="s">
        <v>5925</v>
      </c>
      <c r="G1561" s="39" t="s">
        <v>6414</v>
      </c>
      <c r="H1561" s="39" t="s">
        <v>105</v>
      </c>
      <c r="I1561" s="39">
        <v>14</v>
      </c>
      <c r="J1561" s="39" t="s">
        <v>5935</v>
      </c>
      <c r="K1561" s="39" t="s">
        <v>2986</v>
      </c>
    </row>
    <row r="1562" spans="1:11">
      <c r="A1562" t="str">
        <f t="shared" si="24"/>
        <v>CharlesPhillips</v>
      </c>
      <c r="B1562" s="39" t="s">
        <v>6415</v>
      </c>
      <c r="C1562" s="39" t="s">
        <v>2681</v>
      </c>
      <c r="D1562" s="39" t="s">
        <v>956</v>
      </c>
      <c r="E1562" s="40">
        <v>30800</v>
      </c>
      <c r="F1562" s="39" t="s">
        <v>6181</v>
      </c>
      <c r="G1562" s="39" t="s">
        <v>83</v>
      </c>
      <c r="H1562" s="39" t="s">
        <v>4</v>
      </c>
      <c r="I1562" s="39">
        <v>14</v>
      </c>
      <c r="J1562" s="39" t="s">
        <v>6416</v>
      </c>
      <c r="K1562" s="39" t="s">
        <v>2986</v>
      </c>
    </row>
    <row r="1563" spans="1:11">
      <c r="A1563" t="str">
        <f t="shared" si="24"/>
        <v>MichaelGordon</v>
      </c>
      <c r="B1563" s="39" t="s">
        <v>6417</v>
      </c>
      <c r="C1563" s="39" t="s">
        <v>680</v>
      </c>
      <c r="D1563" s="39" t="s">
        <v>2355</v>
      </c>
      <c r="E1563" s="40">
        <v>28500</v>
      </c>
      <c r="F1563" s="39" t="s">
        <v>6181</v>
      </c>
      <c r="G1563" s="39" t="s">
        <v>3110</v>
      </c>
      <c r="H1563" s="39" t="s">
        <v>244</v>
      </c>
      <c r="I1563" s="39">
        <v>14</v>
      </c>
      <c r="J1563" s="39" t="s">
        <v>5506</v>
      </c>
      <c r="K1563" s="39" t="s">
        <v>2986</v>
      </c>
    </row>
    <row r="1564" spans="1:11">
      <c r="A1564" t="str">
        <f t="shared" si="24"/>
        <v>RAdams</v>
      </c>
      <c r="B1564" s="39" t="s">
        <v>6418</v>
      </c>
      <c r="C1564" s="39" t="s">
        <v>5914</v>
      </c>
      <c r="D1564" s="39" t="s">
        <v>2682</v>
      </c>
      <c r="E1564" s="40">
        <v>28500</v>
      </c>
      <c r="F1564" s="39" t="s">
        <v>6181</v>
      </c>
      <c r="G1564" s="39" t="s">
        <v>2961</v>
      </c>
      <c r="H1564" s="39" t="s">
        <v>2962</v>
      </c>
      <c r="I1564" s="39">
        <v>14</v>
      </c>
      <c r="J1564" s="39" t="s">
        <v>5506</v>
      </c>
      <c r="K1564" s="39" t="s">
        <v>2986</v>
      </c>
    </row>
    <row r="1565" spans="1:11">
      <c r="A1565" t="str">
        <f t="shared" si="24"/>
        <v>MarkMueller</v>
      </c>
      <c r="B1565" s="39" t="s">
        <v>6419</v>
      </c>
      <c r="C1565" s="39" t="s">
        <v>151</v>
      </c>
      <c r="D1565" s="39" t="s">
        <v>6420</v>
      </c>
      <c r="E1565" s="40">
        <v>28500</v>
      </c>
      <c r="F1565" s="39" t="s">
        <v>6291</v>
      </c>
      <c r="G1565" s="39" t="s">
        <v>443</v>
      </c>
      <c r="H1565" s="39" t="s">
        <v>444</v>
      </c>
      <c r="I1565" s="39">
        <v>14</v>
      </c>
      <c r="J1565" s="39" t="s">
        <v>3434</v>
      </c>
      <c r="K1565" s="39" t="s">
        <v>2986</v>
      </c>
    </row>
    <row r="1566" spans="1:11">
      <c r="A1566" t="str">
        <f t="shared" si="24"/>
        <v>CarolFolse</v>
      </c>
      <c r="B1566" s="39" t="s">
        <v>6421</v>
      </c>
      <c r="C1566" s="39" t="s">
        <v>1843</v>
      </c>
      <c r="D1566" s="39" t="s">
        <v>6422</v>
      </c>
      <c r="E1566" s="40">
        <v>28500</v>
      </c>
      <c r="F1566" s="39" t="s">
        <v>6227</v>
      </c>
      <c r="G1566" s="39" t="s">
        <v>4347</v>
      </c>
      <c r="H1566" s="39" t="s">
        <v>318</v>
      </c>
      <c r="I1566" s="39">
        <v>14</v>
      </c>
      <c r="J1566" s="39" t="s">
        <v>5529</v>
      </c>
      <c r="K1566" s="39" t="s">
        <v>2986</v>
      </c>
    </row>
    <row r="1567" spans="1:11">
      <c r="A1567" t="str">
        <f t="shared" si="24"/>
        <v>SheronGudger</v>
      </c>
      <c r="B1567" s="39" t="s">
        <v>6423</v>
      </c>
      <c r="C1567" s="39" t="s">
        <v>6424</v>
      </c>
      <c r="D1567" s="39" t="s">
        <v>4577</v>
      </c>
      <c r="E1567" s="40">
        <v>28500</v>
      </c>
      <c r="F1567" s="39" t="s">
        <v>6227</v>
      </c>
      <c r="G1567" s="39" t="s">
        <v>5033</v>
      </c>
      <c r="H1567" s="39" t="s">
        <v>244</v>
      </c>
      <c r="I1567" s="39">
        <v>14</v>
      </c>
      <c r="J1567" s="39" t="s">
        <v>3484</v>
      </c>
      <c r="K1567" s="39" t="s">
        <v>2986</v>
      </c>
    </row>
    <row r="1568" spans="1:11">
      <c r="A1568" t="str">
        <f t="shared" si="24"/>
        <v>DavidBrillembourg</v>
      </c>
      <c r="B1568" s="39" t="s">
        <v>6425</v>
      </c>
      <c r="C1568" s="39" t="s">
        <v>163</v>
      </c>
      <c r="D1568" s="39" t="s">
        <v>6426</v>
      </c>
      <c r="E1568" s="40">
        <v>28500</v>
      </c>
      <c r="F1568" s="39" t="s">
        <v>6227</v>
      </c>
      <c r="G1568" s="39" t="s">
        <v>54</v>
      </c>
      <c r="H1568" s="39" t="s">
        <v>27</v>
      </c>
      <c r="I1568" s="39">
        <v>14</v>
      </c>
      <c r="J1568" s="39" t="s">
        <v>4275</v>
      </c>
      <c r="K1568" s="39" t="s">
        <v>2986</v>
      </c>
    </row>
    <row r="1569" spans="1:11">
      <c r="A1569" t="str">
        <f t="shared" si="24"/>
        <v>TamaraChitayat Kumin</v>
      </c>
      <c r="B1569" s="39" t="s">
        <v>6427</v>
      </c>
      <c r="C1569" s="39" t="s">
        <v>6428</v>
      </c>
      <c r="D1569" s="39" t="s">
        <v>6429</v>
      </c>
      <c r="E1569" s="40">
        <v>30000</v>
      </c>
      <c r="F1569" s="39" t="s">
        <v>6227</v>
      </c>
      <c r="G1569" s="39" t="s">
        <v>2397</v>
      </c>
      <c r="H1569" s="39" t="s">
        <v>123</v>
      </c>
      <c r="I1569" s="39">
        <v>14</v>
      </c>
      <c r="J1569" s="39" t="s">
        <v>4275</v>
      </c>
      <c r="K1569" s="39" t="s">
        <v>2986</v>
      </c>
    </row>
    <row r="1570" spans="1:11">
      <c r="A1570" t="str">
        <f t="shared" si="24"/>
        <v>JaneStein</v>
      </c>
      <c r="B1570" s="39" t="s">
        <v>6430</v>
      </c>
      <c r="C1570" s="39" t="s">
        <v>770</v>
      </c>
      <c r="D1570" s="39" t="s">
        <v>586</v>
      </c>
      <c r="E1570" s="40">
        <v>28500</v>
      </c>
      <c r="F1570" s="39" t="s">
        <v>6227</v>
      </c>
      <c r="G1570" s="39" t="s">
        <v>838</v>
      </c>
      <c r="H1570" s="39" t="s">
        <v>839</v>
      </c>
      <c r="I1570" s="39">
        <v>14</v>
      </c>
      <c r="J1570" s="39" t="s">
        <v>6431</v>
      </c>
      <c r="K1570" s="39" t="s">
        <v>2986</v>
      </c>
    </row>
    <row r="1571" spans="1:11">
      <c r="A1571" t="str">
        <f t="shared" si="24"/>
        <v>P.Folse</v>
      </c>
      <c r="B1571" s="39" t="s">
        <v>6432</v>
      </c>
      <c r="C1571" s="39" t="s">
        <v>6433</v>
      </c>
      <c r="D1571" s="39" t="s">
        <v>6422</v>
      </c>
      <c r="E1571" s="40">
        <v>28500</v>
      </c>
      <c r="F1571" s="39" t="s">
        <v>6227</v>
      </c>
      <c r="G1571" s="39" t="s">
        <v>4347</v>
      </c>
      <c r="H1571" s="39" t="s">
        <v>318</v>
      </c>
      <c r="I1571" s="39">
        <v>14</v>
      </c>
      <c r="J1571" s="39" t="s">
        <v>5529</v>
      </c>
      <c r="K1571" s="39" t="s">
        <v>2986</v>
      </c>
    </row>
    <row r="1572" spans="1:11">
      <c r="A1572" t="str">
        <f t="shared" si="24"/>
        <v>RoyRichards</v>
      </c>
      <c r="B1572" s="39" t="s">
        <v>6434</v>
      </c>
      <c r="C1572" s="39" t="s">
        <v>6435</v>
      </c>
      <c r="D1572" s="39" t="s">
        <v>6436</v>
      </c>
      <c r="E1572" s="40">
        <v>30800</v>
      </c>
      <c r="F1572" s="39" t="s">
        <v>6227</v>
      </c>
      <c r="G1572" s="39" t="s">
        <v>6437</v>
      </c>
      <c r="H1572" s="39" t="s">
        <v>1446</v>
      </c>
      <c r="I1572" s="39">
        <v>14</v>
      </c>
      <c r="J1572" s="39" t="s">
        <v>6438</v>
      </c>
      <c r="K1572" s="39" t="s">
        <v>2986</v>
      </c>
    </row>
    <row r="1573" spans="1:11">
      <c r="A1573" t="str">
        <f t="shared" si="24"/>
        <v>VirginiaRichards</v>
      </c>
      <c r="B1573" s="39" t="s">
        <v>6439</v>
      </c>
      <c r="C1573" s="39" t="s">
        <v>3889</v>
      </c>
      <c r="D1573" s="39" t="s">
        <v>6436</v>
      </c>
      <c r="E1573" s="40">
        <v>30800</v>
      </c>
      <c r="F1573" s="39" t="s">
        <v>6227</v>
      </c>
      <c r="G1573" s="39" t="s">
        <v>6437</v>
      </c>
      <c r="H1573" s="39" t="s">
        <v>1446</v>
      </c>
      <c r="I1573" s="39">
        <v>14</v>
      </c>
      <c r="J1573" s="39" t="s">
        <v>6438</v>
      </c>
      <c r="K1573" s="39" t="s">
        <v>2986</v>
      </c>
    </row>
    <row r="1574" spans="1:11">
      <c r="A1574" t="str">
        <f t="shared" si="24"/>
        <v>MartinMargulies</v>
      </c>
      <c r="B1574" s="39" t="s">
        <v>6440</v>
      </c>
      <c r="C1574" s="39" t="s">
        <v>3621</v>
      </c>
      <c r="D1574" s="39" t="s">
        <v>6441</v>
      </c>
      <c r="E1574" s="40">
        <v>28500</v>
      </c>
      <c r="F1574" s="39" t="s">
        <v>6227</v>
      </c>
      <c r="G1574" s="39" t="s">
        <v>4461</v>
      </c>
      <c r="H1574" s="39" t="s">
        <v>27</v>
      </c>
      <c r="I1574" s="39">
        <v>14</v>
      </c>
      <c r="J1574" s="39" t="s">
        <v>6099</v>
      </c>
      <c r="K1574" s="39" t="s">
        <v>2986</v>
      </c>
    </row>
    <row r="1575" spans="1:11">
      <c r="A1575" t="str">
        <f t="shared" si="24"/>
        <v>JamesMcLaren</v>
      </c>
      <c r="B1575" s="39" t="s">
        <v>6442</v>
      </c>
      <c r="C1575" s="39" t="s">
        <v>274</v>
      </c>
      <c r="D1575" s="39" t="s">
        <v>6443</v>
      </c>
      <c r="E1575" s="40">
        <v>28500</v>
      </c>
      <c r="F1575" s="39" t="s">
        <v>6444</v>
      </c>
      <c r="G1575" s="39" t="s">
        <v>14</v>
      </c>
      <c r="H1575" s="39" t="s">
        <v>15</v>
      </c>
      <c r="I1575" s="39">
        <v>14</v>
      </c>
      <c r="J1575" s="39" t="s">
        <v>5095</v>
      </c>
      <c r="K1575" s="39" t="s">
        <v>2986</v>
      </c>
    </row>
    <row r="1576" spans="1:11">
      <c r="A1576" t="str">
        <f t="shared" si="24"/>
        <v>JeromeLhote</v>
      </c>
      <c r="B1576" s="39" t="s">
        <v>6445</v>
      </c>
      <c r="C1576" s="39" t="s">
        <v>6446</v>
      </c>
      <c r="D1576" s="39" t="s">
        <v>6447</v>
      </c>
      <c r="E1576" s="40">
        <v>28500</v>
      </c>
      <c r="F1576" s="39" t="s">
        <v>6181</v>
      </c>
      <c r="G1576" s="39" t="s">
        <v>14</v>
      </c>
      <c r="H1576" s="39" t="s">
        <v>15</v>
      </c>
      <c r="I1576" s="39">
        <v>14</v>
      </c>
      <c r="J1576" s="39" t="s">
        <v>6202</v>
      </c>
      <c r="K1576" s="39" t="s">
        <v>2986</v>
      </c>
    </row>
    <row r="1577" spans="1:11">
      <c r="A1577" t="str">
        <f t="shared" si="24"/>
        <v>GillianDubin</v>
      </c>
      <c r="B1577" s="39" t="s">
        <v>6448</v>
      </c>
      <c r="C1577" s="39" t="s">
        <v>6449</v>
      </c>
      <c r="D1577" s="39" t="s">
        <v>6450</v>
      </c>
      <c r="E1577" s="40">
        <v>30000</v>
      </c>
      <c r="F1577" s="39" t="s">
        <v>6181</v>
      </c>
      <c r="G1577" s="39" t="s">
        <v>3945</v>
      </c>
      <c r="H1577" s="39" t="s">
        <v>15</v>
      </c>
      <c r="I1577" s="39">
        <v>14</v>
      </c>
      <c r="J1577" s="39" t="s">
        <v>5529</v>
      </c>
      <c r="K1577" s="39" t="s">
        <v>2986</v>
      </c>
    </row>
    <row r="1578" spans="1:11">
      <c r="A1578" t="str">
        <f t="shared" si="24"/>
        <v>DanaKiesel</v>
      </c>
      <c r="B1578" s="39" t="s">
        <v>6451</v>
      </c>
      <c r="C1578" s="39" t="s">
        <v>4912</v>
      </c>
      <c r="D1578" s="39" t="s">
        <v>5710</v>
      </c>
      <c r="E1578" s="40">
        <v>30500</v>
      </c>
      <c r="F1578" s="39" t="s">
        <v>6291</v>
      </c>
      <c r="G1578" s="39" t="s">
        <v>460</v>
      </c>
      <c r="H1578" s="39" t="s">
        <v>4</v>
      </c>
      <c r="I1578" s="39">
        <v>14</v>
      </c>
      <c r="J1578" s="39" t="s">
        <v>5529</v>
      </c>
      <c r="K1578" s="39" t="s">
        <v>2986</v>
      </c>
    </row>
    <row r="1579" spans="1:11">
      <c r="A1579" t="str">
        <f t="shared" si="24"/>
        <v>KathyBosworth</v>
      </c>
      <c r="B1579" s="39" t="s">
        <v>6452</v>
      </c>
      <c r="C1579" s="39" t="s">
        <v>3014</v>
      </c>
      <c r="D1579" s="39" t="s">
        <v>6453</v>
      </c>
      <c r="E1579" s="40">
        <v>30800</v>
      </c>
      <c r="F1579" s="39" t="s">
        <v>6291</v>
      </c>
      <c r="G1579" s="39" t="s">
        <v>928</v>
      </c>
      <c r="H1579" s="39" t="s">
        <v>444</v>
      </c>
      <c r="I1579" s="39">
        <v>14</v>
      </c>
      <c r="J1579" s="39" t="s">
        <v>5529</v>
      </c>
      <c r="K1579" s="39" t="s">
        <v>2986</v>
      </c>
    </row>
    <row r="1580" spans="1:11">
      <c r="A1580" t="str">
        <f t="shared" si="24"/>
        <v>BreretonJones</v>
      </c>
      <c r="B1580" s="39" t="s">
        <v>6454</v>
      </c>
      <c r="C1580" s="39" t="s">
        <v>6455</v>
      </c>
      <c r="D1580" s="39" t="s">
        <v>624</v>
      </c>
      <c r="E1580" s="40">
        <v>28500</v>
      </c>
      <c r="F1580" s="39" t="s">
        <v>6227</v>
      </c>
      <c r="G1580" s="39" t="s">
        <v>6456</v>
      </c>
      <c r="H1580" s="39" t="s">
        <v>65</v>
      </c>
      <c r="I1580" s="39">
        <v>14</v>
      </c>
      <c r="J1580" s="39" t="s">
        <v>6334</v>
      </c>
      <c r="K1580" s="39" t="s">
        <v>2986</v>
      </c>
    </row>
    <row r="1581" spans="1:11">
      <c r="A1581" t="str">
        <f t="shared" si="24"/>
        <v>BeverlyGrossman</v>
      </c>
      <c r="B1581" s="39" t="s">
        <v>6457</v>
      </c>
      <c r="C1581" s="39" t="s">
        <v>6458</v>
      </c>
      <c r="D1581" s="39" t="s">
        <v>1777</v>
      </c>
      <c r="E1581" s="40">
        <v>28500</v>
      </c>
      <c r="F1581" s="39" t="s">
        <v>6227</v>
      </c>
      <c r="G1581" s="39" t="s">
        <v>375</v>
      </c>
      <c r="H1581" s="39" t="s">
        <v>376</v>
      </c>
      <c r="I1581" s="39">
        <v>14</v>
      </c>
      <c r="J1581" s="39" t="s">
        <v>3401</v>
      </c>
      <c r="K1581" s="39" t="s">
        <v>2986</v>
      </c>
    </row>
    <row r="1582" spans="1:11">
      <c r="A1582" t="str">
        <f t="shared" si="24"/>
        <v>GaryDavis</v>
      </c>
      <c r="B1582" s="39" t="s">
        <v>6459</v>
      </c>
      <c r="C1582" s="39" t="s">
        <v>2672</v>
      </c>
      <c r="D1582" s="39" t="s">
        <v>2356</v>
      </c>
      <c r="E1582" s="40">
        <v>30800</v>
      </c>
      <c r="F1582" s="39" t="s">
        <v>6227</v>
      </c>
      <c r="G1582" s="39" t="s">
        <v>1742</v>
      </c>
      <c r="H1582" s="39" t="s">
        <v>105</v>
      </c>
      <c r="I1582" s="39">
        <v>14</v>
      </c>
      <c r="J1582" s="39" t="s">
        <v>5412</v>
      </c>
      <c r="K1582" s="39" t="s">
        <v>2986</v>
      </c>
    </row>
    <row r="1583" spans="1:11">
      <c r="A1583" t="str">
        <f t="shared" si="24"/>
        <v>ElissaDavis</v>
      </c>
      <c r="B1583" s="39" t="s">
        <v>6460</v>
      </c>
      <c r="C1583" s="39" t="s">
        <v>6461</v>
      </c>
      <c r="D1583" s="39" t="s">
        <v>2356</v>
      </c>
      <c r="E1583" s="40">
        <v>30800</v>
      </c>
      <c r="F1583" s="39" t="s">
        <v>6227</v>
      </c>
      <c r="G1583" s="39" t="s">
        <v>1742</v>
      </c>
      <c r="H1583" s="39" t="s">
        <v>105</v>
      </c>
      <c r="I1583" s="39">
        <v>14</v>
      </c>
      <c r="J1583" s="39" t="s">
        <v>6462</v>
      </c>
      <c r="K1583" s="39" t="s">
        <v>2986</v>
      </c>
    </row>
    <row r="1584" spans="1:11">
      <c r="A1584" t="str">
        <f t="shared" si="24"/>
        <v>AndrewAlper</v>
      </c>
      <c r="B1584" s="39" t="s">
        <v>6463</v>
      </c>
      <c r="C1584" s="39" t="s">
        <v>433</v>
      </c>
      <c r="D1584" s="39" t="s">
        <v>6464</v>
      </c>
      <c r="E1584" s="40">
        <v>30800</v>
      </c>
      <c r="F1584" s="39" t="s">
        <v>6227</v>
      </c>
      <c r="G1584" s="39" t="s">
        <v>14</v>
      </c>
      <c r="H1584" s="39" t="s">
        <v>15</v>
      </c>
      <c r="I1584" s="39">
        <v>14</v>
      </c>
      <c r="J1584" s="39" t="s">
        <v>6462</v>
      </c>
      <c r="K1584" s="39" t="s">
        <v>2986</v>
      </c>
    </row>
    <row r="1585" spans="1:11">
      <c r="A1585" t="str">
        <f t="shared" si="24"/>
        <v>MandellBerman</v>
      </c>
      <c r="B1585" s="39" t="s">
        <v>6465</v>
      </c>
      <c r="C1585" s="39" t="s">
        <v>191</v>
      </c>
      <c r="D1585" s="39" t="s">
        <v>6466</v>
      </c>
      <c r="E1585" s="40">
        <v>28500</v>
      </c>
      <c r="F1585" s="39" t="s">
        <v>6227</v>
      </c>
      <c r="G1585" s="39" t="s">
        <v>2688</v>
      </c>
      <c r="H1585" s="39" t="s">
        <v>1577</v>
      </c>
      <c r="I1585" s="39">
        <v>14</v>
      </c>
      <c r="J1585" s="39" t="s">
        <v>6467</v>
      </c>
      <c r="K1585" s="39" t="s">
        <v>2986</v>
      </c>
    </row>
    <row r="1586" spans="1:11">
      <c r="A1586" t="str">
        <f t="shared" si="24"/>
        <v>RobertEmmett</v>
      </c>
      <c r="B1586" s="39" t="s">
        <v>6468</v>
      </c>
      <c r="C1586" s="39" t="s">
        <v>8</v>
      </c>
      <c r="D1586" s="39" t="s">
        <v>6469</v>
      </c>
      <c r="E1586" s="40">
        <v>28500</v>
      </c>
      <c r="F1586" s="39" t="s">
        <v>6227</v>
      </c>
      <c r="G1586" s="39" t="s">
        <v>6470</v>
      </c>
      <c r="H1586" s="39" t="s">
        <v>93</v>
      </c>
      <c r="I1586" s="39">
        <v>14</v>
      </c>
      <c r="J1586" s="39" t="s">
        <v>5114</v>
      </c>
      <c r="K1586" s="39" t="s">
        <v>2986</v>
      </c>
    </row>
    <row r="1587" spans="1:11">
      <c r="A1587" t="str">
        <f t="shared" si="24"/>
        <v>WilliamGeorge</v>
      </c>
      <c r="B1587" s="39" t="s">
        <v>6471</v>
      </c>
      <c r="C1587" s="39" t="s">
        <v>3057</v>
      </c>
      <c r="D1587" s="39" t="s">
        <v>779</v>
      </c>
      <c r="E1587" s="40">
        <v>28500</v>
      </c>
      <c r="F1587" s="39" t="s">
        <v>6227</v>
      </c>
      <c r="G1587" s="39" t="s">
        <v>375</v>
      </c>
      <c r="H1587" s="39" t="s">
        <v>376</v>
      </c>
      <c r="I1587" s="39">
        <v>14</v>
      </c>
      <c r="J1587" s="39" t="s">
        <v>3401</v>
      </c>
      <c r="K1587" s="39" t="s">
        <v>2986</v>
      </c>
    </row>
    <row r="1588" spans="1:11">
      <c r="A1588" t="str">
        <f t="shared" si="24"/>
        <v>ARTHURZYGIELBAUM</v>
      </c>
      <c r="B1588" s="39" t="s">
        <v>6472</v>
      </c>
      <c r="C1588" s="39" t="s">
        <v>6473</v>
      </c>
      <c r="D1588" s="39" t="s">
        <v>6474</v>
      </c>
      <c r="E1588" s="40">
        <v>28500</v>
      </c>
      <c r="F1588" s="39" t="s">
        <v>6227</v>
      </c>
      <c r="G1588" s="39" t="s">
        <v>6475</v>
      </c>
      <c r="H1588" s="39" t="s">
        <v>4595</v>
      </c>
      <c r="I1588" s="39">
        <v>14</v>
      </c>
      <c r="J1588" s="39" t="s">
        <v>6476</v>
      </c>
      <c r="K1588" s="39" t="s">
        <v>2986</v>
      </c>
    </row>
    <row r="1589" spans="1:11">
      <c r="A1589" t="str">
        <f t="shared" si="24"/>
        <v>RICHARDPHELPS</v>
      </c>
      <c r="B1589" s="39" t="s">
        <v>6477</v>
      </c>
      <c r="C1589" s="39" t="s">
        <v>6478</v>
      </c>
      <c r="D1589" s="39" t="s">
        <v>6479</v>
      </c>
      <c r="E1589" s="40">
        <v>28500</v>
      </c>
      <c r="F1589" s="39" t="s">
        <v>6227</v>
      </c>
      <c r="G1589" s="39" t="s">
        <v>6480</v>
      </c>
      <c r="H1589" s="39" t="s">
        <v>123</v>
      </c>
      <c r="I1589" s="39">
        <v>14</v>
      </c>
      <c r="J1589" s="39" t="s">
        <v>5527</v>
      </c>
      <c r="K1589" s="39" t="s">
        <v>2986</v>
      </c>
    </row>
    <row r="1590" spans="1:11">
      <c r="A1590" t="str">
        <f t="shared" si="24"/>
        <v>AlanDworsky</v>
      </c>
      <c r="B1590" s="39" t="s">
        <v>6481</v>
      </c>
      <c r="C1590" s="39" t="s">
        <v>117</v>
      </c>
      <c r="D1590" s="39" t="s">
        <v>6482</v>
      </c>
      <c r="E1590" s="40">
        <v>30800</v>
      </c>
      <c r="F1590" s="39" t="s">
        <v>6227</v>
      </c>
      <c r="G1590" s="39" t="s">
        <v>1299</v>
      </c>
      <c r="H1590" s="39" t="s">
        <v>123</v>
      </c>
      <c r="I1590" s="39">
        <v>14</v>
      </c>
      <c r="J1590" s="39" t="s">
        <v>5527</v>
      </c>
      <c r="K1590" s="39" t="s">
        <v>2986</v>
      </c>
    </row>
    <row r="1591" spans="1:11">
      <c r="A1591" t="str">
        <f t="shared" si="24"/>
        <v>MichelleLocher</v>
      </c>
      <c r="B1591" s="39" t="s">
        <v>6483</v>
      </c>
      <c r="C1591" s="39" t="s">
        <v>4464</v>
      </c>
      <c r="D1591" s="39" t="s">
        <v>6484</v>
      </c>
      <c r="E1591" s="40">
        <v>28500</v>
      </c>
      <c r="F1591" s="39" t="s">
        <v>6227</v>
      </c>
      <c r="G1591" s="39" t="s">
        <v>14</v>
      </c>
      <c r="H1591" s="39" t="s">
        <v>15</v>
      </c>
      <c r="I1591" s="39">
        <v>14</v>
      </c>
      <c r="J1591" s="39" t="s">
        <v>3664</v>
      </c>
      <c r="K1591" s="39" t="s">
        <v>2986</v>
      </c>
    </row>
    <row r="1592" spans="1:11">
      <c r="A1592" t="str">
        <f t="shared" si="24"/>
        <v>LaurenClark</v>
      </c>
      <c r="B1592" s="39" t="s">
        <v>6485</v>
      </c>
      <c r="C1592" s="39" t="s">
        <v>4627</v>
      </c>
      <c r="D1592" s="39" t="s">
        <v>230</v>
      </c>
      <c r="E1592" s="40">
        <v>28500</v>
      </c>
      <c r="F1592" s="39" t="s">
        <v>6227</v>
      </c>
      <c r="G1592" s="39" t="s">
        <v>928</v>
      </c>
      <c r="H1592" s="39" t="s">
        <v>444</v>
      </c>
      <c r="I1592" s="39">
        <v>14</v>
      </c>
      <c r="J1592" s="39" t="s">
        <v>5437</v>
      </c>
      <c r="K1592" s="39" t="s">
        <v>2986</v>
      </c>
    </row>
    <row r="1593" spans="1:11">
      <c r="A1593" t="str">
        <f t="shared" si="24"/>
        <v>RobertOsgood</v>
      </c>
      <c r="B1593" s="39" t="s">
        <v>6486</v>
      </c>
      <c r="C1593" s="39" t="s">
        <v>8</v>
      </c>
      <c r="D1593" s="39" t="s">
        <v>6487</v>
      </c>
      <c r="E1593" s="40">
        <v>30800</v>
      </c>
      <c r="F1593" s="39" t="s">
        <v>6227</v>
      </c>
      <c r="G1593" s="39" t="s">
        <v>14</v>
      </c>
      <c r="H1593" s="39" t="s">
        <v>15</v>
      </c>
      <c r="I1593" s="39">
        <v>14</v>
      </c>
      <c r="J1593" s="39" t="s">
        <v>3074</v>
      </c>
      <c r="K1593" s="39" t="s">
        <v>2986</v>
      </c>
    </row>
    <row r="1594" spans="1:11">
      <c r="A1594" t="str">
        <f t="shared" si="24"/>
        <v>ElenaLawlor</v>
      </c>
      <c r="B1594" s="39" t="s">
        <v>6488</v>
      </c>
      <c r="C1594" s="39" t="s">
        <v>6489</v>
      </c>
      <c r="D1594" s="39" t="s">
        <v>6490</v>
      </c>
      <c r="E1594" s="40">
        <v>30800</v>
      </c>
      <c r="F1594" s="39" t="s">
        <v>6227</v>
      </c>
      <c r="G1594" s="39" t="s">
        <v>14</v>
      </c>
      <c r="H1594" s="39" t="s">
        <v>15</v>
      </c>
      <c r="I1594" s="39">
        <v>14</v>
      </c>
      <c r="J1594" s="39" t="s">
        <v>3074</v>
      </c>
      <c r="K1594" s="39" t="s">
        <v>2986</v>
      </c>
    </row>
    <row r="1595" spans="1:11">
      <c r="A1595" t="str">
        <f t="shared" si="24"/>
        <v>SusanBenson</v>
      </c>
      <c r="B1595" s="39" t="s">
        <v>6491</v>
      </c>
      <c r="C1595" s="39" t="s">
        <v>1854</v>
      </c>
      <c r="D1595" s="39" t="s">
        <v>6492</v>
      </c>
      <c r="E1595" s="40">
        <v>28500</v>
      </c>
      <c r="F1595" s="39" t="s">
        <v>6227</v>
      </c>
      <c r="G1595" s="39" t="s">
        <v>317</v>
      </c>
      <c r="H1595" s="39" t="s">
        <v>318</v>
      </c>
      <c r="I1595" s="39">
        <v>14</v>
      </c>
      <c r="J1595" s="39" t="s">
        <v>6493</v>
      </c>
      <c r="K1595" s="39" t="s">
        <v>2986</v>
      </c>
    </row>
    <row r="1596" spans="1:11">
      <c r="A1596" t="str">
        <f t="shared" si="24"/>
        <v>EricBenson</v>
      </c>
      <c r="B1596" s="39" t="s">
        <v>6494</v>
      </c>
      <c r="C1596" s="39" t="s">
        <v>632</v>
      </c>
      <c r="D1596" s="39" t="s">
        <v>6492</v>
      </c>
      <c r="E1596" s="40">
        <v>28500</v>
      </c>
      <c r="F1596" s="39" t="s">
        <v>6227</v>
      </c>
      <c r="G1596" s="39" t="s">
        <v>317</v>
      </c>
      <c r="H1596" s="39" t="s">
        <v>318</v>
      </c>
      <c r="I1596" s="39">
        <v>14</v>
      </c>
      <c r="J1596" s="39" t="s">
        <v>6493</v>
      </c>
      <c r="K1596" s="39" t="s">
        <v>2986</v>
      </c>
    </row>
    <row r="1597" spans="1:11">
      <c r="A1597" t="str">
        <f t="shared" si="24"/>
        <v>FrankMyers</v>
      </c>
      <c r="B1597" s="39" t="s">
        <v>6495</v>
      </c>
      <c r="C1597" s="39" t="s">
        <v>20</v>
      </c>
      <c r="D1597" s="39" t="s">
        <v>6496</v>
      </c>
      <c r="E1597" s="40">
        <v>28500</v>
      </c>
      <c r="F1597" s="39" t="s">
        <v>6227</v>
      </c>
      <c r="G1597" s="39" t="s">
        <v>4859</v>
      </c>
      <c r="H1597" s="39" t="s">
        <v>4</v>
      </c>
      <c r="I1597" s="39">
        <v>14</v>
      </c>
      <c r="J1597" s="39" t="s">
        <v>3664</v>
      </c>
      <c r="K1597" s="39" t="s">
        <v>2986</v>
      </c>
    </row>
    <row r="1598" spans="1:11">
      <c r="A1598" t="str">
        <f t="shared" si="24"/>
        <v>FrankMyers</v>
      </c>
      <c r="B1598" s="39" t="s">
        <v>6495</v>
      </c>
      <c r="C1598" s="39" t="s">
        <v>20</v>
      </c>
      <c r="D1598" s="39" t="s">
        <v>6496</v>
      </c>
      <c r="E1598" s="40">
        <v>28500</v>
      </c>
      <c r="F1598" s="39" t="s">
        <v>6227</v>
      </c>
      <c r="G1598" s="39" t="s">
        <v>3711</v>
      </c>
      <c r="H1598" s="39" t="s">
        <v>4</v>
      </c>
      <c r="I1598" s="39">
        <v>14</v>
      </c>
      <c r="J1598" s="39" t="s">
        <v>3664</v>
      </c>
      <c r="K1598" s="39" t="s">
        <v>2986</v>
      </c>
    </row>
    <row r="1599" spans="1:11">
      <c r="A1599" t="str">
        <f t="shared" si="24"/>
        <v>CarolTannehauser</v>
      </c>
      <c r="B1599" s="39" t="s">
        <v>6497</v>
      </c>
      <c r="C1599" s="39" t="s">
        <v>1843</v>
      </c>
      <c r="D1599" s="39" t="s">
        <v>6498</v>
      </c>
      <c r="E1599" s="40">
        <v>28500</v>
      </c>
      <c r="F1599" s="39" t="s">
        <v>6227</v>
      </c>
      <c r="G1599" s="39" t="s">
        <v>14</v>
      </c>
      <c r="H1599" s="39" t="s">
        <v>15</v>
      </c>
      <c r="I1599" s="39">
        <v>14</v>
      </c>
      <c r="J1599" s="39" t="s">
        <v>6214</v>
      </c>
      <c r="K1599" s="39" t="s">
        <v>2986</v>
      </c>
    </row>
    <row r="1600" spans="1:11">
      <c r="A1600" t="str">
        <f t="shared" si="24"/>
        <v>RobertTannenhauser</v>
      </c>
      <c r="B1600" s="39" t="s">
        <v>6499</v>
      </c>
      <c r="C1600" s="39" t="s">
        <v>8</v>
      </c>
      <c r="D1600" s="39" t="s">
        <v>6500</v>
      </c>
      <c r="E1600" s="40">
        <v>28500</v>
      </c>
      <c r="F1600" s="39" t="s">
        <v>6227</v>
      </c>
      <c r="G1600" s="39" t="s">
        <v>14</v>
      </c>
      <c r="H1600" s="39" t="s">
        <v>15</v>
      </c>
      <c r="I1600" s="39">
        <v>14</v>
      </c>
      <c r="J1600" s="39" t="s">
        <v>6214</v>
      </c>
      <c r="K1600" s="39" t="s">
        <v>2986</v>
      </c>
    </row>
    <row r="1601" spans="1:11">
      <c r="A1601" t="str">
        <f t="shared" si="24"/>
        <v>LeonardBlavatnik</v>
      </c>
      <c r="B1601" s="39" t="s">
        <v>6501</v>
      </c>
      <c r="C1601" s="39" t="s">
        <v>4304</v>
      </c>
      <c r="D1601" s="39" t="s">
        <v>6502</v>
      </c>
      <c r="E1601" s="40">
        <v>30800</v>
      </c>
      <c r="F1601" s="39" t="s">
        <v>6227</v>
      </c>
      <c r="G1601" s="39" t="s">
        <v>14</v>
      </c>
      <c r="H1601" s="39" t="s">
        <v>15</v>
      </c>
      <c r="I1601" s="39">
        <v>14</v>
      </c>
      <c r="J1601" s="39" t="s">
        <v>3074</v>
      </c>
      <c r="K1601" s="39" t="s">
        <v>2986</v>
      </c>
    </row>
    <row r="1602" spans="1:11">
      <c r="A1602" t="str">
        <f t="shared" si="24"/>
        <v>ThomasKnox</v>
      </c>
      <c r="B1602" s="39" t="s">
        <v>6503</v>
      </c>
      <c r="C1602" s="39" t="s">
        <v>2992</v>
      </c>
      <c r="D1602" s="39" t="s">
        <v>6504</v>
      </c>
      <c r="E1602" s="40">
        <v>30800</v>
      </c>
      <c r="F1602" s="39" t="s">
        <v>6227</v>
      </c>
      <c r="G1602" s="39" t="s">
        <v>225</v>
      </c>
      <c r="H1602" s="39" t="s">
        <v>226</v>
      </c>
      <c r="I1602" s="39">
        <v>14</v>
      </c>
      <c r="J1602" s="39" t="s">
        <v>3074</v>
      </c>
      <c r="K1602" s="39" t="s">
        <v>2986</v>
      </c>
    </row>
    <row r="1603" spans="1:11">
      <c r="A1603" t="str">
        <f t="shared" ref="A1603:A1666" si="25">CONCATENATE(C1603,D1603)</f>
        <v>TobyBrody</v>
      </c>
      <c r="B1603" s="39" t="s">
        <v>5989</v>
      </c>
      <c r="C1603" s="39" t="s">
        <v>5990</v>
      </c>
      <c r="D1603" s="39" t="s">
        <v>5947</v>
      </c>
      <c r="E1603" s="40">
        <v>28500</v>
      </c>
      <c r="F1603" s="39" t="s">
        <v>6227</v>
      </c>
      <c r="G1603" s="39" t="s">
        <v>5298</v>
      </c>
      <c r="H1603" s="39" t="s">
        <v>839</v>
      </c>
      <c r="I1603" s="39">
        <v>14</v>
      </c>
      <c r="J1603" s="39" t="s">
        <v>5437</v>
      </c>
      <c r="K1603" s="39" t="s">
        <v>2986</v>
      </c>
    </row>
    <row r="1604" spans="1:11">
      <c r="A1604" t="str">
        <f t="shared" si="25"/>
        <v>SusanBlaustein</v>
      </c>
      <c r="B1604" s="39" t="s">
        <v>6505</v>
      </c>
      <c r="C1604" s="39" t="s">
        <v>1854</v>
      </c>
      <c r="D1604" s="39" t="s">
        <v>6506</v>
      </c>
      <c r="E1604" s="40">
        <v>28500</v>
      </c>
      <c r="F1604" s="39" t="s">
        <v>6507</v>
      </c>
      <c r="G1604" s="39" t="s">
        <v>596</v>
      </c>
      <c r="H1604" s="39" t="s">
        <v>244</v>
      </c>
      <c r="I1604" s="39">
        <v>14</v>
      </c>
      <c r="J1604" s="39" t="s">
        <v>3074</v>
      </c>
      <c r="K1604" s="39" t="s">
        <v>2986</v>
      </c>
    </row>
    <row r="1605" spans="1:11">
      <c r="A1605" t="str">
        <f t="shared" si="25"/>
        <v>RichardKrupp</v>
      </c>
      <c r="B1605" s="39" t="s">
        <v>6508</v>
      </c>
      <c r="C1605" s="39" t="s">
        <v>216</v>
      </c>
      <c r="D1605" s="39" t="s">
        <v>4295</v>
      </c>
      <c r="E1605" s="40">
        <v>30800</v>
      </c>
      <c r="F1605" s="39" t="s">
        <v>6291</v>
      </c>
      <c r="G1605" s="39" t="s">
        <v>14</v>
      </c>
      <c r="H1605" s="39" t="s">
        <v>15</v>
      </c>
      <c r="I1605" s="39">
        <v>14</v>
      </c>
      <c r="J1605" s="39" t="s">
        <v>6509</v>
      </c>
      <c r="K1605" s="39" t="s">
        <v>2986</v>
      </c>
    </row>
    <row r="1606" spans="1:11">
      <c r="A1606" t="str">
        <f t="shared" si="25"/>
        <v>BarbaraLiberman</v>
      </c>
      <c r="B1606" s="39" t="s">
        <v>6510</v>
      </c>
      <c r="C1606" s="39" t="s">
        <v>661</v>
      </c>
      <c r="D1606" s="39" t="s">
        <v>6511</v>
      </c>
      <c r="E1606" s="40">
        <v>28500</v>
      </c>
      <c r="F1606" s="39" t="s">
        <v>6291</v>
      </c>
      <c r="G1606" s="39" t="s">
        <v>14</v>
      </c>
      <c r="H1606" s="39" t="s">
        <v>15</v>
      </c>
      <c r="I1606" s="39">
        <v>14</v>
      </c>
      <c r="J1606" s="39" t="s">
        <v>4910</v>
      </c>
      <c r="K1606" s="39" t="s">
        <v>2986</v>
      </c>
    </row>
    <row r="1607" spans="1:11">
      <c r="A1607" t="str">
        <f t="shared" si="25"/>
        <v>RichardBresnahan</v>
      </c>
      <c r="B1607" s="39" t="s">
        <v>6512</v>
      </c>
      <c r="C1607" s="39" t="s">
        <v>216</v>
      </c>
      <c r="D1607" s="39" t="s">
        <v>5983</v>
      </c>
      <c r="E1607" s="40">
        <v>30800</v>
      </c>
      <c r="F1607" s="39" t="s">
        <v>6291</v>
      </c>
      <c r="G1607" s="39" t="s">
        <v>3610</v>
      </c>
      <c r="H1607" s="39" t="s">
        <v>1558</v>
      </c>
      <c r="I1607" s="39">
        <v>14</v>
      </c>
      <c r="J1607" s="39" t="s">
        <v>5428</v>
      </c>
      <c r="K1607" s="39" t="s">
        <v>2986</v>
      </c>
    </row>
    <row r="1608" spans="1:11">
      <c r="A1608" t="str">
        <f t="shared" si="25"/>
        <v>RobertLiberman</v>
      </c>
      <c r="B1608" s="39" t="s">
        <v>6513</v>
      </c>
      <c r="C1608" s="39" t="s">
        <v>8</v>
      </c>
      <c r="D1608" s="39" t="s">
        <v>6511</v>
      </c>
      <c r="E1608" s="40">
        <v>28500</v>
      </c>
      <c r="F1608" s="39" t="s">
        <v>6291</v>
      </c>
      <c r="G1608" s="39" t="s">
        <v>14</v>
      </c>
      <c r="H1608" s="39" t="s">
        <v>15</v>
      </c>
      <c r="I1608" s="39">
        <v>14</v>
      </c>
      <c r="J1608" s="39" t="s">
        <v>4910</v>
      </c>
      <c r="K1608" s="39" t="s">
        <v>2986</v>
      </c>
    </row>
    <row r="1609" spans="1:11">
      <c r="A1609" t="str">
        <f t="shared" si="25"/>
        <v>ShonniSilverberg</v>
      </c>
      <c r="B1609" s="39" t="s">
        <v>6514</v>
      </c>
      <c r="C1609" s="39" t="s">
        <v>6515</v>
      </c>
      <c r="D1609" s="39" t="s">
        <v>6516</v>
      </c>
      <c r="E1609" s="40">
        <v>30800</v>
      </c>
      <c r="F1609" s="39" t="s">
        <v>6291</v>
      </c>
      <c r="G1609" s="39" t="s">
        <v>14</v>
      </c>
      <c r="H1609" s="39" t="s">
        <v>15</v>
      </c>
      <c r="I1609" s="39">
        <v>14</v>
      </c>
      <c r="J1609" s="39" t="s">
        <v>4910</v>
      </c>
      <c r="K1609" s="39" t="s">
        <v>2986</v>
      </c>
    </row>
    <row r="1610" spans="1:11">
      <c r="A1610" t="str">
        <f t="shared" si="25"/>
        <v>JenniferCast</v>
      </c>
      <c r="B1610" s="39" t="s">
        <v>6517</v>
      </c>
      <c r="C1610" s="39" t="s">
        <v>409</v>
      </c>
      <c r="D1610" s="39" t="s">
        <v>6518</v>
      </c>
      <c r="E1610" s="40">
        <v>30800</v>
      </c>
      <c r="F1610" s="39" t="s">
        <v>6227</v>
      </c>
      <c r="G1610" s="39" t="s">
        <v>317</v>
      </c>
      <c r="H1610" s="39" t="s">
        <v>318</v>
      </c>
      <c r="I1610" s="39">
        <v>14</v>
      </c>
      <c r="J1610" s="39" t="s">
        <v>6493</v>
      </c>
      <c r="K1610" s="39" t="s">
        <v>2986</v>
      </c>
    </row>
    <row r="1611" spans="1:11">
      <c r="A1611" t="str">
        <f t="shared" si="25"/>
        <v>C PaulJohnson</v>
      </c>
      <c r="B1611" s="39" t="s">
        <v>6519</v>
      </c>
      <c r="C1611" s="39" t="s">
        <v>6520</v>
      </c>
      <c r="D1611" s="39" t="s">
        <v>563</v>
      </c>
      <c r="E1611" s="40">
        <v>28500</v>
      </c>
      <c r="F1611" s="39" t="s">
        <v>6227</v>
      </c>
      <c r="G1611" s="39" t="s">
        <v>2065</v>
      </c>
      <c r="H1611" s="39" t="s">
        <v>4</v>
      </c>
      <c r="I1611" s="39">
        <v>14</v>
      </c>
      <c r="J1611" s="39" t="s">
        <v>4139</v>
      </c>
      <c r="K1611" s="39" t="s">
        <v>2986</v>
      </c>
    </row>
    <row r="1612" spans="1:11">
      <c r="A1612" t="str">
        <f t="shared" si="25"/>
        <v>Andrew DavidFredman</v>
      </c>
      <c r="B1612" s="39" t="s">
        <v>6521</v>
      </c>
      <c r="C1612" s="39" t="s">
        <v>6522</v>
      </c>
      <c r="D1612" s="39" t="s">
        <v>3896</v>
      </c>
      <c r="E1612" s="40">
        <v>30800</v>
      </c>
      <c r="F1612" s="39" t="s">
        <v>6227</v>
      </c>
      <c r="G1612" s="39" t="s">
        <v>604</v>
      </c>
      <c r="H1612" s="39" t="s">
        <v>27</v>
      </c>
      <c r="I1612" s="39">
        <v>14</v>
      </c>
      <c r="J1612" s="39" t="s">
        <v>4275</v>
      </c>
      <c r="K1612" s="39" t="s">
        <v>2986</v>
      </c>
    </row>
    <row r="1613" spans="1:11">
      <c r="A1613" t="str">
        <f t="shared" si="25"/>
        <v>DavidRose</v>
      </c>
      <c r="B1613" s="39" t="s">
        <v>4735</v>
      </c>
      <c r="C1613" s="39" t="s">
        <v>163</v>
      </c>
      <c r="D1613" s="39" t="s">
        <v>4709</v>
      </c>
      <c r="E1613" s="40">
        <v>30800</v>
      </c>
      <c r="F1613" s="39" t="s">
        <v>6227</v>
      </c>
      <c r="G1613" s="39" t="s">
        <v>14</v>
      </c>
      <c r="H1613" s="39" t="s">
        <v>15</v>
      </c>
      <c r="I1613" s="39">
        <v>14</v>
      </c>
      <c r="J1613" s="39" t="s">
        <v>4910</v>
      </c>
      <c r="K1613" s="39" t="s">
        <v>2986</v>
      </c>
    </row>
    <row r="1614" spans="1:11">
      <c r="A1614" t="str">
        <f t="shared" si="25"/>
        <v>KathleenPatton</v>
      </c>
      <c r="B1614" s="39" t="s">
        <v>6523</v>
      </c>
      <c r="C1614" s="39" t="s">
        <v>3011</v>
      </c>
      <c r="D1614" s="39" t="s">
        <v>6524</v>
      </c>
      <c r="E1614" s="40">
        <v>30800</v>
      </c>
      <c r="F1614" s="39" t="s">
        <v>6525</v>
      </c>
      <c r="G1614" s="39" t="s">
        <v>6526</v>
      </c>
      <c r="H1614" s="39" t="s">
        <v>6527</v>
      </c>
      <c r="I1614" s="39">
        <v>14</v>
      </c>
      <c r="J1614" s="39" t="s">
        <v>3074</v>
      </c>
      <c r="K1614" s="39" t="s">
        <v>2986</v>
      </c>
    </row>
    <row r="1615" spans="1:11">
      <c r="A1615" t="str">
        <f t="shared" si="25"/>
        <v>RichardVague</v>
      </c>
      <c r="B1615" s="39" t="s">
        <v>6528</v>
      </c>
      <c r="C1615" s="39" t="s">
        <v>216</v>
      </c>
      <c r="D1615" s="39" t="s">
        <v>6529</v>
      </c>
      <c r="E1615" s="40">
        <v>30800</v>
      </c>
      <c r="F1615" s="39" t="s">
        <v>6525</v>
      </c>
      <c r="G1615" s="39" t="s">
        <v>225</v>
      </c>
      <c r="H1615" s="39" t="s">
        <v>226</v>
      </c>
      <c r="I1615" s="39">
        <v>14</v>
      </c>
      <c r="J1615" s="39" t="s">
        <v>3074</v>
      </c>
      <c r="K1615" s="39" t="s">
        <v>2986</v>
      </c>
    </row>
    <row r="1616" spans="1:11">
      <c r="A1616" t="str">
        <f t="shared" si="25"/>
        <v>MarciaRubin</v>
      </c>
      <c r="B1616" s="39" t="s">
        <v>6530</v>
      </c>
      <c r="C1616" s="39" t="s">
        <v>3912</v>
      </c>
      <c r="D1616" s="39" t="s">
        <v>2297</v>
      </c>
      <c r="E1616" s="40">
        <v>30800</v>
      </c>
      <c r="F1616" s="39" t="s">
        <v>6525</v>
      </c>
      <c r="G1616" s="39" t="s">
        <v>6531</v>
      </c>
      <c r="H1616" s="39" t="s">
        <v>226</v>
      </c>
      <c r="I1616" s="39">
        <v>14</v>
      </c>
      <c r="J1616" s="39" t="s">
        <v>3664</v>
      </c>
      <c r="K1616" s="39" t="s">
        <v>2986</v>
      </c>
    </row>
    <row r="1617" spans="1:11">
      <c r="A1617" t="str">
        <f t="shared" si="25"/>
        <v>JackRosen</v>
      </c>
      <c r="B1617" s="39" t="s">
        <v>6532</v>
      </c>
      <c r="C1617" s="39" t="s">
        <v>2475</v>
      </c>
      <c r="D1617" s="39" t="s">
        <v>1762</v>
      </c>
      <c r="E1617" s="40">
        <v>30800</v>
      </c>
      <c r="F1617" s="39" t="s">
        <v>6525</v>
      </c>
      <c r="G1617" s="39" t="s">
        <v>14</v>
      </c>
      <c r="H1617" s="39" t="s">
        <v>15</v>
      </c>
      <c r="I1617" s="39">
        <v>14</v>
      </c>
      <c r="J1617" s="39" t="s">
        <v>3074</v>
      </c>
      <c r="K1617" s="39" t="s">
        <v>2986</v>
      </c>
    </row>
    <row r="1618" spans="1:11">
      <c r="A1618" t="str">
        <f t="shared" si="25"/>
        <v>JohnAngelos</v>
      </c>
      <c r="B1618" s="39" t="s">
        <v>6533</v>
      </c>
      <c r="C1618" s="39" t="s">
        <v>69</v>
      </c>
      <c r="D1618" s="39" t="s">
        <v>6534</v>
      </c>
      <c r="E1618" s="40">
        <v>28500</v>
      </c>
      <c r="F1618" s="39" t="s">
        <v>6525</v>
      </c>
      <c r="G1618" s="39" t="s">
        <v>4380</v>
      </c>
      <c r="H1618" s="39" t="s">
        <v>244</v>
      </c>
      <c r="I1618" s="39">
        <v>14</v>
      </c>
      <c r="J1618" s="39" t="s">
        <v>3074</v>
      </c>
      <c r="K1618" s="39" t="s">
        <v>2986</v>
      </c>
    </row>
    <row r="1619" spans="1:11">
      <c r="A1619" t="str">
        <f t="shared" si="25"/>
        <v>CarolSacks</v>
      </c>
      <c r="B1619" s="39" t="s">
        <v>6535</v>
      </c>
      <c r="C1619" s="39" t="s">
        <v>1843</v>
      </c>
      <c r="D1619" s="39" t="s">
        <v>4200</v>
      </c>
      <c r="E1619" s="40">
        <v>30800</v>
      </c>
      <c r="F1619" s="39" t="s">
        <v>6525</v>
      </c>
      <c r="G1619" s="39" t="s">
        <v>6536</v>
      </c>
      <c r="H1619" s="39" t="s">
        <v>226</v>
      </c>
      <c r="I1619" s="39">
        <v>14</v>
      </c>
      <c r="J1619" s="39" t="s">
        <v>3074</v>
      </c>
      <c r="K1619" s="39" t="s">
        <v>2986</v>
      </c>
    </row>
    <row r="1620" spans="1:11">
      <c r="A1620" t="str">
        <f t="shared" si="25"/>
        <v>AndrewSacks</v>
      </c>
      <c r="B1620" s="39" t="s">
        <v>6537</v>
      </c>
      <c r="C1620" s="39" t="s">
        <v>433</v>
      </c>
      <c r="D1620" s="39" t="s">
        <v>4200</v>
      </c>
      <c r="E1620" s="40">
        <v>30800</v>
      </c>
      <c r="F1620" s="39" t="s">
        <v>6525</v>
      </c>
      <c r="G1620" s="39" t="s">
        <v>6536</v>
      </c>
      <c r="H1620" s="39" t="s">
        <v>226</v>
      </c>
      <c r="I1620" s="39">
        <v>14</v>
      </c>
      <c r="J1620" s="39" t="s">
        <v>3074</v>
      </c>
      <c r="K1620" s="39" t="s">
        <v>2986</v>
      </c>
    </row>
    <row r="1621" spans="1:11">
      <c r="A1621" t="str">
        <f t="shared" si="25"/>
        <v>EdwardFarrell</v>
      </c>
      <c r="B1621" s="39" t="s">
        <v>6538</v>
      </c>
      <c r="C1621" s="39" t="s">
        <v>1951</v>
      </c>
      <c r="D1621" s="39" t="s">
        <v>6539</v>
      </c>
      <c r="E1621" s="40">
        <v>30000</v>
      </c>
      <c r="F1621" s="39" t="s">
        <v>6525</v>
      </c>
      <c r="G1621" s="39" t="s">
        <v>3041</v>
      </c>
      <c r="I1621" s="39">
        <v>14</v>
      </c>
      <c r="J1621" s="39" t="s">
        <v>3074</v>
      </c>
      <c r="K1621" s="39" t="s">
        <v>2986</v>
      </c>
    </row>
    <row r="1622" spans="1:11">
      <c r="A1622" t="str">
        <f t="shared" si="25"/>
        <v>LindaKnox</v>
      </c>
      <c r="B1622" s="39" t="s">
        <v>6540</v>
      </c>
      <c r="C1622" s="39" t="s">
        <v>4057</v>
      </c>
      <c r="D1622" s="39" t="s">
        <v>6504</v>
      </c>
      <c r="E1622" s="40">
        <v>30800</v>
      </c>
      <c r="F1622" s="39" t="s">
        <v>6525</v>
      </c>
      <c r="G1622" s="39" t="s">
        <v>225</v>
      </c>
      <c r="H1622" s="39" t="s">
        <v>226</v>
      </c>
      <c r="I1622" s="39">
        <v>14</v>
      </c>
      <c r="J1622" s="39" t="s">
        <v>3074</v>
      </c>
      <c r="K1622" s="39" t="s">
        <v>2986</v>
      </c>
    </row>
    <row r="1623" spans="1:11">
      <c r="A1623" t="str">
        <f t="shared" si="25"/>
        <v>MichaelKrupp</v>
      </c>
      <c r="B1623" s="39" t="s">
        <v>6541</v>
      </c>
      <c r="C1623" s="39" t="s">
        <v>680</v>
      </c>
      <c r="D1623" s="39" t="s">
        <v>4295</v>
      </c>
      <c r="E1623" s="40">
        <v>30800</v>
      </c>
      <c r="F1623" s="39" t="s">
        <v>6525</v>
      </c>
      <c r="G1623" s="39" t="s">
        <v>2397</v>
      </c>
      <c r="H1623" s="39" t="s">
        <v>123</v>
      </c>
      <c r="I1623" s="39">
        <v>14</v>
      </c>
      <c r="J1623" s="39" t="s">
        <v>3074</v>
      </c>
      <c r="K1623" s="39" t="s">
        <v>2986</v>
      </c>
    </row>
    <row r="1624" spans="1:11">
      <c r="A1624" t="str">
        <f t="shared" si="25"/>
        <v>CathyBarancik</v>
      </c>
      <c r="B1624" s="39" t="s">
        <v>6542</v>
      </c>
      <c r="C1624" s="39" t="s">
        <v>1835</v>
      </c>
      <c r="D1624" s="39" t="s">
        <v>6543</v>
      </c>
      <c r="E1624" s="40">
        <v>30000</v>
      </c>
      <c r="F1624" s="39" t="s">
        <v>6525</v>
      </c>
      <c r="G1624" s="39" t="s">
        <v>14</v>
      </c>
      <c r="H1624" s="39" t="s">
        <v>15</v>
      </c>
      <c r="I1624" s="39">
        <v>14</v>
      </c>
      <c r="J1624" s="39" t="s">
        <v>6214</v>
      </c>
      <c r="K1624" s="39" t="s">
        <v>2986</v>
      </c>
    </row>
    <row r="1625" spans="1:11">
      <c r="A1625" t="str">
        <f t="shared" si="25"/>
        <v>MichaelWood</v>
      </c>
      <c r="B1625" s="39" t="s">
        <v>6544</v>
      </c>
      <c r="C1625" s="39" t="s">
        <v>680</v>
      </c>
      <c r="D1625" s="39" t="s">
        <v>6545</v>
      </c>
      <c r="E1625" s="40">
        <v>30800</v>
      </c>
      <c r="F1625" s="39" t="s">
        <v>6525</v>
      </c>
      <c r="G1625" s="39" t="s">
        <v>3984</v>
      </c>
      <c r="H1625" s="39" t="s">
        <v>4</v>
      </c>
      <c r="I1625" s="39">
        <v>14</v>
      </c>
      <c r="J1625" s="39" t="s">
        <v>6546</v>
      </c>
      <c r="K1625" s="39" t="s">
        <v>2986</v>
      </c>
    </row>
    <row r="1626" spans="1:11">
      <c r="A1626" t="str">
        <f t="shared" si="25"/>
        <v>Mary JaneMarcus</v>
      </c>
      <c r="B1626" s="39" t="s">
        <v>6547</v>
      </c>
      <c r="C1626" s="39" t="s">
        <v>6548</v>
      </c>
      <c r="D1626" s="39" t="s">
        <v>6226</v>
      </c>
      <c r="E1626" s="40">
        <v>28500</v>
      </c>
      <c r="F1626" s="39" t="s">
        <v>6227</v>
      </c>
      <c r="G1626" s="39" t="s">
        <v>156</v>
      </c>
      <c r="H1626" s="39" t="s">
        <v>4</v>
      </c>
      <c r="I1626" s="39">
        <v>14</v>
      </c>
      <c r="J1626" s="39" t="s">
        <v>6549</v>
      </c>
      <c r="K1626" s="39" t="s">
        <v>2986</v>
      </c>
    </row>
    <row r="1627" spans="1:11">
      <c r="A1627" t="str">
        <f t="shared" si="25"/>
        <v>KatieFong</v>
      </c>
      <c r="B1627" s="39" t="s">
        <v>6550</v>
      </c>
      <c r="C1627" s="39" t="s">
        <v>6551</v>
      </c>
      <c r="D1627" s="39" t="s">
        <v>6552</v>
      </c>
      <c r="E1627" s="40">
        <v>28500</v>
      </c>
      <c r="F1627" s="39" t="s">
        <v>6227</v>
      </c>
      <c r="G1627" s="39" t="s">
        <v>6553</v>
      </c>
      <c r="H1627" s="39" t="s">
        <v>4</v>
      </c>
      <c r="I1627" s="39">
        <v>14</v>
      </c>
      <c r="J1627" s="39" t="s">
        <v>5412</v>
      </c>
      <c r="K1627" s="39" t="s">
        <v>2986</v>
      </c>
    </row>
    <row r="1628" spans="1:11">
      <c r="A1628" t="str">
        <f t="shared" si="25"/>
        <v>MichelBaumeister</v>
      </c>
      <c r="B1628" s="39" t="s">
        <v>6554</v>
      </c>
      <c r="C1628" s="39" t="s">
        <v>6555</v>
      </c>
      <c r="D1628" s="39" t="s">
        <v>6556</v>
      </c>
      <c r="E1628" s="40">
        <v>30800</v>
      </c>
      <c r="F1628" s="39" t="s">
        <v>6525</v>
      </c>
      <c r="G1628" s="39" t="s">
        <v>14</v>
      </c>
      <c r="H1628" s="39" t="s">
        <v>15</v>
      </c>
      <c r="I1628" s="39">
        <v>14</v>
      </c>
      <c r="J1628" s="39" t="s">
        <v>3074</v>
      </c>
      <c r="K1628" s="39" t="s">
        <v>2986</v>
      </c>
    </row>
    <row r="1629" spans="1:11">
      <c r="A1629" t="str">
        <f t="shared" si="25"/>
        <v>NancyKukkloa</v>
      </c>
      <c r="B1629" s="39" t="s">
        <v>6557</v>
      </c>
      <c r="C1629" s="39" t="s">
        <v>511</v>
      </c>
      <c r="D1629" s="39" t="s">
        <v>6558</v>
      </c>
      <c r="E1629" s="40">
        <v>28500</v>
      </c>
      <c r="F1629" s="39" t="s">
        <v>6525</v>
      </c>
      <c r="G1629" s="39" t="s">
        <v>903</v>
      </c>
      <c r="H1629" s="39" t="s">
        <v>4</v>
      </c>
      <c r="I1629" s="39">
        <v>14</v>
      </c>
      <c r="J1629" s="39" t="s">
        <v>6549</v>
      </c>
      <c r="K1629" s="39" t="s">
        <v>2986</v>
      </c>
    </row>
    <row r="1630" spans="1:11">
      <c r="A1630" t="str">
        <f t="shared" si="25"/>
        <v>AnnaGiannoulias</v>
      </c>
      <c r="B1630" s="39" t="s">
        <v>6559</v>
      </c>
      <c r="C1630" s="39" t="s">
        <v>1634</v>
      </c>
      <c r="D1630" s="39" t="s">
        <v>1505</v>
      </c>
      <c r="E1630" s="40">
        <v>28500</v>
      </c>
      <c r="F1630" s="39" t="s">
        <v>6525</v>
      </c>
      <c r="G1630" s="39" t="s">
        <v>74</v>
      </c>
      <c r="H1630" s="39" t="s">
        <v>75</v>
      </c>
      <c r="I1630" s="39">
        <v>14</v>
      </c>
      <c r="J1630" s="39" t="s">
        <v>6549</v>
      </c>
      <c r="K1630" s="39" t="s">
        <v>2986</v>
      </c>
    </row>
    <row r="1631" spans="1:11">
      <c r="A1631" t="str">
        <f t="shared" si="25"/>
        <v>ThomasMurphy</v>
      </c>
      <c r="B1631" s="39" t="s">
        <v>6560</v>
      </c>
      <c r="C1631" s="39" t="s">
        <v>2992</v>
      </c>
      <c r="D1631" s="39" t="s">
        <v>5623</v>
      </c>
      <c r="E1631" s="40">
        <v>28500</v>
      </c>
      <c r="F1631" s="39" t="s">
        <v>6525</v>
      </c>
      <c r="G1631" s="39" t="s">
        <v>14</v>
      </c>
      <c r="H1631" s="39" t="s">
        <v>15</v>
      </c>
      <c r="I1631" s="39">
        <v>14</v>
      </c>
      <c r="J1631" s="39" t="s">
        <v>5881</v>
      </c>
      <c r="K1631" s="39" t="s">
        <v>2986</v>
      </c>
    </row>
    <row r="1632" spans="1:11">
      <c r="A1632" t="str">
        <f t="shared" si="25"/>
        <v>JamesStowers</v>
      </c>
      <c r="B1632" s="39" t="s">
        <v>6561</v>
      </c>
      <c r="C1632" s="39" t="s">
        <v>274</v>
      </c>
      <c r="D1632" s="39" t="s">
        <v>6562</v>
      </c>
      <c r="E1632" s="40">
        <v>28500</v>
      </c>
      <c r="F1632" s="39" t="s">
        <v>6525</v>
      </c>
      <c r="G1632" s="39" t="s">
        <v>1614</v>
      </c>
      <c r="H1632" s="39" t="s">
        <v>2838</v>
      </c>
      <c r="I1632" s="39">
        <v>14</v>
      </c>
      <c r="J1632" s="39" t="s">
        <v>6476</v>
      </c>
      <c r="K1632" s="39" t="s">
        <v>2986</v>
      </c>
    </row>
    <row r="1633" spans="1:11">
      <c r="A1633" t="str">
        <f t="shared" si="25"/>
        <v>VirginiaStowers</v>
      </c>
      <c r="B1633" s="39" t="s">
        <v>6563</v>
      </c>
      <c r="C1633" s="39" t="s">
        <v>3889</v>
      </c>
      <c r="D1633" s="39" t="s">
        <v>6562</v>
      </c>
      <c r="E1633" s="40">
        <v>28500</v>
      </c>
      <c r="F1633" s="39" t="s">
        <v>6525</v>
      </c>
      <c r="G1633" s="39" t="s">
        <v>1614</v>
      </c>
      <c r="H1633" s="39" t="s">
        <v>2838</v>
      </c>
      <c r="I1633" s="39">
        <v>14</v>
      </c>
      <c r="J1633" s="39" t="s">
        <v>6476</v>
      </c>
      <c r="K1633" s="39" t="s">
        <v>2986</v>
      </c>
    </row>
    <row r="1634" spans="1:11">
      <c r="A1634" t="str">
        <f t="shared" si="25"/>
        <v>MichaelEmbler</v>
      </c>
      <c r="B1634" s="39" t="s">
        <v>6564</v>
      </c>
      <c r="C1634" s="39" t="s">
        <v>680</v>
      </c>
      <c r="D1634" s="39" t="s">
        <v>6565</v>
      </c>
      <c r="E1634" s="40">
        <v>30000</v>
      </c>
      <c r="F1634" s="39" t="s">
        <v>6525</v>
      </c>
      <c r="G1634" s="39" t="s">
        <v>14</v>
      </c>
      <c r="H1634" s="39" t="s">
        <v>15</v>
      </c>
      <c r="I1634" s="39">
        <v>14</v>
      </c>
      <c r="J1634" s="39" t="s">
        <v>3074</v>
      </c>
      <c r="K1634" s="39" t="s">
        <v>2986</v>
      </c>
    </row>
    <row r="1635" spans="1:11">
      <c r="A1635" t="str">
        <f t="shared" si="25"/>
        <v>SamuelSteyer</v>
      </c>
      <c r="B1635" s="39" t="s">
        <v>6566</v>
      </c>
      <c r="C1635" s="39" t="s">
        <v>3066</v>
      </c>
      <c r="D1635" s="39" t="s">
        <v>2933</v>
      </c>
      <c r="E1635" s="40">
        <v>28500</v>
      </c>
      <c r="F1635" s="39" t="s">
        <v>6525</v>
      </c>
      <c r="G1635" s="39" t="s">
        <v>156</v>
      </c>
      <c r="H1635" s="39" t="s">
        <v>4</v>
      </c>
      <c r="I1635" s="39">
        <v>14</v>
      </c>
      <c r="J1635" s="39" t="s">
        <v>6186</v>
      </c>
      <c r="K1635" s="39" t="s">
        <v>2986</v>
      </c>
    </row>
    <row r="1636" spans="1:11">
      <c r="A1636" t="str">
        <f t="shared" si="25"/>
        <v>HanifMussani</v>
      </c>
      <c r="B1636" s="39" t="s">
        <v>5884</v>
      </c>
      <c r="C1636" s="39" t="s">
        <v>5885</v>
      </c>
      <c r="D1636" s="39" t="s">
        <v>5886</v>
      </c>
      <c r="E1636" s="40">
        <v>28500</v>
      </c>
      <c r="F1636" s="39" t="s">
        <v>6227</v>
      </c>
      <c r="G1636" s="39" t="s">
        <v>5887</v>
      </c>
      <c r="H1636" s="39" t="s">
        <v>2315</v>
      </c>
      <c r="I1636" s="39">
        <v>14</v>
      </c>
      <c r="J1636" s="39" t="s">
        <v>5881</v>
      </c>
      <c r="K1636" s="39" t="s">
        <v>2986</v>
      </c>
    </row>
    <row r="1637" spans="1:11">
      <c r="A1637" t="str">
        <f t="shared" si="25"/>
        <v>JackRosen</v>
      </c>
      <c r="B1637" s="39" t="s">
        <v>6532</v>
      </c>
      <c r="C1637" s="39" t="s">
        <v>2475</v>
      </c>
      <c r="D1637" s="39" t="s">
        <v>1762</v>
      </c>
      <c r="E1637" s="40">
        <v>30800</v>
      </c>
      <c r="F1637" s="39" t="s">
        <v>6227</v>
      </c>
      <c r="G1637" s="39" t="s">
        <v>14</v>
      </c>
      <c r="H1637" s="39" t="s">
        <v>15</v>
      </c>
      <c r="I1637" s="39">
        <v>14</v>
      </c>
      <c r="J1637" s="39" t="s">
        <v>3074</v>
      </c>
      <c r="K1637" s="39" t="s">
        <v>2986</v>
      </c>
    </row>
    <row r="1638" spans="1:11">
      <c r="A1638" t="str">
        <f t="shared" si="25"/>
        <v>SusanFoote</v>
      </c>
      <c r="B1638" s="39" t="s">
        <v>6567</v>
      </c>
      <c r="C1638" s="39" t="s">
        <v>1854</v>
      </c>
      <c r="D1638" s="39" t="s">
        <v>6568</v>
      </c>
      <c r="E1638" s="40">
        <v>28500</v>
      </c>
      <c r="F1638" s="39" t="s">
        <v>6525</v>
      </c>
      <c r="G1638" s="39" t="s">
        <v>3834</v>
      </c>
      <c r="H1638" s="39" t="s">
        <v>2315</v>
      </c>
      <c r="I1638" s="39">
        <v>14</v>
      </c>
      <c r="J1638" s="39" t="s">
        <v>6398</v>
      </c>
      <c r="K1638" s="39" t="s">
        <v>2986</v>
      </c>
    </row>
    <row r="1639" spans="1:11">
      <c r="A1639" t="str">
        <f t="shared" si="25"/>
        <v>MichaelBell</v>
      </c>
      <c r="B1639" s="39" t="s">
        <v>6569</v>
      </c>
      <c r="C1639" s="39" t="s">
        <v>680</v>
      </c>
      <c r="D1639" s="39" t="s">
        <v>4883</v>
      </c>
      <c r="E1639" s="40">
        <v>28500</v>
      </c>
      <c r="F1639" s="39" t="s">
        <v>6525</v>
      </c>
      <c r="G1639" s="39" t="s">
        <v>5234</v>
      </c>
      <c r="H1639" s="39" t="s">
        <v>123</v>
      </c>
      <c r="I1639" s="39">
        <v>14</v>
      </c>
      <c r="J1639" s="39" t="s">
        <v>6570</v>
      </c>
      <c r="K1639" s="39" t="s">
        <v>2986</v>
      </c>
    </row>
    <row r="1640" spans="1:11">
      <c r="A1640" t="str">
        <f t="shared" si="25"/>
        <v>LisaBrown</v>
      </c>
      <c r="B1640" s="39" t="s">
        <v>6571</v>
      </c>
      <c r="C1640" s="39" t="s">
        <v>3425</v>
      </c>
      <c r="D1640" s="39" t="s">
        <v>2918</v>
      </c>
      <c r="E1640" s="40">
        <v>28500</v>
      </c>
      <c r="F1640" s="39" t="s">
        <v>6525</v>
      </c>
      <c r="G1640" s="39" t="s">
        <v>156</v>
      </c>
      <c r="H1640" s="39" t="s">
        <v>4</v>
      </c>
      <c r="I1640" s="39">
        <v>14</v>
      </c>
      <c r="J1640" s="39" t="s">
        <v>3664</v>
      </c>
      <c r="K1640" s="39" t="s">
        <v>2986</v>
      </c>
    </row>
    <row r="1641" spans="1:11">
      <c r="A1641" t="str">
        <f t="shared" si="25"/>
        <v>PhilipLeboit</v>
      </c>
      <c r="B1641" s="39" t="s">
        <v>6572</v>
      </c>
      <c r="C1641" s="39" t="s">
        <v>3018</v>
      </c>
      <c r="D1641" s="39" t="s">
        <v>6573</v>
      </c>
      <c r="E1641" s="40">
        <v>28500</v>
      </c>
      <c r="F1641" s="39" t="s">
        <v>6525</v>
      </c>
      <c r="G1641" s="39" t="s">
        <v>6574</v>
      </c>
      <c r="H1641" s="39" t="s">
        <v>4</v>
      </c>
      <c r="I1641" s="39">
        <v>14</v>
      </c>
      <c r="J1641" s="39" t="s">
        <v>5489</v>
      </c>
      <c r="K1641" s="39" t="s">
        <v>2986</v>
      </c>
    </row>
    <row r="1642" spans="1:11">
      <c r="A1642" t="str">
        <f t="shared" si="25"/>
        <v>D ThomsonSargent</v>
      </c>
      <c r="B1642" s="39" t="s">
        <v>6575</v>
      </c>
      <c r="C1642" s="39" t="s">
        <v>6576</v>
      </c>
      <c r="D1642" s="39" t="s">
        <v>6577</v>
      </c>
      <c r="E1642" s="40">
        <v>28500</v>
      </c>
      <c r="F1642" s="39" t="s">
        <v>6525</v>
      </c>
      <c r="G1642" s="39" t="s">
        <v>6578</v>
      </c>
      <c r="H1642" s="39" t="s">
        <v>4</v>
      </c>
      <c r="I1642" s="39">
        <v>14</v>
      </c>
      <c r="J1642" s="39" t="s">
        <v>6186</v>
      </c>
      <c r="K1642" s="39" t="s">
        <v>2986</v>
      </c>
    </row>
    <row r="1643" spans="1:11">
      <c r="A1643" t="str">
        <f t="shared" si="25"/>
        <v>CharlesKireker</v>
      </c>
      <c r="B1643" s="39" t="s">
        <v>6579</v>
      </c>
      <c r="C1643" s="39" t="s">
        <v>2681</v>
      </c>
      <c r="D1643" s="39" t="s">
        <v>2302</v>
      </c>
      <c r="E1643" s="40">
        <v>28500</v>
      </c>
      <c r="F1643" s="39" t="s">
        <v>6525</v>
      </c>
      <c r="G1643" s="39" t="s">
        <v>6580</v>
      </c>
      <c r="H1643" s="39" t="s">
        <v>775</v>
      </c>
      <c r="I1643" s="39">
        <v>14</v>
      </c>
      <c r="J1643" s="39" t="s">
        <v>5527</v>
      </c>
      <c r="K1643" s="39" t="s">
        <v>2986</v>
      </c>
    </row>
    <row r="1644" spans="1:11">
      <c r="A1644" t="str">
        <f t="shared" si="25"/>
        <v>JoyceLinde</v>
      </c>
      <c r="B1644" s="39" t="s">
        <v>6581</v>
      </c>
      <c r="C1644" s="39" t="s">
        <v>2035</v>
      </c>
      <c r="D1644" s="39" t="s">
        <v>5575</v>
      </c>
      <c r="E1644" s="40">
        <v>28500</v>
      </c>
      <c r="F1644" s="39" t="s">
        <v>6525</v>
      </c>
      <c r="G1644" s="39" t="s">
        <v>122</v>
      </c>
      <c r="H1644" s="39" t="s">
        <v>123</v>
      </c>
      <c r="I1644" s="39">
        <v>14</v>
      </c>
      <c r="J1644" s="39" t="s">
        <v>5527</v>
      </c>
      <c r="K1644" s="39" t="s">
        <v>2986</v>
      </c>
    </row>
    <row r="1645" spans="1:11">
      <c r="A1645" t="str">
        <f t="shared" si="25"/>
        <v>RoyVan Vleck</v>
      </c>
      <c r="B1645" s="39" t="s">
        <v>6582</v>
      </c>
      <c r="C1645" s="39" t="s">
        <v>6435</v>
      </c>
      <c r="D1645" s="39" t="s">
        <v>6583</v>
      </c>
      <c r="E1645" s="40">
        <v>28500</v>
      </c>
      <c r="F1645" s="39" t="s">
        <v>6525</v>
      </c>
      <c r="G1645" s="39" t="s">
        <v>6584</v>
      </c>
      <c r="H1645" s="39" t="s">
        <v>2677</v>
      </c>
      <c r="I1645" s="39">
        <v>14</v>
      </c>
      <c r="J1645" s="39" t="s">
        <v>6585</v>
      </c>
      <c r="K1645" s="39" t="s">
        <v>2986</v>
      </c>
    </row>
    <row r="1646" spans="1:11">
      <c r="A1646" t="str">
        <f t="shared" si="25"/>
        <v>PhilipposPhillipou</v>
      </c>
      <c r="B1646" s="39" t="s">
        <v>6586</v>
      </c>
      <c r="C1646" s="39" t="s">
        <v>6587</v>
      </c>
      <c r="D1646" s="39" t="s">
        <v>6588</v>
      </c>
      <c r="E1646" s="40">
        <v>28500</v>
      </c>
      <c r="F1646" s="39" t="s">
        <v>6525</v>
      </c>
      <c r="G1646" s="39" t="s">
        <v>6589</v>
      </c>
      <c r="H1646" s="39" t="s">
        <v>2315</v>
      </c>
      <c r="I1646" s="39">
        <v>14</v>
      </c>
      <c r="J1646" s="39" t="s">
        <v>6590</v>
      </c>
      <c r="K1646" s="39" t="s">
        <v>2986</v>
      </c>
    </row>
    <row r="1647" spans="1:11">
      <c r="A1647" t="str">
        <f t="shared" si="25"/>
        <v>AndriyousYoukhana</v>
      </c>
      <c r="B1647" s="39" t="s">
        <v>6591</v>
      </c>
      <c r="C1647" s="39" t="s">
        <v>6592</v>
      </c>
      <c r="D1647" s="39" t="s">
        <v>6593</v>
      </c>
      <c r="E1647" s="40">
        <v>28500</v>
      </c>
      <c r="F1647" s="39" t="s">
        <v>6525</v>
      </c>
      <c r="G1647" s="39" t="s">
        <v>3115</v>
      </c>
      <c r="H1647" s="39" t="s">
        <v>75</v>
      </c>
      <c r="I1647" s="39">
        <v>14</v>
      </c>
      <c r="J1647" s="39" t="s">
        <v>6549</v>
      </c>
      <c r="K1647" s="39" t="s">
        <v>2986</v>
      </c>
    </row>
    <row r="1648" spans="1:11">
      <c r="A1648" t="str">
        <f t="shared" si="25"/>
        <v>AlexandraTsakopoulos</v>
      </c>
      <c r="B1648" s="39" t="s">
        <v>6594</v>
      </c>
      <c r="C1648" s="39" t="s">
        <v>5972</v>
      </c>
      <c r="D1648" s="39" t="s">
        <v>2054</v>
      </c>
      <c r="E1648" s="40">
        <v>28500</v>
      </c>
      <c r="F1648" s="39" t="s">
        <v>6525</v>
      </c>
      <c r="G1648" s="39" t="s">
        <v>980</v>
      </c>
      <c r="H1648" s="39" t="s">
        <v>4</v>
      </c>
      <c r="I1648" s="39">
        <v>14</v>
      </c>
      <c r="J1648" s="39" t="s">
        <v>6549</v>
      </c>
      <c r="K1648" s="39" t="s">
        <v>2986</v>
      </c>
    </row>
    <row r="1649" spans="1:11">
      <c r="A1649" t="str">
        <f t="shared" si="25"/>
        <v>StevenFischman</v>
      </c>
      <c r="B1649" s="39" t="s">
        <v>6595</v>
      </c>
      <c r="C1649" s="39" t="s">
        <v>128</v>
      </c>
      <c r="D1649" s="39" t="s">
        <v>6596</v>
      </c>
      <c r="E1649" s="40">
        <v>28500</v>
      </c>
      <c r="F1649" s="39" t="s">
        <v>6525</v>
      </c>
      <c r="G1649" s="39" t="s">
        <v>4835</v>
      </c>
      <c r="H1649" s="39" t="s">
        <v>123</v>
      </c>
      <c r="I1649" s="39">
        <v>14</v>
      </c>
      <c r="J1649" s="39" t="s">
        <v>5527</v>
      </c>
      <c r="K1649" s="39" t="s">
        <v>2986</v>
      </c>
    </row>
    <row r="1650" spans="1:11">
      <c r="A1650" t="str">
        <f t="shared" si="25"/>
        <v>StuartMiller</v>
      </c>
      <c r="B1650" s="39" t="s">
        <v>6597</v>
      </c>
      <c r="C1650" s="39" t="s">
        <v>3175</v>
      </c>
      <c r="D1650" s="39" t="s">
        <v>1700</v>
      </c>
      <c r="E1650" s="40">
        <v>28500</v>
      </c>
      <c r="F1650" s="39" t="s">
        <v>6525</v>
      </c>
      <c r="G1650" s="39" t="s">
        <v>54</v>
      </c>
      <c r="H1650" s="39" t="s">
        <v>27</v>
      </c>
      <c r="I1650" s="39">
        <v>14</v>
      </c>
      <c r="J1650" s="39" t="s">
        <v>6598</v>
      </c>
      <c r="K1650" s="39" t="s">
        <v>2986</v>
      </c>
    </row>
    <row r="1651" spans="1:11">
      <c r="A1651" t="str">
        <f t="shared" si="25"/>
        <v>LauraKatzenberg</v>
      </c>
      <c r="B1651" s="39" t="s">
        <v>6599</v>
      </c>
      <c r="C1651" s="39" t="s">
        <v>4544</v>
      </c>
      <c r="D1651" s="39" t="s">
        <v>110</v>
      </c>
      <c r="E1651" s="40">
        <v>28500</v>
      </c>
      <c r="F1651" s="39" t="s">
        <v>6525</v>
      </c>
      <c r="G1651" s="39" t="s">
        <v>420</v>
      </c>
      <c r="H1651" s="39" t="s">
        <v>4</v>
      </c>
      <c r="I1651" s="39">
        <v>14</v>
      </c>
      <c r="J1651" s="39" t="s">
        <v>6546</v>
      </c>
      <c r="K1651" s="39" t="s">
        <v>2986</v>
      </c>
    </row>
    <row r="1652" spans="1:11">
      <c r="A1652" t="str">
        <f t="shared" si="25"/>
        <v>StevenSpielberg</v>
      </c>
      <c r="B1652" s="39" t="s">
        <v>6600</v>
      </c>
      <c r="C1652" s="39" t="s">
        <v>128</v>
      </c>
      <c r="D1652" s="39" t="s">
        <v>6601</v>
      </c>
      <c r="E1652" s="40">
        <v>28500</v>
      </c>
      <c r="F1652" s="39" t="s">
        <v>6525</v>
      </c>
      <c r="G1652" s="39" t="s">
        <v>420</v>
      </c>
      <c r="H1652" s="39" t="s">
        <v>4</v>
      </c>
      <c r="I1652" s="39">
        <v>14</v>
      </c>
      <c r="J1652" s="39" t="s">
        <v>6546</v>
      </c>
      <c r="K1652" s="39" t="s">
        <v>2986</v>
      </c>
    </row>
    <row r="1653" spans="1:11">
      <c r="A1653" t="str">
        <f t="shared" si="25"/>
        <v>JeffreyKatzenberg</v>
      </c>
      <c r="B1653" s="39" t="s">
        <v>6602</v>
      </c>
      <c r="C1653" s="39" t="s">
        <v>109</v>
      </c>
      <c r="D1653" s="39" t="s">
        <v>110</v>
      </c>
      <c r="E1653" s="40">
        <v>28500</v>
      </c>
      <c r="F1653" s="39" t="s">
        <v>6525</v>
      </c>
      <c r="G1653" s="39" t="s">
        <v>420</v>
      </c>
      <c r="H1653" s="39" t="s">
        <v>4</v>
      </c>
      <c r="I1653" s="39">
        <v>14</v>
      </c>
      <c r="J1653" s="39" t="s">
        <v>6546</v>
      </c>
      <c r="K1653" s="39" t="s">
        <v>2986</v>
      </c>
    </row>
    <row r="1654" spans="1:11">
      <c r="A1654" t="str">
        <f t="shared" si="25"/>
        <v>MarilynKatzenberg</v>
      </c>
      <c r="B1654" s="39" t="s">
        <v>6603</v>
      </c>
      <c r="C1654" s="39" t="s">
        <v>3359</v>
      </c>
      <c r="D1654" s="39" t="s">
        <v>110</v>
      </c>
      <c r="E1654" s="40">
        <v>28500</v>
      </c>
      <c r="F1654" s="39" t="s">
        <v>6525</v>
      </c>
      <c r="G1654" s="39" t="s">
        <v>420</v>
      </c>
      <c r="H1654" s="39" t="s">
        <v>4</v>
      </c>
      <c r="I1654" s="39">
        <v>14</v>
      </c>
      <c r="J1654" s="39" t="s">
        <v>6546</v>
      </c>
      <c r="K1654" s="39" t="s">
        <v>2986</v>
      </c>
    </row>
    <row r="1655" spans="1:11">
      <c r="A1655" t="str">
        <f t="shared" si="25"/>
        <v>WilliamPitt</v>
      </c>
      <c r="B1655" s="39" t="s">
        <v>6604</v>
      </c>
      <c r="C1655" s="39" t="s">
        <v>3057</v>
      </c>
      <c r="D1655" s="39" t="s">
        <v>6605</v>
      </c>
      <c r="E1655" s="40">
        <v>28500</v>
      </c>
      <c r="F1655" s="39" t="s">
        <v>6525</v>
      </c>
      <c r="G1655" s="39" t="s">
        <v>460</v>
      </c>
      <c r="H1655" s="39" t="s">
        <v>4</v>
      </c>
      <c r="I1655" s="39">
        <v>14</v>
      </c>
      <c r="J1655" s="39" t="s">
        <v>6546</v>
      </c>
      <c r="K1655" s="39" t="s">
        <v>2986</v>
      </c>
    </row>
    <row r="1656" spans="1:11">
      <c r="A1656" t="str">
        <f t="shared" si="25"/>
        <v>KateSpielberg</v>
      </c>
      <c r="B1656" s="39" t="s">
        <v>6606</v>
      </c>
      <c r="C1656" s="39" t="s">
        <v>1679</v>
      </c>
      <c r="D1656" s="39" t="s">
        <v>6601</v>
      </c>
      <c r="E1656" s="40">
        <v>28500</v>
      </c>
      <c r="F1656" s="39" t="s">
        <v>6525</v>
      </c>
      <c r="G1656" s="39" t="s">
        <v>113</v>
      </c>
      <c r="H1656" s="39" t="s">
        <v>4</v>
      </c>
      <c r="I1656" s="39">
        <v>14</v>
      </c>
      <c r="J1656" s="39" t="s">
        <v>6546</v>
      </c>
      <c r="K1656" s="39" t="s">
        <v>2986</v>
      </c>
    </row>
    <row r="1657" spans="1:11">
      <c r="A1657" t="str">
        <f t="shared" si="25"/>
        <v>DavidKatzenberg</v>
      </c>
      <c r="B1657" s="39" t="s">
        <v>6607</v>
      </c>
      <c r="C1657" s="39" t="s">
        <v>163</v>
      </c>
      <c r="D1657" s="39" t="s">
        <v>110</v>
      </c>
      <c r="E1657" s="40">
        <v>28500</v>
      </c>
      <c r="F1657" s="39" t="s">
        <v>6525</v>
      </c>
      <c r="G1657" s="39" t="s">
        <v>420</v>
      </c>
      <c r="H1657" s="39" t="s">
        <v>4</v>
      </c>
      <c r="I1657" s="39">
        <v>14</v>
      </c>
      <c r="J1657" s="39" t="s">
        <v>6546</v>
      </c>
      <c r="K1657" s="39" t="s">
        <v>2986</v>
      </c>
    </row>
    <row r="1658" spans="1:11">
      <c r="A1658" t="str">
        <f t="shared" si="25"/>
        <v>AndrewAthens</v>
      </c>
      <c r="B1658" s="39" t="s">
        <v>6608</v>
      </c>
      <c r="C1658" s="39" t="s">
        <v>433</v>
      </c>
      <c r="D1658" s="39" t="s">
        <v>6609</v>
      </c>
      <c r="E1658" s="40">
        <v>28500</v>
      </c>
      <c r="F1658" s="39" t="s">
        <v>6525</v>
      </c>
      <c r="G1658" s="39" t="s">
        <v>74</v>
      </c>
      <c r="H1658" s="39" t="s">
        <v>75</v>
      </c>
      <c r="I1658" s="39">
        <v>14</v>
      </c>
      <c r="J1658" s="39" t="s">
        <v>6462</v>
      </c>
      <c r="K1658" s="39" t="s">
        <v>2986</v>
      </c>
    </row>
    <row r="1659" spans="1:11">
      <c r="A1659" t="str">
        <f t="shared" si="25"/>
        <v>JosephMiller</v>
      </c>
      <c r="B1659" s="39" t="s">
        <v>6610</v>
      </c>
      <c r="C1659" s="39" t="s">
        <v>3441</v>
      </c>
      <c r="D1659" s="39" t="s">
        <v>1700</v>
      </c>
      <c r="E1659" s="40">
        <v>28500</v>
      </c>
      <c r="F1659" s="39" t="s">
        <v>6525</v>
      </c>
      <c r="G1659" s="39" t="s">
        <v>1994</v>
      </c>
      <c r="H1659" s="39" t="s">
        <v>1995</v>
      </c>
      <c r="I1659" s="39">
        <v>14</v>
      </c>
      <c r="J1659" s="39" t="s">
        <v>6462</v>
      </c>
      <c r="K1659" s="39" t="s">
        <v>2986</v>
      </c>
    </row>
    <row r="1660" spans="1:11">
      <c r="A1660" t="str">
        <f t="shared" si="25"/>
        <v>CeciliaBoone</v>
      </c>
      <c r="B1660" s="39" t="s">
        <v>6611</v>
      </c>
      <c r="C1660" s="39" t="s">
        <v>6612</v>
      </c>
      <c r="D1660" s="39" t="s">
        <v>6613</v>
      </c>
      <c r="E1660" s="40">
        <v>28500</v>
      </c>
      <c r="F1660" s="39" t="s">
        <v>6525</v>
      </c>
      <c r="G1660" s="39" t="s">
        <v>846</v>
      </c>
      <c r="H1660" s="39" t="s">
        <v>444</v>
      </c>
      <c r="I1660" s="39">
        <v>14</v>
      </c>
      <c r="J1660" s="39" t="s">
        <v>3664</v>
      </c>
      <c r="K1660" s="39" t="s">
        <v>2986</v>
      </c>
    </row>
    <row r="1661" spans="1:11">
      <c r="A1661" t="str">
        <f t="shared" si="25"/>
        <v>PatriciaNoel</v>
      </c>
      <c r="B1661" s="39" t="s">
        <v>6614</v>
      </c>
      <c r="C1661" s="39" t="s">
        <v>3136</v>
      </c>
      <c r="D1661" s="39" t="s">
        <v>5145</v>
      </c>
      <c r="E1661" s="40">
        <v>30800</v>
      </c>
      <c r="F1661" s="39" t="s">
        <v>6525</v>
      </c>
      <c r="G1661" s="39" t="s">
        <v>5147</v>
      </c>
      <c r="H1661" s="39" t="s">
        <v>1309</v>
      </c>
      <c r="I1661" s="39">
        <v>14</v>
      </c>
      <c r="J1661" s="39" t="s">
        <v>6493</v>
      </c>
      <c r="K1661" s="39" t="s">
        <v>2986</v>
      </c>
    </row>
    <row r="1662" spans="1:11">
      <c r="A1662" t="str">
        <f t="shared" si="25"/>
        <v>MarthaRubin</v>
      </c>
      <c r="B1662" s="39" t="s">
        <v>6615</v>
      </c>
      <c r="C1662" s="39" t="s">
        <v>4537</v>
      </c>
      <c r="D1662" s="39" t="s">
        <v>2297</v>
      </c>
      <c r="E1662" s="40">
        <v>30800</v>
      </c>
      <c r="F1662" s="39" t="s">
        <v>6525</v>
      </c>
      <c r="G1662" s="39" t="s">
        <v>3945</v>
      </c>
      <c r="H1662" s="39" t="s">
        <v>15</v>
      </c>
      <c r="I1662" s="39">
        <v>14</v>
      </c>
      <c r="J1662" s="39" t="s">
        <v>3484</v>
      </c>
      <c r="K1662" s="39" t="s">
        <v>2986</v>
      </c>
    </row>
    <row r="1663" spans="1:11">
      <c r="A1663" t="str">
        <f t="shared" si="25"/>
        <v>TracyShyser</v>
      </c>
      <c r="B1663" s="39" t="s">
        <v>6616</v>
      </c>
      <c r="C1663" s="39" t="s">
        <v>3557</v>
      </c>
      <c r="D1663" s="39" t="s">
        <v>6617</v>
      </c>
      <c r="E1663" s="40">
        <v>28500</v>
      </c>
      <c r="F1663" s="39" t="s">
        <v>6525</v>
      </c>
      <c r="G1663" s="39" t="s">
        <v>14</v>
      </c>
      <c r="H1663" s="39" t="s">
        <v>15</v>
      </c>
      <c r="I1663" s="39">
        <v>14</v>
      </c>
      <c r="J1663" s="39" t="s">
        <v>3074</v>
      </c>
      <c r="K1663" s="39" t="s">
        <v>2986</v>
      </c>
    </row>
    <row r="1664" spans="1:11">
      <c r="A1664" t="str">
        <f t="shared" si="25"/>
        <v>WayneKimmel</v>
      </c>
      <c r="B1664" s="39" t="s">
        <v>6618</v>
      </c>
      <c r="C1664" s="39" t="s">
        <v>1837</v>
      </c>
      <c r="D1664" s="39" t="s">
        <v>6619</v>
      </c>
      <c r="E1664" s="40">
        <v>30800</v>
      </c>
      <c r="F1664" s="39" t="s">
        <v>6525</v>
      </c>
      <c r="G1664" s="39" t="s">
        <v>6620</v>
      </c>
      <c r="H1664" s="39" t="s">
        <v>226</v>
      </c>
      <c r="I1664" s="39">
        <v>14</v>
      </c>
      <c r="J1664" s="39" t="s">
        <v>3074</v>
      </c>
      <c r="K1664" s="39" t="s">
        <v>2986</v>
      </c>
    </row>
    <row r="1665" spans="1:11">
      <c r="A1665" t="str">
        <f t="shared" si="25"/>
        <v>MarshaGlazer</v>
      </c>
      <c r="B1665" s="39" t="s">
        <v>6621</v>
      </c>
      <c r="C1665" s="39" t="s">
        <v>6622</v>
      </c>
      <c r="D1665" s="39" t="s">
        <v>6623</v>
      </c>
      <c r="E1665" s="40">
        <v>28500</v>
      </c>
      <c r="F1665" s="39" t="s">
        <v>6525</v>
      </c>
      <c r="G1665" s="39" t="s">
        <v>6624</v>
      </c>
      <c r="H1665" s="39" t="s">
        <v>318</v>
      </c>
      <c r="I1665" s="39">
        <v>14</v>
      </c>
      <c r="J1665" s="39" t="s">
        <v>6625</v>
      </c>
      <c r="K1665" s="39" t="s">
        <v>2986</v>
      </c>
    </row>
    <row r="1666" spans="1:11">
      <c r="A1666" t="str">
        <f t="shared" si="25"/>
        <v>RHubbard</v>
      </c>
      <c r="B1666" s="39" t="s">
        <v>6626</v>
      </c>
      <c r="C1666" s="39" t="s">
        <v>5914</v>
      </c>
      <c r="D1666" s="39" t="s">
        <v>6627</v>
      </c>
      <c r="E1666" s="40">
        <v>28500</v>
      </c>
      <c r="F1666" s="39" t="s">
        <v>6525</v>
      </c>
      <c r="G1666" s="39" t="s">
        <v>6628</v>
      </c>
      <c r="H1666" s="39" t="s">
        <v>2315</v>
      </c>
      <c r="I1666" s="39">
        <v>14</v>
      </c>
      <c r="J1666" s="39" t="s">
        <v>5881</v>
      </c>
      <c r="K1666" s="39" t="s">
        <v>2986</v>
      </c>
    </row>
    <row r="1667" spans="1:11">
      <c r="A1667" t="str">
        <f t="shared" ref="A1667:A1730" si="26">CONCATENATE(C1667,D1667)</f>
        <v>CarolynLiebling</v>
      </c>
      <c r="B1667" s="39" t="s">
        <v>6629</v>
      </c>
      <c r="C1667" s="39" t="s">
        <v>2636</v>
      </c>
      <c r="D1667" s="39" t="s">
        <v>6630</v>
      </c>
      <c r="E1667" s="40">
        <v>30800</v>
      </c>
      <c r="F1667" s="39" t="s">
        <v>6631</v>
      </c>
      <c r="G1667" s="39" t="s">
        <v>6632</v>
      </c>
      <c r="H1667" s="39" t="s">
        <v>15</v>
      </c>
      <c r="I1667" s="39">
        <v>14</v>
      </c>
      <c r="J1667" s="39" t="s">
        <v>4910</v>
      </c>
      <c r="K1667" s="39" t="s">
        <v>2986</v>
      </c>
    </row>
    <row r="1668" spans="1:11">
      <c r="A1668" t="str">
        <f t="shared" si="26"/>
        <v>JeremyMindich</v>
      </c>
      <c r="B1668" s="39" t="s">
        <v>6633</v>
      </c>
      <c r="C1668" s="39" t="s">
        <v>877</v>
      </c>
      <c r="D1668" s="39" t="s">
        <v>2588</v>
      </c>
      <c r="E1668" s="40">
        <v>28500</v>
      </c>
      <c r="F1668" s="39" t="s">
        <v>6631</v>
      </c>
      <c r="G1668" s="39" t="s">
        <v>14</v>
      </c>
      <c r="H1668" s="39" t="s">
        <v>15</v>
      </c>
      <c r="I1668" s="39">
        <v>14</v>
      </c>
      <c r="J1668" s="39" t="s">
        <v>4910</v>
      </c>
      <c r="K1668" s="39" t="s">
        <v>2986</v>
      </c>
    </row>
    <row r="1669" spans="1:11">
      <c r="A1669" t="str">
        <f t="shared" si="26"/>
        <v>JamesLipscomb</v>
      </c>
      <c r="B1669" s="39" t="s">
        <v>6634</v>
      </c>
      <c r="C1669" s="39" t="s">
        <v>274</v>
      </c>
      <c r="D1669" s="39" t="s">
        <v>6635</v>
      </c>
      <c r="E1669" s="40">
        <v>30000</v>
      </c>
      <c r="F1669" s="39" t="s">
        <v>6631</v>
      </c>
      <c r="G1669" s="39" t="s">
        <v>2512</v>
      </c>
      <c r="H1669" s="39" t="s">
        <v>15</v>
      </c>
      <c r="I1669" s="39">
        <v>14</v>
      </c>
      <c r="J1669" s="39" t="s">
        <v>4910</v>
      </c>
      <c r="K1669" s="39" t="s">
        <v>2986</v>
      </c>
    </row>
    <row r="1670" spans="1:11">
      <c r="A1670" t="str">
        <f t="shared" si="26"/>
        <v>SEANWILSEY</v>
      </c>
      <c r="B1670" s="39" t="s">
        <v>6636</v>
      </c>
      <c r="C1670" s="39" t="s">
        <v>6637</v>
      </c>
      <c r="D1670" s="39" t="s">
        <v>6638</v>
      </c>
      <c r="E1670" s="40">
        <v>28500</v>
      </c>
      <c r="F1670" s="39" t="s">
        <v>6631</v>
      </c>
      <c r="G1670" s="39" t="s">
        <v>14</v>
      </c>
      <c r="H1670" s="39" t="s">
        <v>15</v>
      </c>
      <c r="I1670" s="39">
        <v>14</v>
      </c>
      <c r="J1670" s="39" t="s">
        <v>4910</v>
      </c>
      <c r="K1670" s="39" t="s">
        <v>2986</v>
      </c>
    </row>
    <row r="1671" spans="1:11">
      <c r="A1671" t="str">
        <f t="shared" si="26"/>
        <v>JonLindsey</v>
      </c>
      <c r="B1671" s="39" t="s">
        <v>6639</v>
      </c>
      <c r="C1671" s="39" t="s">
        <v>984</v>
      </c>
      <c r="D1671" s="39" t="s">
        <v>6640</v>
      </c>
      <c r="E1671" s="40">
        <v>28500</v>
      </c>
      <c r="F1671" s="39" t="s">
        <v>6631</v>
      </c>
      <c r="G1671" s="39" t="s">
        <v>14</v>
      </c>
      <c r="H1671" s="39" t="s">
        <v>15</v>
      </c>
      <c r="I1671" s="39">
        <v>14</v>
      </c>
      <c r="J1671" s="39" t="s">
        <v>4910</v>
      </c>
      <c r="K1671" s="39" t="s">
        <v>2986</v>
      </c>
    </row>
    <row r="1672" spans="1:11">
      <c r="A1672" t="str">
        <f t="shared" si="26"/>
        <v>AlexandriaTrowler</v>
      </c>
      <c r="B1672" s="39" t="s">
        <v>6641</v>
      </c>
      <c r="C1672" s="39" t="s">
        <v>92</v>
      </c>
      <c r="D1672" s="39" t="s">
        <v>6642</v>
      </c>
      <c r="E1672" s="40">
        <v>30800</v>
      </c>
      <c r="F1672" s="39" t="s">
        <v>6631</v>
      </c>
      <c r="G1672" s="39" t="s">
        <v>14</v>
      </c>
      <c r="H1672" s="39" t="s">
        <v>15</v>
      </c>
      <c r="I1672" s="39">
        <v>14</v>
      </c>
      <c r="J1672" s="39" t="s">
        <v>4910</v>
      </c>
      <c r="K1672" s="39" t="s">
        <v>2986</v>
      </c>
    </row>
    <row r="1673" spans="1:11">
      <c r="A1673" t="str">
        <f t="shared" si="26"/>
        <v>JohnLambrose</v>
      </c>
      <c r="B1673" s="39" t="s">
        <v>6643</v>
      </c>
      <c r="C1673" s="39" t="s">
        <v>69</v>
      </c>
      <c r="D1673" s="39" t="s">
        <v>6644</v>
      </c>
      <c r="E1673" s="40">
        <v>28500</v>
      </c>
      <c r="F1673" s="39" t="s">
        <v>6631</v>
      </c>
      <c r="G1673" s="39" t="s">
        <v>1658</v>
      </c>
      <c r="H1673" s="39" t="s">
        <v>1659</v>
      </c>
      <c r="I1673" s="39">
        <v>14</v>
      </c>
      <c r="J1673" s="39" t="s">
        <v>6546</v>
      </c>
      <c r="K1673" s="39" t="s">
        <v>2986</v>
      </c>
    </row>
    <row r="1674" spans="1:11">
      <c r="A1674" t="str">
        <f t="shared" si="26"/>
        <v>MahnazIspahani</v>
      </c>
      <c r="B1674" s="39" t="s">
        <v>6645</v>
      </c>
      <c r="C1674" s="39" t="s">
        <v>6646</v>
      </c>
      <c r="D1674" s="39" t="s">
        <v>6647</v>
      </c>
      <c r="E1674" s="40">
        <v>30800</v>
      </c>
      <c r="F1674" s="39" t="s">
        <v>6631</v>
      </c>
      <c r="G1674" s="39" t="s">
        <v>14</v>
      </c>
      <c r="H1674" s="39" t="s">
        <v>15</v>
      </c>
      <c r="I1674" s="39">
        <v>14</v>
      </c>
      <c r="J1674" s="39" t="s">
        <v>4910</v>
      </c>
      <c r="K1674" s="39" t="s">
        <v>2986</v>
      </c>
    </row>
    <row r="1675" spans="1:11">
      <c r="A1675" t="str">
        <f t="shared" si="26"/>
        <v>PrudenceSteiner</v>
      </c>
      <c r="B1675" s="39" t="s">
        <v>6648</v>
      </c>
      <c r="C1675" s="39" t="s">
        <v>6649</v>
      </c>
      <c r="D1675" s="39" t="s">
        <v>2610</v>
      </c>
      <c r="E1675" s="40">
        <v>30800</v>
      </c>
      <c r="F1675" s="39" t="s">
        <v>6631</v>
      </c>
      <c r="G1675" s="39" t="s">
        <v>1299</v>
      </c>
      <c r="H1675" s="39" t="s">
        <v>123</v>
      </c>
      <c r="I1675" s="39">
        <v>14</v>
      </c>
      <c r="J1675" s="39" t="s">
        <v>4910</v>
      </c>
      <c r="K1675" s="39" t="s">
        <v>2986</v>
      </c>
    </row>
    <row r="1676" spans="1:11">
      <c r="A1676" t="str">
        <f t="shared" si="26"/>
        <v>DavidBoies</v>
      </c>
      <c r="B1676" s="39" t="s">
        <v>6650</v>
      </c>
      <c r="C1676" s="39" t="s">
        <v>163</v>
      </c>
      <c r="D1676" s="39" t="s">
        <v>6651</v>
      </c>
      <c r="E1676" s="40">
        <v>30800</v>
      </c>
      <c r="F1676" s="39" t="s">
        <v>6631</v>
      </c>
      <c r="G1676" s="39" t="s">
        <v>6652</v>
      </c>
      <c r="H1676" s="39" t="s">
        <v>15</v>
      </c>
      <c r="I1676" s="39">
        <v>14</v>
      </c>
      <c r="J1676" s="39" t="s">
        <v>4910</v>
      </c>
      <c r="K1676" s="39" t="s">
        <v>2986</v>
      </c>
    </row>
    <row r="1677" spans="1:11">
      <c r="A1677" t="str">
        <f t="shared" si="26"/>
        <v>JohnGriffin</v>
      </c>
      <c r="B1677" s="39" t="s">
        <v>6653</v>
      </c>
      <c r="C1677" s="39" t="s">
        <v>69</v>
      </c>
      <c r="D1677" s="39" t="s">
        <v>6654</v>
      </c>
      <c r="E1677" s="40">
        <v>30800</v>
      </c>
      <c r="F1677" s="39" t="s">
        <v>6631</v>
      </c>
      <c r="G1677" s="39" t="s">
        <v>14</v>
      </c>
      <c r="H1677" s="39" t="s">
        <v>15</v>
      </c>
      <c r="I1677" s="39">
        <v>14</v>
      </c>
      <c r="J1677" s="39" t="s">
        <v>4910</v>
      </c>
      <c r="K1677" s="39" t="s">
        <v>2986</v>
      </c>
    </row>
    <row r="1678" spans="1:11">
      <c r="A1678" t="str">
        <f t="shared" si="26"/>
        <v>HenrySilverman</v>
      </c>
      <c r="B1678" s="39" t="s">
        <v>6655</v>
      </c>
      <c r="C1678" s="39" t="s">
        <v>3520</v>
      </c>
      <c r="D1678" s="39" t="s">
        <v>6656</v>
      </c>
      <c r="E1678" s="40">
        <v>30800</v>
      </c>
      <c r="F1678" s="39" t="s">
        <v>6631</v>
      </c>
      <c r="G1678" s="39" t="s">
        <v>14</v>
      </c>
      <c r="H1678" s="39" t="s">
        <v>15</v>
      </c>
      <c r="I1678" s="39">
        <v>14</v>
      </c>
      <c r="J1678" s="39" t="s">
        <v>4910</v>
      </c>
      <c r="K1678" s="39" t="s">
        <v>2986</v>
      </c>
    </row>
    <row r="1679" spans="1:11">
      <c r="A1679" t="str">
        <f t="shared" si="26"/>
        <v>MaryMorgan</v>
      </c>
      <c r="B1679" s="39" t="s">
        <v>6657</v>
      </c>
      <c r="C1679" s="39" t="s">
        <v>3597</v>
      </c>
      <c r="D1679" s="39" t="s">
        <v>5522</v>
      </c>
      <c r="E1679" s="40">
        <v>30800</v>
      </c>
      <c r="F1679" s="39" t="s">
        <v>6631</v>
      </c>
      <c r="G1679" s="39" t="s">
        <v>14</v>
      </c>
      <c r="H1679" s="39" t="s">
        <v>15</v>
      </c>
      <c r="I1679" s="39">
        <v>14</v>
      </c>
      <c r="J1679" s="39" t="s">
        <v>4910</v>
      </c>
      <c r="K1679" s="39" t="s">
        <v>2986</v>
      </c>
    </row>
    <row r="1680" spans="1:11">
      <c r="A1680" t="str">
        <f t="shared" si="26"/>
        <v>WynnewoodAdvisors Lp</v>
      </c>
      <c r="B1680" s="39" t="s">
        <v>6658</v>
      </c>
      <c r="C1680" s="39" t="s">
        <v>2095</v>
      </c>
      <c r="D1680" s="39" t="s">
        <v>6659</v>
      </c>
      <c r="E1680" s="40">
        <v>30800</v>
      </c>
      <c r="F1680" s="39" t="s">
        <v>6631</v>
      </c>
      <c r="G1680" s="39" t="s">
        <v>2095</v>
      </c>
      <c r="H1680" s="39" t="s">
        <v>226</v>
      </c>
      <c r="I1680" s="39">
        <v>14</v>
      </c>
      <c r="J1680" s="39" t="s">
        <v>3074</v>
      </c>
      <c r="K1680" s="39" t="s">
        <v>2986</v>
      </c>
    </row>
    <row r="1681" spans="1:11">
      <c r="A1681" t="str">
        <f t="shared" si="26"/>
        <v>JohnHynansky</v>
      </c>
      <c r="B1681" s="39" t="s">
        <v>6660</v>
      </c>
      <c r="C1681" s="39" t="s">
        <v>69</v>
      </c>
      <c r="D1681" s="39" t="s">
        <v>6661</v>
      </c>
      <c r="E1681" s="40">
        <v>30800</v>
      </c>
      <c r="F1681" s="39" t="s">
        <v>6631</v>
      </c>
      <c r="G1681" s="39" t="s">
        <v>6526</v>
      </c>
      <c r="H1681" s="39" t="s">
        <v>6527</v>
      </c>
      <c r="I1681" s="39">
        <v>14</v>
      </c>
      <c r="J1681" s="39" t="s">
        <v>3074</v>
      </c>
      <c r="K1681" s="39" t="s">
        <v>2986</v>
      </c>
    </row>
    <row r="1682" spans="1:11">
      <c r="A1682" t="str">
        <f t="shared" si="26"/>
        <v>BruceGordon</v>
      </c>
      <c r="B1682" s="39" t="s">
        <v>6662</v>
      </c>
      <c r="C1682" s="39" t="s">
        <v>426</v>
      </c>
      <c r="D1682" s="39" t="s">
        <v>2355</v>
      </c>
      <c r="E1682" s="40">
        <v>30800</v>
      </c>
      <c r="F1682" s="39" t="s">
        <v>6631</v>
      </c>
      <c r="G1682" s="39" t="s">
        <v>14</v>
      </c>
      <c r="H1682" s="39" t="s">
        <v>15</v>
      </c>
      <c r="I1682" s="39">
        <v>14</v>
      </c>
      <c r="J1682" s="39" t="s">
        <v>4910</v>
      </c>
      <c r="K1682" s="39" t="s">
        <v>2986</v>
      </c>
    </row>
    <row r="1683" spans="1:11">
      <c r="A1683" t="str">
        <f t="shared" si="26"/>
        <v>LaurenceBelter</v>
      </c>
      <c r="B1683" s="39" t="s">
        <v>6663</v>
      </c>
      <c r="C1683" s="39" t="s">
        <v>3930</v>
      </c>
      <c r="D1683" s="39" t="s">
        <v>6664</v>
      </c>
      <c r="E1683" s="40">
        <v>30800</v>
      </c>
      <c r="F1683" s="39" t="s">
        <v>6631</v>
      </c>
      <c r="G1683" s="39" t="s">
        <v>14</v>
      </c>
      <c r="H1683" s="39" t="s">
        <v>15</v>
      </c>
      <c r="I1683" s="39">
        <v>14</v>
      </c>
      <c r="J1683" s="39" t="s">
        <v>4910</v>
      </c>
      <c r="K1683" s="39" t="s">
        <v>2986</v>
      </c>
    </row>
    <row r="1684" spans="1:11">
      <c r="A1684" t="str">
        <f t="shared" si="26"/>
        <v>ShowenaWarner</v>
      </c>
      <c r="B1684" s="39" t="s">
        <v>6665</v>
      </c>
      <c r="C1684" s="39" t="s">
        <v>6666</v>
      </c>
      <c r="D1684" s="39" t="s">
        <v>6667</v>
      </c>
      <c r="E1684" s="40">
        <v>30800</v>
      </c>
      <c r="F1684" s="39" t="s">
        <v>6631</v>
      </c>
      <c r="G1684" s="39" t="s">
        <v>6668</v>
      </c>
      <c r="H1684" s="39" t="s">
        <v>2632</v>
      </c>
      <c r="I1684" s="39">
        <v>14</v>
      </c>
      <c r="J1684" s="39" t="s">
        <v>4910</v>
      </c>
      <c r="K1684" s="39" t="s">
        <v>2986</v>
      </c>
    </row>
    <row r="1685" spans="1:11">
      <c r="A1685" t="str">
        <f t="shared" si="26"/>
        <v>LindaMcKean</v>
      </c>
      <c r="B1685" s="39" t="s">
        <v>6669</v>
      </c>
      <c r="C1685" s="39" t="s">
        <v>4057</v>
      </c>
      <c r="D1685" s="39" t="s">
        <v>6670</v>
      </c>
      <c r="E1685" s="40">
        <v>28500</v>
      </c>
      <c r="F1685" s="39" t="s">
        <v>6631</v>
      </c>
      <c r="G1685" s="39" t="s">
        <v>5460</v>
      </c>
      <c r="H1685" s="39" t="s">
        <v>1392</v>
      </c>
      <c r="I1685" s="39">
        <v>14</v>
      </c>
      <c r="J1685" s="39" t="s">
        <v>4910</v>
      </c>
      <c r="K1685" s="39" t="s">
        <v>2986</v>
      </c>
    </row>
    <row r="1686" spans="1:11">
      <c r="A1686" t="str">
        <f t="shared" si="26"/>
        <v>StuartFreedman</v>
      </c>
      <c r="B1686" s="39" t="s">
        <v>6671</v>
      </c>
      <c r="C1686" s="39" t="s">
        <v>3175</v>
      </c>
      <c r="D1686" s="39" t="s">
        <v>6672</v>
      </c>
      <c r="E1686" s="40">
        <v>28500</v>
      </c>
      <c r="F1686" s="39" t="s">
        <v>6631</v>
      </c>
      <c r="G1686" s="39" t="s">
        <v>3945</v>
      </c>
      <c r="H1686" s="39" t="s">
        <v>15</v>
      </c>
      <c r="I1686" s="39">
        <v>14</v>
      </c>
      <c r="J1686" s="39" t="s">
        <v>6673</v>
      </c>
      <c r="K1686" s="39" t="s">
        <v>2986</v>
      </c>
    </row>
    <row r="1687" spans="1:11">
      <c r="A1687" t="str">
        <f t="shared" si="26"/>
        <v>MichaelHaggard</v>
      </c>
      <c r="B1687" s="39" t="s">
        <v>6674</v>
      </c>
      <c r="C1687" s="39" t="s">
        <v>680</v>
      </c>
      <c r="D1687" s="39" t="s">
        <v>6675</v>
      </c>
      <c r="E1687" s="40">
        <v>28500</v>
      </c>
      <c r="F1687" s="39" t="s">
        <v>6676</v>
      </c>
      <c r="G1687" s="39" t="s">
        <v>604</v>
      </c>
      <c r="H1687" s="39" t="s">
        <v>27</v>
      </c>
      <c r="I1687" s="39">
        <v>14</v>
      </c>
      <c r="J1687" s="39" t="s">
        <v>4275</v>
      </c>
      <c r="K1687" s="39" t="s">
        <v>2986</v>
      </c>
    </row>
    <row r="1688" spans="1:11">
      <c r="A1688" t="str">
        <f t="shared" si="26"/>
        <v>StephenWeiner</v>
      </c>
      <c r="B1688" s="39" t="s">
        <v>6677</v>
      </c>
      <c r="C1688" s="39" t="s">
        <v>1000</v>
      </c>
      <c r="D1688" s="39" t="s">
        <v>6678</v>
      </c>
      <c r="E1688" s="40">
        <v>33100</v>
      </c>
      <c r="F1688" s="39" t="s">
        <v>6676</v>
      </c>
      <c r="G1688" s="39" t="s">
        <v>2397</v>
      </c>
      <c r="H1688" s="39" t="s">
        <v>123</v>
      </c>
      <c r="I1688" s="39">
        <v>14</v>
      </c>
      <c r="J1688" s="39" t="s">
        <v>5527</v>
      </c>
      <c r="K1688" s="39" t="s">
        <v>2986</v>
      </c>
    </row>
    <row r="1689" spans="1:11">
      <c r="A1689" t="str">
        <f t="shared" si="26"/>
        <v>JamesSokolove</v>
      </c>
      <c r="B1689" s="39" t="s">
        <v>6679</v>
      </c>
      <c r="C1689" s="39" t="s">
        <v>274</v>
      </c>
      <c r="D1689" s="39" t="s">
        <v>6680</v>
      </c>
      <c r="E1689" s="40">
        <v>28500</v>
      </c>
      <c r="F1689" s="39" t="s">
        <v>6676</v>
      </c>
      <c r="G1689" s="39" t="s">
        <v>3100</v>
      </c>
      <c r="H1689" s="39" t="s">
        <v>123</v>
      </c>
      <c r="I1689" s="39">
        <v>14</v>
      </c>
      <c r="J1689" s="39" t="s">
        <v>6681</v>
      </c>
      <c r="K1689" s="39" t="s">
        <v>2986</v>
      </c>
    </row>
    <row r="1690" spans="1:11">
      <c r="A1690" t="str">
        <f t="shared" si="26"/>
        <v>RobertFriend</v>
      </c>
      <c r="B1690" s="39" t="s">
        <v>6682</v>
      </c>
      <c r="C1690" s="39" t="s">
        <v>8</v>
      </c>
      <c r="D1690" s="39" t="s">
        <v>6683</v>
      </c>
      <c r="E1690" s="40">
        <v>28500</v>
      </c>
      <c r="F1690" s="39" t="s">
        <v>6676</v>
      </c>
      <c r="G1690" s="39" t="s">
        <v>156</v>
      </c>
      <c r="H1690" s="39" t="s">
        <v>4</v>
      </c>
      <c r="I1690" s="39">
        <v>14</v>
      </c>
      <c r="J1690" s="39" t="s">
        <v>5127</v>
      </c>
      <c r="K1690" s="39" t="s">
        <v>2986</v>
      </c>
    </row>
    <row r="1691" spans="1:11">
      <c r="A1691" t="str">
        <f t="shared" si="26"/>
        <v>SuzanneEarly</v>
      </c>
      <c r="B1691" s="39" t="s">
        <v>6684</v>
      </c>
      <c r="C1691" s="39" t="s">
        <v>3871</v>
      </c>
      <c r="D1691" s="39" t="s">
        <v>6279</v>
      </c>
      <c r="E1691" s="40">
        <v>28500</v>
      </c>
      <c r="F1691" s="39" t="s">
        <v>6676</v>
      </c>
      <c r="G1691" s="39" t="s">
        <v>92</v>
      </c>
      <c r="H1691" s="39" t="s">
        <v>93</v>
      </c>
      <c r="I1691" s="39">
        <v>14</v>
      </c>
      <c r="J1691" s="39" t="s">
        <v>5506</v>
      </c>
      <c r="K1691" s="39" t="s">
        <v>2986</v>
      </c>
    </row>
    <row r="1692" spans="1:11">
      <c r="A1692" t="str">
        <f t="shared" si="26"/>
        <v>JoanneConway</v>
      </c>
      <c r="B1692" s="39" t="s">
        <v>6685</v>
      </c>
      <c r="C1692" s="39" t="s">
        <v>4659</v>
      </c>
      <c r="D1692" s="39" t="s">
        <v>6686</v>
      </c>
      <c r="E1692" s="40">
        <v>28500</v>
      </c>
      <c r="F1692" s="39" t="s">
        <v>6676</v>
      </c>
      <c r="G1692" s="39" t="s">
        <v>3469</v>
      </c>
      <c r="H1692" s="39" t="s">
        <v>93</v>
      </c>
      <c r="I1692" s="39">
        <v>14</v>
      </c>
      <c r="J1692" s="39" t="s">
        <v>6214</v>
      </c>
      <c r="K1692" s="39" t="s">
        <v>2986</v>
      </c>
    </row>
    <row r="1693" spans="1:11">
      <c r="A1693" t="str">
        <f t="shared" si="26"/>
        <v>RobertStanford</v>
      </c>
      <c r="B1693" s="39" t="s">
        <v>6687</v>
      </c>
      <c r="C1693" s="39" t="s">
        <v>8</v>
      </c>
      <c r="D1693" s="39" t="s">
        <v>4869</v>
      </c>
      <c r="E1693" s="40">
        <v>28500</v>
      </c>
      <c r="F1693" s="39" t="s">
        <v>6676</v>
      </c>
      <c r="G1693" s="39" t="s">
        <v>6688</v>
      </c>
      <c r="H1693" s="39" t="s">
        <v>6689</v>
      </c>
      <c r="I1693" s="39">
        <v>14</v>
      </c>
      <c r="J1693" s="39" t="s">
        <v>6690</v>
      </c>
      <c r="K1693" s="39" t="s">
        <v>2986</v>
      </c>
    </row>
    <row r="1694" spans="1:11">
      <c r="A1694" t="str">
        <f t="shared" si="26"/>
        <v>WynnetteLabrosse</v>
      </c>
      <c r="B1694" s="39" t="s">
        <v>6691</v>
      </c>
      <c r="C1694" s="39" t="s">
        <v>6692</v>
      </c>
      <c r="D1694" s="39" t="s">
        <v>6693</v>
      </c>
      <c r="E1694" s="40">
        <v>30800</v>
      </c>
      <c r="F1694" s="39" t="s">
        <v>6676</v>
      </c>
      <c r="G1694" s="39" t="s">
        <v>903</v>
      </c>
      <c r="H1694" s="39" t="s">
        <v>4</v>
      </c>
      <c r="I1694" s="39">
        <v>14</v>
      </c>
      <c r="J1694" s="39" t="s">
        <v>6214</v>
      </c>
      <c r="K1694" s="39" t="s">
        <v>2986</v>
      </c>
    </row>
    <row r="1695" spans="1:11">
      <c r="A1695" t="str">
        <f t="shared" si="26"/>
        <v>BonnieCohen</v>
      </c>
      <c r="B1695" s="39" t="s">
        <v>6694</v>
      </c>
      <c r="C1695" s="39" t="s">
        <v>4248</v>
      </c>
      <c r="D1695" s="39" t="s">
        <v>949</v>
      </c>
      <c r="E1695" s="40">
        <v>28500</v>
      </c>
      <c r="F1695" s="39" t="s">
        <v>6676</v>
      </c>
      <c r="G1695" s="39" t="s">
        <v>2961</v>
      </c>
      <c r="H1695" s="39" t="s">
        <v>2962</v>
      </c>
      <c r="I1695" s="39">
        <v>14</v>
      </c>
      <c r="J1695" s="39" t="s">
        <v>6695</v>
      </c>
      <c r="K1695" s="39" t="s">
        <v>2986</v>
      </c>
    </row>
    <row r="1696" spans="1:11">
      <c r="A1696" t="str">
        <f t="shared" si="26"/>
        <v>Levin FishbeinSedman And Berman</v>
      </c>
      <c r="B1696" s="39" t="s">
        <v>6696</v>
      </c>
      <c r="C1696" s="39" t="s">
        <v>6697</v>
      </c>
      <c r="D1696" s="39" t="s">
        <v>6698</v>
      </c>
      <c r="E1696" s="40">
        <v>28500</v>
      </c>
      <c r="F1696" s="39" t="s">
        <v>6676</v>
      </c>
      <c r="G1696" s="39" t="s">
        <v>225</v>
      </c>
      <c r="H1696" s="39" t="s">
        <v>226</v>
      </c>
      <c r="I1696" s="39">
        <v>14</v>
      </c>
      <c r="J1696" s="39" t="s">
        <v>6214</v>
      </c>
      <c r="K1696" s="39" t="s">
        <v>2986</v>
      </c>
    </row>
    <row r="1697" spans="1:11">
      <c r="A1697" t="str">
        <f t="shared" si="26"/>
        <v>CarolCollins</v>
      </c>
      <c r="B1697" s="39" t="s">
        <v>6699</v>
      </c>
      <c r="C1697" s="39" t="s">
        <v>1843</v>
      </c>
      <c r="D1697" s="39" t="s">
        <v>3465</v>
      </c>
      <c r="E1697" s="40">
        <v>28500</v>
      </c>
      <c r="F1697" s="39" t="s">
        <v>6700</v>
      </c>
      <c r="G1697" s="39" t="s">
        <v>6701</v>
      </c>
      <c r="H1697" s="39" t="s">
        <v>27</v>
      </c>
      <c r="I1697" s="39">
        <v>14</v>
      </c>
      <c r="J1697" s="39" t="s">
        <v>6702</v>
      </c>
      <c r="K1697" s="39" t="s">
        <v>2986</v>
      </c>
    </row>
    <row r="1698" spans="1:11">
      <c r="A1698" t="str">
        <f t="shared" si="26"/>
        <v>TimothyO'Reilly</v>
      </c>
      <c r="B1698" s="39" t="s">
        <v>6703</v>
      </c>
      <c r="C1698" s="39" t="s">
        <v>1979</v>
      </c>
      <c r="D1698" s="39" t="s">
        <v>6704</v>
      </c>
      <c r="E1698" s="40">
        <v>28500</v>
      </c>
      <c r="F1698" s="39" t="s">
        <v>6705</v>
      </c>
      <c r="G1698" s="39" t="s">
        <v>6706</v>
      </c>
      <c r="H1698" s="39" t="s">
        <v>4</v>
      </c>
      <c r="I1698" s="39">
        <v>14</v>
      </c>
      <c r="J1698" s="39" t="s">
        <v>6462</v>
      </c>
      <c r="K1698" s="39" t="s">
        <v>2986</v>
      </c>
    </row>
    <row r="1699" spans="1:11">
      <c r="A1699" t="str">
        <f t="shared" si="26"/>
        <v>GloriaGary</v>
      </c>
      <c r="B1699" s="39" t="s">
        <v>6707</v>
      </c>
      <c r="C1699" s="39" t="s">
        <v>6708</v>
      </c>
      <c r="D1699" s="39" t="s">
        <v>2672</v>
      </c>
      <c r="E1699" s="40">
        <v>28500</v>
      </c>
      <c r="F1699" s="39" t="s">
        <v>6705</v>
      </c>
      <c r="G1699" s="39" t="s">
        <v>3175</v>
      </c>
      <c r="H1699" s="39" t="s">
        <v>27</v>
      </c>
      <c r="I1699" s="39">
        <v>14</v>
      </c>
      <c r="J1699" s="39" t="s">
        <v>4275</v>
      </c>
      <c r="K1699" s="39" t="s">
        <v>2986</v>
      </c>
    </row>
    <row r="1700" spans="1:11">
      <c r="A1700" t="str">
        <f t="shared" si="26"/>
        <v>AndrewHauptman</v>
      </c>
      <c r="B1700" s="39" t="s">
        <v>6709</v>
      </c>
      <c r="C1700" s="39" t="s">
        <v>433</v>
      </c>
      <c r="D1700" s="39" t="s">
        <v>6710</v>
      </c>
      <c r="E1700" s="40">
        <v>28500</v>
      </c>
      <c r="F1700" s="39" t="s">
        <v>6705</v>
      </c>
      <c r="G1700" s="39" t="s">
        <v>420</v>
      </c>
      <c r="H1700" s="39" t="s">
        <v>4</v>
      </c>
      <c r="I1700" s="39">
        <v>14</v>
      </c>
      <c r="J1700" s="39" t="s">
        <v>6625</v>
      </c>
      <c r="K1700" s="39" t="s">
        <v>2986</v>
      </c>
    </row>
    <row r="1701" spans="1:11">
      <c r="A1701" t="str">
        <f t="shared" si="26"/>
        <v>AnthonyChase</v>
      </c>
      <c r="B1701" s="39" t="s">
        <v>6711</v>
      </c>
      <c r="C1701" s="39" t="s">
        <v>1111</v>
      </c>
      <c r="D1701" s="39" t="s">
        <v>924</v>
      </c>
      <c r="E1701" s="40">
        <v>28500</v>
      </c>
      <c r="F1701" s="39" t="s">
        <v>6705</v>
      </c>
      <c r="G1701" s="39" t="s">
        <v>928</v>
      </c>
      <c r="H1701" s="39" t="s">
        <v>444</v>
      </c>
      <c r="I1701" s="39">
        <v>14</v>
      </c>
      <c r="J1701" s="39" t="s">
        <v>6712</v>
      </c>
      <c r="K1701" s="39" t="s">
        <v>2986</v>
      </c>
    </row>
    <row r="1702" spans="1:11">
      <c r="A1702" t="str">
        <f t="shared" si="26"/>
        <v>StuartFreedman</v>
      </c>
      <c r="B1702" s="39" t="s">
        <v>6671</v>
      </c>
      <c r="C1702" s="39" t="s">
        <v>3175</v>
      </c>
      <c r="D1702" s="39" t="s">
        <v>6672</v>
      </c>
      <c r="E1702" s="40">
        <v>28500</v>
      </c>
      <c r="F1702" s="39" t="s">
        <v>6713</v>
      </c>
      <c r="G1702" s="39" t="s">
        <v>3945</v>
      </c>
      <c r="H1702" s="39" t="s">
        <v>15</v>
      </c>
      <c r="I1702" s="39">
        <v>14</v>
      </c>
      <c r="J1702" s="39" t="s">
        <v>6673</v>
      </c>
      <c r="K1702" s="39" t="s">
        <v>2986</v>
      </c>
    </row>
    <row r="1703" spans="1:11">
      <c r="A1703" t="str">
        <f t="shared" si="26"/>
        <v>KristenNix</v>
      </c>
      <c r="B1703" s="39" t="s">
        <v>6714</v>
      </c>
      <c r="C1703" s="39" t="s">
        <v>6715</v>
      </c>
      <c r="D1703" s="39" t="s">
        <v>6716</v>
      </c>
      <c r="E1703" s="40">
        <v>28500</v>
      </c>
      <c r="F1703" s="39" t="s">
        <v>6705</v>
      </c>
      <c r="G1703" s="39" t="s">
        <v>928</v>
      </c>
      <c r="H1703" s="39" t="s">
        <v>444</v>
      </c>
      <c r="I1703" s="39">
        <v>14</v>
      </c>
      <c r="J1703" s="39" t="s">
        <v>5529</v>
      </c>
      <c r="K1703" s="39" t="s">
        <v>2986</v>
      </c>
    </row>
    <row r="1704" spans="1:11">
      <c r="A1704" t="str">
        <f t="shared" si="26"/>
        <v>AneesaKazi</v>
      </c>
      <c r="B1704" s="39" t="s">
        <v>6717</v>
      </c>
      <c r="C1704" s="39" t="s">
        <v>6718</v>
      </c>
      <c r="D1704" s="39" t="s">
        <v>6719</v>
      </c>
      <c r="E1704" s="40">
        <v>30000</v>
      </c>
      <c r="F1704" s="39" t="s">
        <v>6713</v>
      </c>
      <c r="G1704" s="39" t="s">
        <v>5100</v>
      </c>
      <c r="H1704" s="39" t="s">
        <v>123</v>
      </c>
      <c r="I1704" s="39">
        <v>14</v>
      </c>
      <c r="J1704" s="39" t="s">
        <v>3664</v>
      </c>
      <c r="K1704" s="39" t="s">
        <v>2986</v>
      </c>
    </row>
    <row r="1705" spans="1:11">
      <c r="A1705" t="str">
        <f t="shared" si="26"/>
        <v>JerryYang</v>
      </c>
      <c r="B1705" s="39" t="s">
        <v>6720</v>
      </c>
      <c r="C1705" s="39" t="s">
        <v>4028</v>
      </c>
      <c r="D1705" s="39" t="s">
        <v>6721</v>
      </c>
      <c r="E1705" s="40">
        <v>30800</v>
      </c>
      <c r="F1705" s="39" t="s">
        <v>6713</v>
      </c>
      <c r="G1705" s="39" t="s">
        <v>6722</v>
      </c>
      <c r="H1705" s="39" t="s">
        <v>4</v>
      </c>
      <c r="I1705" s="39">
        <v>14</v>
      </c>
      <c r="J1705" s="39" t="s">
        <v>6214</v>
      </c>
      <c r="K1705" s="39" t="s">
        <v>2986</v>
      </c>
    </row>
    <row r="1706" spans="1:11">
      <c r="A1706" t="str">
        <f t="shared" si="26"/>
        <v>TamaraChitayat Kumin</v>
      </c>
      <c r="B1706" s="39" t="s">
        <v>6427</v>
      </c>
      <c r="C1706" s="39" t="s">
        <v>6428</v>
      </c>
      <c r="D1706" s="39" t="s">
        <v>6429</v>
      </c>
      <c r="E1706" s="40">
        <v>30000</v>
      </c>
      <c r="F1706" s="39" t="s">
        <v>6723</v>
      </c>
      <c r="G1706" s="39" t="s">
        <v>2397</v>
      </c>
      <c r="H1706" s="39" t="s">
        <v>123</v>
      </c>
      <c r="I1706" s="39">
        <v>14</v>
      </c>
      <c r="J1706" s="39" t="s">
        <v>4275</v>
      </c>
      <c r="K1706" s="39" t="s">
        <v>2986</v>
      </c>
    </row>
    <row r="1707" spans="1:11">
      <c r="A1707" t="str">
        <f t="shared" si="26"/>
        <v>PoelLevy</v>
      </c>
      <c r="B1707" s="39" t="s">
        <v>6724</v>
      </c>
      <c r="C1707" s="39" t="s">
        <v>6725</v>
      </c>
      <c r="D1707" s="39" t="s">
        <v>3570</v>
      </c>
      <c r="E1707" s="40">
        <v>28500</v>
      </c>
      <c r="F1707" s="39" t="s">
        <v>6705</v>
      </c>
      <c r="G1707" s="39" t="s">
        <v>74</v>
      </c>
      <c r="H1707" s="39" t="s">
        <v>75</v>
      </c>
      <c r="I1707" s="39">
        <v>14</v>
      </c>
      <c r="J1707" s="39" t="s">
        <v>6462</v>
      </c>
      <c r="K1707" s="39" t="s">
        <v>2986</v>
      </c>
    </row>
    <row r="1708" spans="1:11">
      <c r="A1708" t="str">
        <f t="shared" si="26"/>
        <v>StanleyToy</v>
      </c>
      <c r="B1708" s="39" t="s">
        <v>3518</v>
      </c>
      <c r="C1708" s="39" t="s">
        <v>1226</v>
      </c>
      <c r="D1708" s="39" t="s">
        <v>2424</v>
      </c>
      <c r="E1708" s="40">
        <v>28500</v>
      </c>
      <c r="F1708" s="39" t="s">
        <v>6705</v>
      </c>
      <c r="G1708" s="39" t="s">
        <v>1318</v>
      </c>
      <c r="H1708" s="39" t="s">
        <v>4</v>
      </c>
      <c r="I1708" s="39">
        <v>14</v>
      </c>
      <c r="J1708" s="39" t="s">
        <v>5390</v>
      </c>
      <c r="K1708" s="39" t="s">
        <v>2986</v>
      </c>
    </row>
    <row r="1709" spans="1:11">
      <c r="A1709" t="str">
        <f t="shared" si="26"/>
        <v>ChristyEugenis</v>
      </c>
      <c r="B1709" s="39" t="s">
        <v>6726</v>
      </c>
      <c r="C1709" s="39" t="s">
        <v>3525</v>
      </c>
      <c r="D1709" s="39" t="s">
        <v>6727</v>
      </c>
      <c r="E1709" s="40">
        <v>28500</v>
      </c>
      <c r="F1709" s="39" t="s">
        <v>6713</v>
      </c>
      <c r="G1709" s="39" t="s">
        <v>2747</v>
      </c>
      <c r="H1709" s="39" t="s">
        <v>2748</v>
      </c>
      <c r="I1709" s="39">
        <v>14</v>
      </c>
      <c r="J1709" s="39" t="s">
        <v>3886</v>
      </c>
      <c r="K1709" s="39" t="s">
        <v>2986</v>
      </c>
    </row>
    <row r="1710" spans="1:11">
      <c r="A1710" t="str">
        <f t="shared" si="26"/>
        <v>ArjunDivecha</v>
      </c>
      <c r="B1710" s="39" t="s">
        <v>6728</v>
      </c>
      <c r="C1710" s="39" t="s">
        <v>6381</v>
      </c>
      <c r="D1710" s="39" t="s">
        <v>6729</v>
      </c>
      <c r="E1710" s="40">
        <v>30800</v>
      </c>
      <c r="F1710" s="39" t="s">
        <v>6713</v>
      </c>
      <c r="G1710" s="39" t="s">
        <v>2104</v>
      </c>
      <c r="H1710" s="39" t="s">
        <v>4</v>
      </c>
      <c r="I1710" s="39">
        <v>14</v>
      </c>
      <c r="J1710" s="39" t="s">
        <v>6493</v>
      </c>
      <c r="K1710" s="39" t="s">
        <v>2986</v>
      </c>
    </row>
    <row r="1711" spans="1:11">
      <c r="A1711" t="str">
        <f t="shared" si="26"/>
        <v>JaneSolomon</v>
      </c>
      <c r="B1711" s="39" t="s">
        <v>6730</v>
      </c>
      <c r="C1711" s="39" t="s">
        <v>770</v>
      </c>
      <c r="D1711" s="39" t="s">
        <v>2498</v>
      </c>
      <c r="E1711" s="40">
        <v>28500</v>
      </c>
      <c r="F1711" s="39" t="s">
        <v>6713</v>
      </c>
      <c r="G1711" s="39" t="s">
        <v>903</v>
      </c>
      <c r="H1711" s="39" t="s">
        <v>4</v>
      </c>
      <c r="I1711" s="39">
        <v>14</v>
      </c>
      <c r="J1711" s="39" t="s">
        <v>3664</v>
      </c>
      <c r="K1711" s="39" t="s">
        <v>2986</v>
      </c>
    </row>
    <row r="1712" spans="1:11">
      <c r="A1712" t="str">
        <f t="shared" si="26"/>
        <v>DianaDivecha</v>
      </c>
      <c r="B1712" s="39" t="s">
        <v>6731</v>
      </c>
      <c r="C1712" s="39" t="s">
        <v>1427</v>
      </c>
      <c r="D1712" s="39" t="s">
        <v>6729</v>
      </c>
      <c r="E1712" s="40">
        <v>30800</v>
      </c>
      <c r="F1712" s="39" t="s">
        <v>6732</v>
      </c>
      <c r="G1712" s="39" t="s">
        <v>2104</v>
      </c>
      <c r="H1712" s="39" t="s">
        <v>4</v>
      </c>
      <c r="I1712" s="39">
        <v>14</v>
      </c>
      <c r="J1712" s="39" t="s">
        <v>6493</v>
      </c>
      <c r="K1712" s="39" t="s">
        <v>2986</v>
      </c>
    </row>
    <row r="1713" spans="1:11">
      <c r="A1713" t="str">
        <f t="shared" si="26"/>
        <v>LarryField</v>
      </c>
      <c r="B1713" s="39" t="s">
        <v>6733</v>
      </c>
      <c r="C1713" s="39" t="s">
        <v>1061</v>
      </c>
      <c r="D1713" s="39" t="s">
        <v>3413</v>
      </c>
      <c r="E1713" s="40">
        <v>30800</v>
      </c>
      <c r="F1713" s="39" t="s">
        <v>6734</v>
      </c>
      <c r="G1713" s="39" t="s">
        <v>1158</v>
      </c>
      <c r="H1713" s="39" t="s">
        <v>75</v>
      </c>
      <c r="I1713" s="39">
        <v>14</v>
      </c>
      <c r="J1713" s="39" t="s">
        <v>3664</v>
      </c>
      <c r="K1713" s="39" t="s">
        <v>2986</v>
      </c>
    </row>
    <row r="1714" spans="1:11">
      <c r="A1714" t="str">
        <f t="shared" si="26"/>
        <v>HongPang</v>
      </c>
      <c r="B1714" s="39" t="s">
        <v>6735</v>
      </c>
      <c r="C1714" s="39" t="s">
        <v>5089</v>
      </c>
      <c r="D1714" s="39" t="s">
        <v>6736</v>
      </c>
      <c r="E1714" s="40">
        <v>30800</v>
      </c>
      <c r="F1714" s="39" t="s">
        <v>6734</v>
      </c>
      <c r="G1714" s="39" t="s">
        <v>1434</v>
      </c>
      <c r="H1714" s="39" t="s">
        <v>628</v>
      </c>
      <c r="I1714" s="39">
        <v>14</v>
      </c>
      <c r="J1714" s="39" t="s">
        <v>4910</v>
      </c>
      <c r="K1714" s="39" t="s">
        <v>2986</v>
      </c>
    </row>
    <row r="1715" spans="1:11">
      <c r="A1715" t="str">
        <f t="shared" si="26"/>
        <v>JamesWolfensohn</v>
      </c>
      <c r="B1715" s="39" t="s">
        <v>6737</v>
      </c>
      <c r="C1715" s="39" t="s">
        <v>274</v>
      </c>
      <c r="D1715" s="39" t="s">
        <v>6738</v>
      </c>
      <c r="E1715" s="40">
        <v>28500</v>
      </c>
      <c r="F1715" s="39" t="s">
        <v>6734</v>
      </c>
      <c r="G1715" s="39" t="s">
        <v>14</v>
      </c>
      <c r="H1715" s="39" t="s">
        <v>15</v>
      </c>
      <c r="I1715" s="39">
        <v>14</v>
      </c>
      <c r="J1715" s="39" t="s">
        <v>4910</v>
      </c>
      <c r="K1715" s="39" t="s">
        <v>2986</v>
      </c>
    </row>
    <row r="1716" spans="1:11">
      <c r="A1716" t="str">
        <f t="shared" si="26"/>
        <v>CatherineMarron</v>
      </c>
      <c r="B1716" s="39" t="s">
        <v>6739</v>
      </c>
      <c r="C1716" s="39" t="s">
        <v>5981</v>
      </c>
      <c r="D1716" s="39" t="s">
        <v>6740</v>
      </c>
      <c r="E1716" s="40">
        <v>30800</v>
      </c>
      <c r="F1716" s="39" t="s">
        <v>6734</v>
      </c>
      <c r="G1716" s="39" t="s">
        <v>14</v>
      </c>
      <c r="H1716" s="39" t="s">
        <v>15</v>
      </c>
      <c r="I1716" s="39">
        <v>14</v>
      </c>
      <c r="J1716" s="39" t="s">
        <v>4910</v>
      </c>
      <c r="K1716" s="39" t="s">
        <v>2986</v>
      </c>
    </row>
    <row r="1717" spans="1:11">
      <c r="A1717" t="str">
        <f t="shared" si="26"/>
        <v>RobertShaye</v>
      </c>
      <c r="B1717" s="39" t="s">
        <v>6741</v>
      </c>
      <c r="C1717" s="39" t="s">
        <v>8</v>
      </c>
      <c r="D1717" s="39" t="s">
        <v>6742</v>
      </c>
      <c r="E1717" s="40">
        <v>28500</v>
      </c>
      <c r="F1717" s="39" t="s">
        <v>6734</v>
      </c>
      <c r="G1717" s="39" t="s">
        <v>420</v>
      </c>
      <c r="H1717" s="39" t="s">
        <v>4</v>
      </c>
      <c r="I1717" s="39">
        <v>14</v>
      </c>
      <c r="J1717" s="39" t="s">
        <v>6625</v>
      </c>
      <c r="K1717" s="39" t="s">
        <v>2986</v>
      </c>
    </row>
    <row r="1718" spans="1:11">
      <c r="A1718" t="str">
        <f t="shared" si="26"/>
        <v>RobynHudgens</v>
      </c>
      <c r="B1718" s="39" t="s">
        <v>6743</v>
      </c>
      <c r="C1718" s="39" t="s">
        <v>6744</v>
      </c>
      <c r="D1718" s="39" t="s">
        <v>6745</v>
      </c>
      <c r="E1718" s="40">
        <v>30800</v>
      </c>
      <c r="F1718" s="39" t="s">
        <v>6734</v>
      </c>
      <c r="G1718" s="39" t="s">
        <v>6746</v>
      </c>
      <c r="H1718" s="39" t="s">
        <v>105</v>
      </c>
      <c r="I1718" s="39">
        <v>14</v>
      </c>
      <c r="J1718" s="39" t="s">
        <v>6338</v>
      </c>
      <c r="K1718" s="39" t="s">
        <v>2986</v>
      </c>
    </row>
    <row r="1719" spans="1:11">
      <c r="A1719" t="str">
        <f t="shared" si="26"/>
        <v>MarjorieColeman</v>
      </c>
      <c r="B1719" s="39" t="s">
        <v>6747</v>
      </c>
      <c r="C1719" s="39" t="s">
        <v>1395</v>
      </c>
      <c r="D1719" s="39" t="s">
        <v>5443</v>
      </c>
      <c r="E1719" s="40">
        <v>28500</v>
      </c>
      <c r="F1719" s="39" t="s">
        <v>6734</v>
      </c>
      <c r="G1719" s="39" t="s">
        <v>3945</v>
      </c>
      <c r="H1719" s="39" t="s">
        <v>15</v>
      </c>
      <c r="I1719" s="39">
        <v>14</v>
      </c>
      <c r="J1719" s="39" t="s">
        <v>3074</v>
      </c>
      <c r="K1719" s="39" t="s">
        <v>2986</v>
      </c>
    </row>
    <row r="1720" spans="1:11">
      <c r="A1720" t="str">
        <f t="shared" si="26"/>
        <v>WilliamColeman</v>
      </c>
      <c r="B1720" s="39" t="s">
        <v>6748</v>
      </c>
      <c r="C1720" s="39" t="s">
        <v>3057</v>
      </c>
      <c r="D1720" s="39" t="s">
        <v>5443</v>
      </c>
      <c r="E1720" s="40">
        <v>28500</v>
      </c>
      <c r="F1720" s="39" t="s">
        <v>6734</v>
      </c>
      <c r="G1720" s="39" t="s">
        <v>3945</v>
      </c>
      <c r="H1720" s="39" t="s">
        <v>15</v>
      </c>
      <c r="I1720" s="39">
        <v>14</v>
      </c>
      <c r="J1720" s="39" t="s">
        <v>3074</v>
      </c>
      <c r="K1720" s="39" t="s">
        <v>2986</v>
      </c>
    </row>
    <row r="1721" spans="1:11">
      <c r="A1721" t="str">
        <f t="shared" si="26"/>
        <v>CarolReich</v>
      </c>
      <c r="B1721" s="39" t="s">
        <v>6749</v>
      </c>
      <c r="C1721" s="39" t="s">
        <v>1843</v>
      </c>
      <c r="D1721" s="39" t="s">
        <v>6750</v>
      </c>
      <c r="E1721" s="40">
        <v>28500</v>
      </c>
      <c r="F1721" s="39" t="s">
        <v>6734</v>
      </c>
      <c r="G1721" s="39" t="s">
        <v>14</v>
      </c>
      <c r="H1721" s="39" t="s">
        <v>15</v>
      </c>
      <c r="I1721" s="39">
        <v>14</v>
      </c>
      <c r="J1721" s="39" t="s">
        <v>4910</v>
      </c>
      <c r="K1721" s="39" t="s">
        <v>2986</v>
      </c>
    </row>
    <row r="1722" spans="1:11">
      <c r="A1722" t="str">
        <f t="shared" si="26"/>
        <v>JosephReich</v>
      </c>
      <c r="B1722" s="39" t="s">
        <v>6751</v>
      </c>
      <c r="C1722" s="39" t="s">
        <v>3441</v>
      </c>
      <c r="D1722" s="39" t="s">
        <v>6750</v>
      </c>
      <c r="E1722" s="40">
        <v>28500</v>
      </c>
      <c r="F1722" s="39" t="s">
        <v>6734</v>
      </c>
      <c r="G1722" s="39" t="s">
        <v>14</v>
      </c>
      <c r="H1722" s="39" t="s">
        <v>15</v>
      </c>
      <c r="I1722" s="39">
        <v>14</v>
      </c>
      <c r="J1722" s="39" t="s">
        <v>4910</v>
      </c>
      <c r="K1722" s="39" t="s">
        <v>2986</v>
      </c>
    </row>
    <row r="1723" spans="1:11">
      <c r="A1723" t="str">
        <f t="shared" si="26"/>
        <v>JayBernstein</v>
      </c>
      <c r="B1723" s="39" t="s">
        <v>6752</v>
      </c>
      <c r="C1723" s="39" t="s">
        <v>1743</v>
      </c>
      <c r="D1723" s="39" t="s">
        <v>709</v>
      </c>
      <c r="E1723" s="40">
        <v>30800</v>
      </c>
      <c r="F1723" s="39" t="s">
        <v>6734</v>
      </c>
      <c r="G1723" s="39" t="s">
        <v>6753</v>
      </c>
      <c r="H1723" s="39" t="s">
        <v>15</v>
      </c>
      <c r="I1723" s="39">
        <v>14</v>
      </c>
      <c r="J1723" s="39" t="s">
        <v>6673</v>
      </c>
      <c r="K1723" s="39" t="s">
        <v>2986</v>
      </c>
    </row>
    <row r="1724" spans="1:11">
      <c r="A1724" t="str">
        <f t="shared" si="26"/>
        <v>JohnRowe</v>
      </c>
      <c r="B1724" s="39" t="s">
        <v>6754</v>
      </c>
      <c r="C1724" s="39" t="s">
        <v>69</v>
      </c>
      <c r="D1724" s="39" t="s">
        <v>6406</v>
      </c>
      <c r="E1724" s="40">
        <v>30800</v>
      </c>
      <c r="F1724" s="39" t="s">
        <v>6734</v>
      </c>
      <c r="G1724" s="39" t="s">
        <v>14</v>
      </c>
      <c r="H1724" s="39" t="s">
        <v>15</v>
      </c>
      <c r="I1724" s="39">
        <v>14</v>
      </c>
      <c r="J1724" s="39" t="s">
        <v>4910</v>
      </c>
      <c r="K1724" s="39" t="s">
        <v>2986</v>
      </c>
    </row>
    <row r="1725" spans="1:11">
      <c r="A1725" t="str">
        <f t="shared" si="26"/>
        <v>MaggieLear</v>
      </c>
      <c r="B1725" s="39" t="s">
        <v>6755</v>
      </c>
      <c r="C1725" s="39" t="s">
        <v>6756</v>
      </c>
      <c r="D1725" s="39" t="s">
        <v>4290</v>
      </c>
      <c r="E1725" s="40">
        <v>28500</v>
      </c>
      <c r="F1725" s="39" t="s">
        <v>6734</v>
      </c>
      <c r="G1725" s="39" t="s">
        <v>14</v>
      </c>
      <c r="H1725" s="39" t="s">
        <v>15</v>
      </c>
      <c r="I1725" s="39">
        <v>14</v>
      </c>
      <c r="J1725" s="39" t="s">
        <v>5376</v>
      </c>
      <c r="K1725" s="39" t="s">
        <v>2986</v>
      </c>
    </row>
    <row r="1726" spans="1:11">
      <c r="A1726" t="str">
        <f t="shared" si="26"/>
        <v>KathrynJaharis</v>
      </c>
      <c r="B1726" s="39" t="s">
        <v>6757</v>
      </c>
      <c r="C1726" s="39" t="s">
        <v>3269</v>
      </c>
      <c r="D1726" s="39" t="s">
        <v>6758</v>
      </c>
      <c r="E1726" s="40">
        <v>28500</v>
      </c>
      <c r="F1726" s="39" t="s">
        <v>6734</v>
      </c>
      <c r="G1726" s="39" t="s">
        <v>14</v>
      </c>
      <c r="H1726" s="39" t="s">
        <v>15</v>
      </c>
      <c r="I1726" s="39">
        <v>14</v>
      </c>
      <c r="J1726" s="39" t="s">
        <v>6759</v>
      </c>
      <c r="K1726" s="39" t="s">
        <v>2986</v>
      </c>
    </row>
    <row r="1727" spans="1:11">
      <c r="A1727" t="str">
        <f t="shared" si="26"/>
        <v>JosephFlom</v>
      </c>
      <c r="B1727" s="39" t="s">
        <v>6760</v>
      </c>
      <c r="C1727" s="39" t="s">
        <v>3441</v>
      </c>
      <c r="D1727" s="39" t="s">
        <v>6761</v>
      </c>
      <c r="E1727" s="40">
        <v>28500</v>
      </c>
      <c r="F1727" s="39" t="s">
        <v>6734</v>
      </c>
      <c r="G1727" s="39" t="s">
        <v>6762</v>
      </c>
      <c r="H1727" s="39" t="s">
        <v>15</v>
      </c>
      <c r="I1727" s="39">
        <v>14</v>
      </c>
      <c r="J1727" s="39" t="s">
        <v>4910</v>
      </c>
      <c r="K1727" s="39" t="s">
        <v>2986</v>
      </c>
    </row>
    <row r="1728" spans="1:11">
      <c r="A1728" t="str">
        <f t="shared" si="26"/>
        <v>DanLufkin</v>
      </c>
      <c r="B1728" s="39" t="s">
        <v>6763</v>
      </c>
      <c r="C1728" s="39" t="s">
        <v>1305</v>
      </c>
      <c r="D1728" s="39" t="s">
        <v>6764</v>
      </c>
      <c r="E1728" s="40">
        <v>28500</v>
      </c>
      <c r="F1728" s="39" t="s">
        <v>6734</v>
      </c>
      <c r="G1728" s="39" t="s">
        <v>14</v>
      </c>
      <c r="H1728" s="39" t="s">
        <v>15</v>
      </c>
      <c r="I1728" s="39">
        <v>14</v>
      </c>
      <c r="J1728" s="39" t="s">
        <v>4910</v>
      </c>
      <c r="K1728" s="39" t="s">
        <v>2986</v>
      </c>
    </row>
    <row r="1729" spans="1:11">
      <c r="A1729" t="str">
        <f t="shared" si="26"/>
        <v>StanleyDruckenmiller</v>
      </c>
      <c r="B1729" s="39" t="s">
        <v>6765</v>
      </c>
      <c r="C1729" s="39" t="s">
        <v>1226</v>
      </c>
      <c r="D1729" s="39" t="s">
        <v>3900</v>
      </c>
      <c r="E1729" s="40">
        <v>30800</v>
      </c>
      <c r="F1729" s="39" t="s">
        <v>6734</v>
      </c>
      <c r="G1729" s="39" t="s">
        <v>14</v>
      </c>
      <c r="H1729" s="39" t="s">
        <v>15</v>
      </c>
      <c r="I1729" s="39">
        <v>14</v>
      </c>
      <c r="J1729" s="39" t="s">
        <v>4910</v>
      </c>
      <c r="K1729" s="39" t="s">
        <v>2986</v>
      </c>
    </row>
    <row r="1730" spans="1:11">
      <c r="A1730" t="str">
        <f t="shared" si="26"/>
        <v>PaulBlanchard</v>
      </c>
      <c r="B1730" s="39" t="s">
        <v>6766</v>
      </c>
      <c r="C1730" s="39" t="s">
        <v>2309</v>
      </c>
      <c r="D1730" s="39" t="s">
        <v>1110</v>
      </c>
      <c r="E1730" s="40">
        <v>30800</v>
      </c>
      <c r="F1730" s="39" t="s">
        <v>6734</v>
      </c>
      <c r="G1730" s="39" t="s">
        <v>6767</v>
      </c>
      <c r="H1730" s="39" t="s">
        <v>2315</v>
      </c>
      <c r="I1730" s="39">
        <v>14</v>
      </c>
      <c r="J1730" s="39" t="s">
        <v>5881</v>
      </c>
      <c r="K1730" s="39" t="s">
        <v>2986</v>
      </c>
    </row>
    <row r="1731" spans="1:11">
      <c r="A1731" t="str">
        <f t="shared" ref="A1731:A1794" si="27">CONCATENATE(C1731,D1731)</f>
        <v>PaulOrfalea</v>
      </c>
      <c r="B1731" s="39" t="s">
        <v>6768</v>
      </c>
      <c r="C1731" s="39" t="s">
        <v>2309</v>
      </c>
      <c r="D1731" s="39" t="s">
        <v>6769</v>
      </c>
      <c r="E1731" s="40">
        <v>28500</v>
      </c>
      <c r="F1731" s="39" t="s">
        <v>6734</v>
      </c>
      <c r="G1731" s="39" t="s">
        <v>516</v>
      </c>
      <c r="H1731" s="39" t="s">
        <v>4</v>
      </c>
      <c r="I1731" s="39">
        <v>14</v>
      </c>
      <c r="J1731" s="39" t="s">
        <v>6770</v>
      </c>
      <c r="K1731" s="39" t="s">
        <v>2986</v>
      </c>
    </row>
    <row r="1732" spans="1:11">
      <c r="A1732" t="str">
        <f t="shared" si="27"/>
        <v>NatalieOrfalea</v>
      </c>
      <c r="B1732" s="39" t="s">
        <v>6771</v>
      </c>
      <c r="C1732" s="39" t="s">
        <v>6772</v>
      </c>
      <c r="D1732" s="39" t="s">
        <v>6769</v>
      </c>
      <c r="E1732" s="40">
        <v>28500</v>
      </c>
      <c r="F1732" s="39" t="s">
        <v>6734</v>
      </c>
      <c r="G1732" s="39" t="s">
        <v>6773</v>
      </c>
      <c r="H1732" s="39" t="s">
        <v>4</v>
      </c>
      <c r="I1732" s="39">
        <v>14</v>
      </c>
      <c r="J1732" s="39" t="s">
        <v>6625</v>
      </c>
      <c r="K1732" s="39" t="s">
        <v>2986</v>
      </c>
    </row>
    <row r="1733" spans="1:11">
      <c r="A1733" t="str">
        <f t="shared" si="27"/>
        <v>KeenanOrfalea</v>
      </c>
      <c r="B1733" s="39" t="s">
        <v>6774</v>
      </c>
      <c r="C1733" s="39" t="s">
        <v>6775</v>
      </c>
      <c r="D1733" s="39" t="s">
        <v>6769</v>
      </c>
      <c r="E1733" s="40">
        <v>28500</v>
      </c>
      <c r="F1733" s="39" t="s">
        <v>6734</v>
      </c>
      <c r="G1733" s="39" t="s">
        <v>516</v>
      </c>
      <c r="H1733" s="39" t="s">
        <v>4</v>
      </c>
      <c r="I1733" s="39">
        <v>14</v>
      </c>
      <c r="J1733" s="39" t="s">
        <v>6625</v>
      </c>
      <c r="K1733" s="39" t="s">
        <v>2986</v>
      </c>
    </row>
    <row r="1734" spans="1:11">
      <c r="A1734" t="str">
        <f t="shared" si="27"/>
        <v>KenChurch</v>
      </c>
      <c r="B1734" s="39" t="s">
        <v>6776</v>
      </c>
      <c r="C1734" s="39" t="s">
        <v>1528</v>
      </c>
      <c r="D1734" s="39" t="s">
        <v>6777</v>
      </c>
      <c r="E1734" s="40">
        <v>28500</v>
      </c>
      <c r="F1734" s="39" t="s">
        <v>6734</v>
      </c>
      <c r="G1734" s="39" t="s">
        <v>14</v>
      </c>
      <c r="H1734" s="39" t="s">
        <v>15</v>
      </c>
      <c r="I1734" s="39">
        <v>14</v>
      </c>
      <c r="J1734" s="39" t="s">
        <v>6778</v>
      </c>
      <c r="K1734" s="39" t="s">
        <v>2986</v>
      </c>
    </row>
    <row r="1735" spans="1:11">
      <c r="A1735" t="str">
        <f t="shared" si="27"/>
        <v>JeanneLevychurch</v>
      </c>
      <c r="B1735" s="39" t="s">
        <v>6779</v>
      </c>
      <c r="C1735" s="39" t="s">
        <v>3455</v>
      </c>
      <c r="D1735" s="39" t="s">
        <v>6780</v>
      </c>
      <c r="E1735" s="40">
        <v>28500</v>
      </c>
      <c r="F1735" s="39" t="s">
        <v>6734</v>
      </c>
      <c r="G1735" s="39" t="s">
        <v>14</v>
      </c>
      <c r="H1735" s="39" t="s">
        <v>15</v>
      </c>
      <c r="I1735" s="39">
        <v>14</v>
      </c>
      <c r="J1735" s="39" t="s">
        <v>6778</v>
      </c>
      <c r="K1735" s="39" t="s">
        <v>2986</v>
      </c>
    </row>
    <row r="1736" spans="1:11">
      <c r="A1736" t="str">
        <f t="shared" si="27"/>
        <v>TerrySemel</v>
      </c>
      <c r="B1736" s="39" t="s">
        <v>6781</v>
      </c>
      <c r="C1736" s="39" t="s">
        <v>2744</v>
      </c>
      <c r="D1736" s="39" t="s">
        <v>6782</v>
      </c>
      <c r="E1736" s="40">
        <v>28500</v>
      </c>
      <c r="F1736" s="39" t="s">
        <v>6734</v>
      </c>
      <c r="G1736" s="39" t="s">
        <v>420</v>
      </c>
      <c r="H1736" s="39" t="s">
        <v>4</v>
      </c>
      <c r="I1736" s="39">
        <v>14</v>
      </c>
      <c r="J1736" s="39" t="s">
        <v>6625</v>
      </c>
      <c r="K1736" s="39" t="s">
        <v>2986</v>
      </c>
    </row>
    <row r="1737" spans="1:11">
      <c r="A1737" t="str">
        <f t="shared" si="27"/>
        <v>GlennKrevlin</v>
      </c>
      <c r="B1737" s="39" t="s">
        <v>6783</v>
      </c>
      <c r="C1737" s="39" t="s">
        <v>2989</v>
      </c>
      <c r="D1737" s="39" t="s">
        <v>6784</v>
      </c>
      <c r="E1737" s="40">
        <v>28500</v>
      </c>
      <c r="F1737" s="39" t="s">
        <v>6734</v>
      </c>
      <c r="G1737" s="39" t="s">
        <v>14</v>
      </c>
      <c r="H1737" s="39" t="s">
        <v>15</v>
      </c>
      <c r="I1737" s="39">
        <v>14</v>
      </c>
      <c r="J1737" s="39" t="s">
        <v>5376</v>
      </c>
      <c r="K1737" s="39" t="s">
        <v>2986</v>
      </c>
    </row>
    <row r="1738" spans="1:11">
      <c r="A1738" t="str">
        <f t="shared" si="27"/>
        <v>WillSmith</v>
      </c>
      <c r="B1738" s="39" t="s">
        <v>6785</v>
      </c>
      <c r="C1738" s="39" t="s">
        <v>2595</v>
      </c>
      <c r="D1738" s="39" t="s">
        <v>3338</v>
      </c>
      <c r="E1738" s="40">
        <v>28500</v>
      </c>
      <c r="F1738" s="39" t="s">
        <v>6734</v>
      </c>
      <c r="G1738" s="39" t="s">
        <v>420</v>
      </c>
      <c r="H1738" s="39" t="s">
        <v>4</v>
      </c>
      <c r="I1738" s="39">
        <v>14</v>
      </c>
      <c r="J1738" s="39" t="s">
        <v>6625</v>
      </c>
      <c r="K1738" s="39" t="s">
        <v>2986</v>
      </c>
    </row>
    <row r="1739" spans="1:11">
      <c r="A1739" t="str">
        <f t="shared" si="27"/>
        <v>JadaPinkett-Smith</v>
      </c>
      <c r="B1739" s="39" t="s">
        <v>6786</v>
      </c>
      <c r="C1739" s="39" t="s">
        <v>6787</v>
      </c>
      <c r="D1739" s="39" t="s">
        <v>6788</v>
      </c>
      <c r="E1739" s="40">
        <v>28500</v>
      </c>
      <c r="F1739" s="39" t="s">
        <v>6734</v>
      </c>
      <c r="G1739" s="39" t="s">
        <v>420</v>
      </c>
      <c r="H1739" s="39" t="s">
        <v>4</v>
      </c>
      <c r="I1739" s="39">
        <v>14</v>
      </c>
      <c r="J1739" s="39" t="s">
        <v>6625</v>
      </c>
      <c r="K1739" s="39" t="s">
        <v>2986</v>
      </c>
    </row>
    <row r="1740" spans="1:11">
      <c r="A1740" t="str">
        <f t="shared" si="27"/>
        <v>ScottAsen</v>
      </c>
      <c r="B1740" s="39" t="s">
        <v>6789</v>
      </c>
      <c r="C1740" s="39" t="s">
        <v>344</v>
      </c>
      <c r="D1740" s="39" t="s">
        <v>6790</v>
      </c>
      <c r="E1740" s="40">
        <v>30800</v>
      </c>
      <c r="F1740" s="39" t="s">
        <v>6734</v>
      </c>
      <c r="G1740" s="39" t="s">
        <v>14</v>
      </c>
      <c r="H1740" s="39" t="s">
        <v>15</v>
      </c>
      <c r="I1740" s="39">
        <v>14</v>
      </c>
      <c r="J1740" s="39" t="s">
        <v>4910</v>
      </c>
      <c r="K1740" s="39" t="s">
        <v>2986</v>
      </c>
    </row>
    <row r="1741" spans="1:11">
      <c r="A1741" t="str">
        <f t="shared" si="27"/>
        <v>GaryLipman</v>
      </c>
      <c r="B1741" s="39" t="s">
        <v>6791</v>
      </c>
      <c r="C1741" s="39" t="s">
        <v>2672</v>
      </c>
      <c r="D1741" s="39" t="s">
        <v>3168</v>
      </c>
      <c r="E1741" s="40">
        <v>30800</v>
      </c>
      <c r="F1741" s="39" t="s">
        <v>6734</v>
      </c>
      <c r="G1741" s="39" t="s">
        <v>14</v>
      </c>
      <c r="H1741" s="39" t="s">
        <v>15</v>
      </c>
      <c r="I1741" s="39">
        <v>14</v>
      </c>
      <c r="J1741" s="39" t="s">
        <v>4910</v>
      </c>
      <c r="K1741" s="39" t="s">
        <v>2986</v>
      </c>
    </row>
    <row r="1742" spans="1:11">
      <c r="A1742" t="str">
        <f t="shared" si="27"/>
        <v>JimJacobs</v>
      </c>
      <c r="B1742" s="39" t="s">
        <v>6792</v>
      </c>
      <c r="C1742" s="39" t="s">
        <v>140</v>
      </c>
      <c r="D1742" s="39" t="s">
        <v>3693</v>
      </c>
      <c r="E1742" s="40">
        <v>28500</v>
      </c>
      <c r="F1742" s="39" t="s">
        <v>6734</v>
      </c>
      <c r="G1742" s="39" t="s">
        <v>54</v>
      </c>
      <c r="H1742" s="39" t="s">
        <v>27</v>
      </c>
      <c r="I1742" s="39">
        <v>14</v>
      </c>
      <c r="J1742" s="39" t="s">
        <v>5376</v>
      </c>
      <c r="K1742" s="39" t="s">
        <v>2986</v>
      </c>
    </row>
    <row r="1743" spans="1:11">
      <c r="A1743" t="str">
        <f t="shared" si="27"/>
        <v>KathleenJacobs</v>
      </c>
      <c r="B1743" s="39" t="s">
        <v>6793</v>
      </c>
      <c r="C1743" s="39" t="s">
        <v>3011</v>
      </c>
      <c r="D1743" s="39" t="s">
        <v>3693</v>
      </c>
      <c r="E1743" s="40">
        <v>28500</v>
      </c>
      <c r="F1743" s="39" t="s">
        <v>6734</v>
      </c>
      <c r="G1743" s="39" t="s">
        <v>54</v>
      </c>
      <c r="H1743" s="39" t="s">
        <v>27</v>
      </c>
      <c r="I1743" s="39">
        <v>14</v>
      </c>
      <c r="J1743" s="39" t="s">
        <v>5376</v>
      </c>
      <c r="K1743" s="39" t="s">
        <v>2986</v>
      </c>
    </row>
    <row r="1744" spans="1:11">
      <c r="A1744" t="str">
        <f t="shared" si="27"/>
        <v>RobertTucher</v>
      </c>
      <c r="B1744" s="39" t="s">
        <v>6794</v>
      </c>
      <c r="C1744" s="39" t="s">
        <v>8</v>
      </c>
      <c r="D1744" s="39" t="s">
        <v>6795</v>
      </c>
      <c r="E1744" s="40">
        <v>30800</v>
      </c>
      <c r="F1744" s="39" t="s">
        <v>6734</v>
      </c>
      <c r="G1744" s="39" t="s">
        <v>14</v>
      </c>
      <c r="H1744" s="39" t="s">
        <v>15</v>
      </c>
      <c r="I1744" s="39">
        <v>14</v>
      </c>
      <c r="J1744" s="39" t="s">
        <v>4910</v>
      </c>
      <c r="K1744" s="39" t="s">
        <v>2986</v>
      </c>
    </row>
    <row r="1745" spans="1:11">
      <c r="A1745" t="str">
        <f t="shared" si="27"/>
        <v>SheldonPang</v>
      </c>
      <c r="B1745" s="39" t="s">
        <v>6796</v>
      </c>
      <c r="C1745" s="39" t="s">
        <v>6797</v>
      </c>
      <c r="D1745" s="39" t="s">
        <v>6736</v>
      </c>
      <c r="E1745" s="40">
        <v>30800</v>
      </c>
      <c r="F1745" s="39" t="s">
        <v>6734</v>
      </c>
      <c r="G1745" s="39" t="s">
        <v>1434</v>
      </c>
      <c r="H1745" s="39" t="s">
        <v>628</v>
      </c>
      <c r="I1745" s="39">
        <v>14</v>
      </c>
      <c r="J1745" s="39" t="s">
        <v>4910</v>
      </c>
      <c r="K1745" s="39" t="s">
        <v>2986</v>
      </c>
    </row>
    <row r="1746" spans="1:11">
      <c r="A1746" t="str">
        <f t="shared" si="27"/>
        <v>JamesMahoney</v>
      </c>
      <c r="B1746" s="39" t="s">
        <v>6798</v>
      </c>
      <c r="C1746" s="39" t="s">
        <v>274</v>
      </c>
      <c r="D1746" s="39" t="s">
        <v>3635</v>
      </c>
      <c r="E1746" s="40">
        <v>30800</v>
      </c>
      <c r="F1746" s="39" t="s">
        <v>6734</v>
      </c>
      <c r="G1746" s="39" t="s">
        <v>6762</v>
      </c>
      <c r="H1746" s="39" t="s">
        <v>1558</v>
      </c>
      <c r="I1746" s="39">
        <v>14</v>
      </c>
      <c r="J1746" s="39" t="s">
        <v>4910</v>
      </c>
      <c r="K1746" s="39" t="s">
        <v>2986</v>
      </c>
    </row>
    <row r="1747" spans="1:11">
      <c r="A1747" t="str">
        <f t="shared" si="27"/>
        <v>JamesSwartz</v>
      </c>
      <c r="B1747" s="39" t="s">
        <v>6799</v>
      </c>
      <c r="C1747" s="39" t="s">
        <v>274</v>
      </c>
      <c r="D1747" s="39" t="s">
        <v>6800</v>
      </c>
      <c r="E1747" s="40">
        <v>28500</v>
      </c>
      <c r="F1747" s="39" t="s">
        <v>6801</v>
      </c>
      <c r="G1747" s="39" t="s">
        <v>4456</v>
      </c>
      <c r="H1747" s="39" t="s">
        <v>4457</v>
      </c>
      <c r="I1747" s="39">
        <v>14</v>
      </c>
      <c r="J1747" s="39" t="s">
        <v>3664</v>
      </c>
      <c r="K1747" s="39" t="s">
        <v>2986</v>
      </c>
    </row>
    <row r="1748" spans="1:11">
      <c r="A1748" t="str">
        <f t="shared" si="27"/>
        <v>SusanSwartz</v>
      </c>
      <c r="B1748" s="39" t="s">
        <v>6802</v>
      </c>
      <c r="C1748" s="39" t="s">
        <v>1854</v>
      </c>
      <c r="D1748" s="39" t="s">
        <v>6800</v>
      </c>
      <c r="E1748" s="40">
        <v>28500</v>
      </c>
      <c r="F1748" s="39" t="s">
        <v>6801</v>
      </c>
      <c r="G1748" s="39" t="s">
        <v>4456</v>
      </c>
      <c r="H1748" s="39" t="s">
        <v>4457</v>
      </c>
      <c r="I1748" s="39">
        <v>14</v>
      </c>
      <c r="J1748" s="39" t="s">
        <v>3664</v>
      </c>
      <c r="K1748" s="39" t="s">
        <v>2986</v>
      </c>
    </row>
    <row r="1749" spans="1:11">
      <c r="A1749" t="str">
        <f t="shared" si="27"/>
        <v>MuslimLakhani</v>
      </c>
      <c r="B1749" s="39" t="s">
        <v>6803</v>
      </c>
      <c r="C1749" s="39" t="s">
        <v>6804</v>
      </c>
      <c r="D1749" s="39" t="s">
        <v>6805</v>
      </c>
      <c r="E1749" s="40">
        <v>28500</v>
      </c>
      <c r="F1749" s="39" t="s">
        <v>6801</v>
      </c>
      <c r="G1749" s="39" t="s">
        <v>2961</v>
      </c>
      <c r="H1749" s="39" t="s">
        <v>2962</v>
      </c>
      <c r="I1749" s="39">
        <v>14</v>
      </c>
      <c r="J1749" s="39" t="s">
        <v>6214</v>
      </c>
      <c r="K1749" s="39" t="s">
        <v>2986</v>
      </c>
    </row>
    <row r="1750" spans="1:11">
      <c r="A1750" t="str">
        <f t="shared" si="27"/>
        <v>CalebKramer</v>
      </c>
      <c r="B1750" s="39" t="s">
        <v>6806</v>
      </c>
      <c r="C1750" s="39" t="s">
        <v>6807</v>
      </c>
      <c r="D1750" s="39" t="s">
        <v>32</v>
      </c>
      <c r="E1750" s="40">
        <v>30800</v>
      </c>
      <c r="F1750" s="39" t="s">
        <v>6801</v>
      </c>
      <c r="G1750" s="39" t="s">
        <v>6808</v>
      </c>
      <c r="I1750" s="39">
        <v>14</v>
      </c>
      <c r="J1750" s="39" t="s">
        <v>3074</v>
      </c>
      <c r="K1750" s="39" t="s">
        <v>2986</v>
      </c>
    </row>
    <row r="1751" spans="1:11">
      <c r="A1751" t="str">
        <f t="shared" si="27"/>
        <v>TillieWalton</v>
      </c>
      <c r="B1751" s="39" t="s">
        <v>6809</v>
      </c>
      <c r="C1751" s="39" t="s">
        <v>6810</v>
      </c>
      <c r="D1751" s="39" t="s">
        <v>6811</v>
      </c>
      <c r="E1751" s="40">
        <v>30800</v>
      </c>
      <c r="F1751" s="39" t="s">
        <v>6801</v>
      </c>
      <c r="G1751" s="39" t="s">
        <v>6812</v>
      </c>
      <c r="H1751" s="39" t="s">
        <v>6408</v>
      </c>
      <c r="I1751" s="39">
        <v>14</v>
      </c>
      <c r="J1751" s="39" t="s">
        <v>6438</v>
      </c>
      <c r="K1751" s="39" t="s">
        <v>2986</v>
      </c>
    </row>
    <row r="1752" spans="1:11">
      <c r="A1752" t="str">
        <f t="shared" si="27"/>
        <v>WilliamWebster</v>
      </c>
      <c r="B1752" s="39" t="s">
        <v>6813</v>
      </c>
      <c r="C1752" s="39" t="s">
        <v>3057</v>
      </c>
      <c r="D1752" s="39" t="s">
        <v>6814</v>
      </c>
      <c r="E1752" s="40">
        <v>30800</v>
      </c>
      <c r="F1752" s="39" t="s">
        <v>6801</v>
      </c>
      <c r="G1752" s="39" t="s">
        <v>6815</v>
      </c>
      <c r="H1752" s="39" t="s">
        <v>2816</v>
      </c>
      <c r="I1752" s="39">
        <v>14</v>
      </c>
      <c r="J1752" s="39" t="s">
        <v>6438</v>
      </c>
      <c r="K1752" s="39" t="s">
        <v>2986</v>
      </c>
    </row>
    <row r="1753" spans="1:11">
      <c r="A1753" t="str">
        <f t="shared" si="27"/>
        <v>VirginiaTrammell</v>
      </c>
      <c r="B1753" s="39" t="s">
        <v>6816</v>
      </c>
      <c r="C1753" s="39" t="s">
        <v>3889</v>
      </c>
      <c r="D1753" s="39" t="s">
        <v>6817</v>
      </c>
      <c r="E1753" s="40">
        <v>30800</v>
      </c>
      <c r="F1753" s="39" t="s">
        <v>6801</v>
      </c>
      <c r="G1753" s="39" t="s">
        <v>6818</v>
      </c>
      <c r="H1753" s="39" t="s">
        <v>444</v>
      </c>
      <c r="I1753" s="39">
        <v>14</v>
      </c>
      <c r="J1753" s="39" t="s">
        <v>6819</v>
      </c>
      <c r="K1753" s="39" t="s">
        <v>2986</v>
      </c>
    </row>
    <row r="1754" spans="1:11">
      <c r="A1754" t="str">
        <f t="shared" si="27"/>
        <v>DavidSmith</v>
      </c>
      <c r="B1754" s="39" t="s">
        <v>6820</v>
      </c>
      <c r="C1754" s="39" t="s">
        <v>163</v>
      </c>
      <c r="D1754" s="39" t="s">
        <v>3338</v>
      </c>
      <c r="E1754" s="40">
        <v>30800</v>
      </c>
      <c r="F1754" s="39" t="s">
        <v>6801</v>
      </c>
      <c r="G1754" s="39" t="s">
        <v>6821</v>
      </c>
      <c r="H1754" s="39" t="s">
        <v>444</v>
      </c>
      <c r="I1754" s="39">
        <v>14</v>
      </c>
      <c r="J1754" s="39" t="s">
        <v>6819</v>
      </c>
      <c r="K1754" s="39" t="s">
        <v>2986</v>
      </c>
    </row>
    <row r="1755" spans="1:11">
      <c r="A1755" t="str">
        <f t="shared" si="27"/>
        <v>ChristyPaddock</v>
      </c>
      <c r="B1755" s="39" t="s">
        <v>6822</v>
      </c>
      <c r="C1755" s="39" t="s">
        <v>3525</v>
      </c>
      <c r="D1755" s="39" t="s">
        <v>6823</v>
      </c>
      <c r="E1755" s="40">
        <v>30800</v>
      </c>
      <c r="F1755" s="39" t="s">
        <v>6801</v>
      </c>
      <c r="G1755" s="39" t="s">
        <v>6818</v>
      </c>
      <c r="H1755" s="39" t="s">
        <v>444</v>
      </c>
      <c r="I1755" s="39">
        <v>14</v>
      </c>
      <c r="J1755" s="39" t="s">
        <v>6824</v>
      </c>
      <c r="K1755" s="39" t="s">
        <v>2986</v>
      </c>
    </row>
    <row r="1756" spans="1:11">
      <c r="A1756" t="str">
        <f t="shared" si="27"/>
        <v>MattKeil</v>
      </c>
      <c r="B1756" s="39" t="s">
        <v>6825</v>
      </c>
      <c r="C1756" s="39" t="s">
        <v>6826</v>
      </c>
      <c r="D1756" s="39" t="s">
        <v>6827</v>
      </c>
      <c r="E1756" s="40">
        <v>28500</v>
      </c>
      <c r="F1756" s="39" t="s">
        <v>6801</v>
      </c>
      <c r="G1756" s="39" t="s">
        <v>6818</v>
      </c>
      <c r="H1756" s="39" t="s">
        <v>6408</v>
      </c>
      <c r="I1756" s="39">
        <v>14</v>
      </c>
      <c r="J1756" s="39" t="s">
        <v>6438</v>
      </c>
      <c r="K1756" s="39" t="s">
        <v>2986</v>
      </c>
    </row>
    <row r="1757" spans="1:11">
      <c r="A1757" t="str">
        <f t="shared" si="27"/>
        <v>SamuelWalton</v>
      </c>
      <c r="B1757" s="39" t="s">
        <v>6828</v>
      </c>
      <c r="C1757" s="39" t="s">
        <v>3066</v>
      </c>
      <c r="D1757" s="39" t="s">
        <v>6811</v>
      </c>
      <c r="E1757" s="40">
        <v>30800</v>
      </c>
      <c r="F1757" s="39" t="s">
        <v>6801</v>
      </c>
      <c r="G1757" s="39" t="s">
        <v>6812</v>
      </c>
      <c r="H1757" s="39" t="s">
        <v>6408</v>
      </c>
      <c r="I1757" s="39">
        <v>14</v>
      </c>
      <c r="J1757" s="39" t="s">
        <v>6438</v>
      </c>
      <c r="K1757" s="39" t="s">
        <v>2986</v>
      </c>
    </row>
    <row r="1758" spans="1:11">
      <c r="A1758" t="str">
        <f t="shared" si="27"/>
        <v>ChristineZygielbaum</v>
      </c>
      <c r="B1758" s="39" t="s">
        <v>6829</v>
      </c>
      <c r="C1758" s="39" t="s">
        <v>207</v>
      </c>
      <c r="D1758" s="39" t="s">
        <v>6830</v>
      </c>
      <c r="E1758" s="40">
        <v>28500</v>
      </c>
      <c r="F1758" s="39" t="s">
        <v>6444</v>
      </c>
      <c r="G1758" s="39" t="s">
        <v>6475</v>
      </c>
      <c r="H1758" s="39" t="s">
        <v>4595</v>
      </c>
      <c r="I1758" s="39">
        <v>14</v>
      </c>
      <c r="J1758" s="39" t="s">
        <v>3434</v>
      </c>
      <c r="K1758" s="39" t="s">
        <v>2986</v>
      </c>
    </row>
    <row r="1759" spans="1:11">
      <c r="A1759" t="str">
        <f t="shared" si="27"/>
        <v>JoyCovey</v>
      </c>
      <c r="B1759" s="39" t="s">
        <v>6831</v>
      </c>
      <c r="C1759" s="39" t="s">
        <v>5309</v>
      </c>
      <c r="D1759" s="39" t="s">
        <v>6832</v>
      </c>
      <c r="E1759" s="40">
        <v>28500</v>
      </c>
      <c r="F1759" s="39" t="s">
        <v>6525</v>
      </c>
      <c r="G1759" s="39" t="s">
        <v>2897</v>
      </c>
      <c r="H1759" s="39" t="s">
        <v>4</v>
      </c>
      <c r="I1759" s="39">
        <v>14</v>
      </c>
      <c r="J1759" s="39" t="s">
        <v>6186</v>
      </c>
      <c r="K1759" s="39" t="s">
        <v>2986</v>
      </c>
    </row>
    <row r="1760" spans="1:11">
      <c r="A1760" t="str">
        <f t="shared" si="27"/>
        <v>GirishReddy</v>
      </c>
      <c r="B1760" s="39" t="s">
        <v>6833</v>
      </c>
      <c r="C1760" s="39" t="s">
        <v>6834</v>
      </c>
      <c r="D1760" s="39" t="s">
        <v>6835</v>
      </c>
      <c r="E1760" s="40">
        <v>28500</v>
      </c>
      <c r="F1760" s="39" t="s">
        <v>6525</v>
      </c>
      <c r="G1760" s="39" t="s">
        <v>4244</v>
      </c>
      <c r="H1760" s="39" t="s">
        <v>1392</v>
      </c>
      <c r="I1760" s="39">
        <v>14</v>
      </c>
      <c r="J1760" s="39" t="s">
        <v>6509</v>
      </c>
      <c r="K1760" s="39" t="s">
        <v>2986</v>
      </c>
    </row>
    <row r="1761" spans="1:11">
      <c r="A1761" t="str">
        <f t="shared" si="27"/>
        <v>LeeThomas</v>
      </c>
      <c r="B1761" s="39" t="s">
        <v>6836</v>
      </c>
      <c r="C1761" s="39" t="s">
        <v>3351</v>
      </c>
      <c r="D1761" s="39" t="s">
        <v>2992</v>
      </c>
      <c r="E1761" s="40">
        <v>28500</v>
      </c>
      <c r="F1761" s="39" t="s">
        <v>6837</v>
      </c>
      <c r="G1761" s="39" t="s">
        <v>443</v>
      </c>
      <c r="H1761" s="39" t="s">
        <v>444</v>
      </c>
      <c r="I1761" s="39">
        <v>14</v>
      </c>
      <c r="J1761" s="39" t="s">
        <v>3074</v>
      </c>
      <c r="K1761" s="39" t="s">
        <v>2986</v>
      </c>
    </row>
    <row r="1762" spans="1:11">
      <c r="A1762" t="str">
        <f t="shared" si="27"/>
        <v>PaulHolland</v>
      </c>
      <c r="B1762" s="39" t="s">
        <v>6838</v>
      </c>
      <c r="C1762" s="39" t="s">
        <v>2309</v>
      </c>
      <c r="D1762" s="39" t="s">
        <v>3800</v>
      </c>
      <c r="E1762" s="40">
        <v>28500</v>
      </c>
      <c r="F1762" s="39" t="s">
        <v>6676</v>
      </c>
      <c r="G1762" s="39" t="s">
        <v>3</v>
      </c>
      <c r="H1762" s="39" t="s">
        <v>4</v>
      </c>
      <c r="I1762" s="39">
        <v>14</v>
      </c>
      <c r="J1762" s="39" t="s">
        <v>3664</v>
      </c>
      <c r="K1762" s="39" t="s">
        <v>2986</v>
      </c>
    </row>
    <row r="1763" spans="1:11">
      <c r="A1763" t="str">
        <f t="shared" si="27"/>
        <v>BokaraLegendre</v>
      </c>
      <c r="B1763" s="39" t="s">
        <v>6839</v>
      </c>
      <c r="C1763" s="39" t="s">
        <v>6840</v>
      </c>
      <c r="D1763" s="39" t="s">
        <v>6841</v>
      </c>
      <c r="E1763" s="40">
        <v>30800</v>
      </c>
      <c r="F1763" s="39" t="s">
        <v>6676</v>
      </c>
      <c r="G1763" s="39" t="s">
        <v>14</v>
      </c>
      <c r="H1763" s="39" t="s">
        <v>15</v>
      </c>
      <c r="I1763" s="39">
        <v>14</v>
      </c>
      <c r="J1763" s="39" t="s">
        <v>4910</v>
      </c>
      <c r="K1763" s="39" t="s">
        <v>2986</v>
      </c>
    </row>
    <row r="1764" spans="1:11">
      <c r="A1764" t="str">
        <f t="shared" si="27"/>
        <v>SamuelByrne</v>
      </c>
      <c r="B1764" s="39" t="s">
        <v>6842</v>
      </c>
      <c r="C1764" s="39" t="s">
        <v>3066</v>
      </c>
      <c r="D1764" s="39" t="s">
        <v>6843</v>
      </c>
      <c r="E1764" s="40">
        <v>28500</v>
      </c>
      <c r="F1764" s="39" t="s">
        <v>6676</v>
      </c>
      <c r="G1764" s="39" t="s">
        <v>4270</v>
      </c>
      <c r="H1764" s="39" t="s">
        <v>123</v>
      </c>
      <c r="I1764" s="39">
        <v>14</v>
      </c>
      <c r="J1764" s="39" t="s">
        <v>6844</v>
      </c>
      <c r="K1764" s="39" t="s">
        <v>2986</v>
      </c>
    </row>
    <row r="1765" spans="1:11">
      <c r="A1765" t="str">
        <f t="shared" si="27"/>
        <v>RaviReddy</v>
      </c>
      <c r="B1765" s="39" t="s">
        <v>6845</v>
      </c>
      <c r="C1765" s="39" t="s">
        <v>6846</v>
      </c>
      <c r="D1765" s="39" t="s">
        <v>6835</v>
      </c>
      <c r="E1765" s="40">
        <v>28500</v>
      </c>
      <c r="F1765" s="39" t="s">
        <v>6676</v>
      </c>
      <c r="G1765" s="39" t="s">
        <v>6847</v>
      </c>
      <c r="H1765" s="39" t="s">
        <v>1392</v>
      </c>
      <c r="I1765" s="39">
        <v>14</v>
      </c>
      <c r="J1765" s="39" t="s">
        <v>3074</v>
      </c>
      <c r="K1765" s="39" t="s">
        <v>2986</v>
      </c>
    </row>
    <row r="1766" spans="1:11">
      <c r="A1766" t="str">
        <f t="shared" si="27"/>
        <v>ElanaAmsterdam</v>
      </c>
      <c r="B1766" s="39" t="s">
        <v>6848</v>
      </c>
      <c r="C1766" s="39" t="s">
        <v>6849</v>
      </c>
      <c r="D1766" s="39" t="s">
        <v>6850</v>
      </c>
      <c r="E1766" s="40">
        <v>28500</v>
      </c>
      <c r="F1766" s="39" t="s">
        <v>6713</v>
      </c>
      <c r="G1766" s="39" t="s">
        <v>104</v>
      </c>
      <c r="H1766" s="39" t="s">
        <v>105</v>
      </c>
      <c r="I1766" s="39">
        <v>14</v>
      </c>
      <c r="J1766" s="39" t="s">
        <v>3074</v>
      </c>
      <c r="K1766" s="39" t="s">
        <v>2986</v>
      </c>
    </row>
    <row r="1767" spans="1:11">
      <c r="A1767" t="str">
        <f t="shared" si="27"/>
        <v>AlanBelzer</v>
      </c>
      <c r="B1767" s="39" t="s">
        <v>6851</v>
      </c>
      <c r="C1767" s="39" t="s">
        <v>117</v>
      </c>
      <c r="D1767" s="39" t="s">
        <v>6852</v>
      </c>
      <c r="E1767" s="40">
        <v>28500</v>
      </c>
      <c r="F1767" s="39" t="s">
        <v>6853</v>
      </c>
      <c r="G1767" s="39" t="s">
        <v>14</v>
      </c>
      <c r="H1767" s="39" t="s">
        <v>15</v>
      </c>
      <c r="I1767" s="39">
        <v>14</v>
      </c>
      <c r="J1767" s="39" t="s">
        <v>5346</v>
      </c>
      <c r="K1767" s="39" t="s">
        <v>2986</v>
      </c>
    </row>
    <row r="1768" spans="1:11">
      <c r="A1768" t="str">
        <f t="shared" si="27"/>
        <v>MariaEitel</v>
      </c>
      <c r="B1768" s="39" t="s">
        <v>6854</v>
      </c>
      <c r="C1768" s="39" t="s">
        <v>4550</v>
      </c>
      <c r="D1768" s="39" t="s">
        <v>6855</v>
      </c>
      <c r="E1768" s="40">
        <v>28500</v>
      </c>
      <c r="F1768" s="39" t="s">
        <v>6853</v>
      </c>
      <c r="G1768" s="39" t="s">
        <v>317</v>
      </c>
      <c r="H1768" s="39" t="s">
        <v>318</v>
      </c>
      <c r="I1768" s="39">
        <v>14</v>
      </c>
      <c r="J1768" s="39" t="s">
        <v>3664</v>
      </c>
      <c r="K1768" s="39" t="s">
        <v>2986</v>
      </c>
    </row>
    <row r="1769" spans="1:11">
      <c r="A1769" t="str">
        <f t="shared" si="27"/>
        <v>RobertPatton</v>
      </c>
      <c r="B1769" s="39" t="s">
        <v>6856</v>
      </c>
      <c r="C1769" s="39" t="s">
        <v>8</v>
      </c>
      <c r="D1769" s="39" t="s">
        <v>6524</v>
      </c>
      <c r="E1769" s="40">
        <v>28500</v>
      </c>
      <c r="F1769" s="39" t="s">
        <v>6853</v>
      </c>
      <c r="G1769" s="39" t="s">
        <v>6857</v>
      </c>
      <c r="H1769" s="39" t="s">
        <v>444</v>
      </c>
      <c r="I1769" s="39">
        <v>14</v>
      </c>
      <c r="J1769" s="39" t="s">
        <v>5935</v>
      </c>
      <c r="K1769" s="39" t="s">
        <v>2986</v>
      </c>
    </row>
    <row r="1770" spans="1:11">
      <c r="A1770" t="str">
        <f t="shared" si="27"/>
        <v>SuzannePeck</v>
      </c>
      <c r="B1770" s="39" t="s">
        <v>6858</v>
      </c>
      <c r="C1770" s="39" t="s">
        <v>3871</v>
      </c>
      <c r="D1770" s="39" t="s">
        <v>6859</v>
      </c>
      <c r="E1770" s="40">
        <v>28500</v>
      </c>
      <c r="F1770" s="39" t="s">
        <v>6853</v>
      </c>
      <c r="G1770" s="39" t="s">
        <v>3469</v>
      </c>
      <c r="H1770" s="39" t="s">
        <v>93</v>
      </c>
      <c r="I1770" s="39">
        <v>14</v>
      </c>
      <c r="J1770" s="39" t="s">
        <v>6214</v>
      </c>
      <c r="K1770" s="39" t="s">
        <v>2986</v>
      </c>
    </row>
    <row r="1771" spans="1:11">
      <c r="A1771" t="str">
        <f t="shared" si="27"/>
        <v>DavidWarnock</v>
      </c>
      <c r="B1771" s="39" t="s">
        <v>6860</v>
      </c>
      <c r="C1771" s="39" t="s">
        <v>163</v>
      </c>
      <c r="D1771" s="39" t="s">
        <v>4858</v>
      </c>
      <c r="E1771" s="40">
        <v>31300</v>
      </c>
      <c r="F1771" s="39" t="s">
        <v>6853</v>
      </c>
      <c r="G1771" s="39" t="s">
        <v>6861</v>
      </c>
      <c r="H1771" s="39" t="s">
        <v>244</v>
      </c>
      <c r="I1771" s="39">
        <v>14</v>
      </c>
      <c r="J1771" s="39" t="s">
        <v>6862</v>
      </c>
      <c r="K1771" s="39" t="s">
        <v>2986</v>
      </c>
    </row>
    <row r="1772" spans="1:11">
      <c r="A1772" t="str">
        <f t="shared" si="27"/>
        <v>NikosMouyiaris</v>
      </c>
      <c r="B1772" s="39" t="s">
        <v>6863</v>
      </c>
      <c r="C1772" s="39" t="s">
        <v>6864</v>
      </c>
      <c r="D1772" s="39" t="s">
        <v>6865</v>
      </c>
      <c r="E1772" s="40">
        <v>28500</v>
      </c>
      <c r="F1772" s="39" t="s">
        <v>6853</v>
      </c>
      <c r="G1772" s="39" t="s">
        <v>2707</v>
      </c>
      <c r="H1772" s="39" t="s">
        <v>15</v>
      </c>
      <c r="I1772" s="39">
        <v>14</v>
      </c>
      <c r="J1772" s="39" t="s">
        <v>6549</v>
      </c>
      <c r="K1772" s="39" t="s">
        <v>2986</v>
      </c>
    </row>
    <row r="1773" spans="1:11">
      <c r="A1773" t="str">
        <f t="shared" si="27"/>
        <v>ElaineMusselman</v>
      </c>
      <c r="B1773" s="39" t="s">
        <v>6866</v>
      </c>
      <c r="C1773" s="39" t="s">
        <v>3371</v>
      </c>
      <c r="D1773" s="39" t="s">
        <v>6867</v>
      </c>
      <c r="E1773" s="40">
        <v>30600</v>
      </c>
      <c r="F1773" s="39" t="s">
        <v>6853</v>
      </c>
      <c r="G1773" s="39" t="s">
        <v>14</v>
      </c>
      <c r="H1773" s="39" t="s">
        <v>15</v>
      </c>
      <c r="I1773" s="39">
        <v>14</v>
      </c>
      <c r="J1773" s="39" t="s">
        <v>4910</v>
      </c>
      <c r="K1773" s="39" t="s">
        <v>2986</v>
      </c>
    </row>
    <row r="1774" spans="1:11">
      <c r="A1774" t="str">
        <f t="shared" si="27"/>
        <v>BethNash</v>
      </c>
      <c r="B1774" s="39" t="s">
        <v>6868</v>
      </c>
      <c r="C1774" s="39" t="s">
        <v>5872</v>
      </c>
      <c r="D1774" s="39" t="s">
        <v>6869</v>
      </c>
      <c r="E1774" s="40">
        <v>30800</v>
      </c>
      <c r="F1774" s="39" t="s">
        <v>6853</v>
      </c>
      <c r="G1774" s="39" t="s">
        <v>14</v>
      </c>
      <c r="H1774" s="39" t="s">
        <v>15</v>
      </c>
      <c r="I1774" s="39">
        <v>14</v>
      </c>
      <c r="J1774" s="39" t="s">
        <v>4910</v>
      </c>
      <c r="K1774" s="39" t="s">
        <v>2986</v>
      </c>
    </row>
    <row r="1775" spans="1:11">
      <c r="A1775" t="str">
        <f t="shared" si="27"/>
        <v>RoseDaniel</v>
      </c>
      <c r="B1775" s="39" t="s">
        <v>6870</v>
      </c>
      <c r="C1775" s="39" t="s">
        <v>4709</v>
      </c>
      <c r="D1775" s="39" t="s">
        <v>400</v>
      </c>
      <c r="E1775" s="40">
        <v>30800</v>
      </c>
      <c r="F1775" s="39" t="s">
        <v>6853</v>
      </c>
      <c r="G1775" s="39" t="s">
        <v>14</v>
      </c>
      <c r="H1775" s="39" t="s">
        <v>15</v>
      </c>
      <c r="I1775" s="39">
        <v>14</v>
      </c>
      <c r="J1775" s="39" t="s">
        <v>4910</v>
      </c>
      <c r="K1775" s="39" t="s">
        <v>2986</v>
      </c>
    </row>
    <row r="1776" spans="1:11">
      <c r="A1776" t="str">
        <f t="shared" si="27"/>
        <v>GUIDOGOLDMAN</v>
      </c>
      <c r="B1776" s="39" t="s">
        <v>6871</v>
      </c>
      <c r="C1776" s="39" t="s">
        <v>6872</v>
      </c>
      <c r="D1776" s="39" t="s">
        <v>6873</v>
      </c>
      <c r="E1776" s="40">
        <v>28500</v>
      </c>
      <c r="F1776" s="39" t="s">
        <v>6853</v>
      </c>
      <c r="G1776" s="39" t="s">
        <v>14</v>
      </c>
      <c r="H1776" s="39" t="s">
        <v>15</v>
      </c>
      <c r="I1776" s="39">
        <v>14</v>
      </c>
      <c r="J1776" s="39" t="s">
        <v>4910</v>
      </c>
      <c r="K1776" s="39" t="s">
        <v>2986</v>
      </c>
    </row>
    <row r="1777" spans="1:11">
      <c r="A1777" t="str">
        <f t="shared" si="27"/>
        <v>BruceKatz</v>
      </c>
      <c r="B1777" s="39" t="s">
        <v>6874</v>
      </c>
      <c r="C1777" s="39" t="s">
        <v>426</v>
      </c>
      <c r="D1777" s="39" t="s">
        <v>250</v>
      </c>
      <c r="E1777" s="40">
        <v>28500</v>
      </c>
      <c r="F1777" s="39" t="s">
        <v>6853</v>
      </c>
      <c r="G1777" s="39" t="s">
        <v>915</v>
      </c>
      <c r="H1777" s="39" t="s">
        <v>4</v>
      </c>
      <c r="I1777" s="39">
        <v>14</v>
      </c>
      <c r="J1777" s="39" t="s">
        <v>6625</v>
      </c>
      <c r="K1777" s="39" t="s">
        <v>2986</v>
      </c>
    </row>
    <row r="1778" spans="1:11">
      <c r="A1778" t="str">
        <f t="shared" si="27"/>
        <v>LaurenLeichtmon</v>
      </c>
      <c r="B1778" s="39" t="s">
        <v>6875</v>
      </c>
      <c r="C1778" s="39" t="s">
        <v>4627</v>
      </c>
      <c r="D1778" s="39" t="s">
        <v>6876</v>
      </c>
      <c r="E1778" s="40">
        <v>28500</v>
      </c>
      <c r="F1778" s="39" t="s">
        <v>6853</v>
      </c>
      <c r="G1778" s="39" t="s">
        <v>460</v>
      </c>
      <c r="H1778" s="39" t="s">
        <v>4</v>
      </c>
      <c r="I1778" s="39">
        <v>14</v>
      </c>
      <c r="J1778" s="39" t="s">
        <v>6625</v>
      </c>
      <c r="K1778" s="39" t="s">
        <v>2986</v>
      </c>
    </row>
    <row r="1779" spans="1:11">
      <c r="A1779" t="str">
        <f t="shared" si="27"/>
        <v>ArthurLevine</v>
      </c>
      <c r="B1779" s="39" t="s">
        <v>6877</v>
      </c>
      <c r="C1779" s="39" t="s">
        <v>744</v>
      </c>
      <c r="D1779" s="39" t="s">
        <v>1766</v>
      </c>
      <c r="E1779" s="40">
        <v>28500</v>
      </c>
      <c r="F1779" s="39" t="s">
        <v>6853</v>
      </c>
      <c r="G1779" s="39" t="s">
        <v>460</v>
      </c>
      <c r="H1779" s="39" t="s">
        <v>4</v>
      </c>
      <c r="I1779" s="39">
        <v>14</v>
      </c>
      <c r="J1779" s="39" t="s">
        <v>6625</v>
      </c>
      <c r="K1779" s="39" t="s">
        <v>2986</v>
      </c>
    </row>
    <row r="1780" spans="1:11">
      <c r="A1780" t="str">
        <f t="shared" si="27"/>
        <v>MarshaGlazer</v>
      </c>
      <c r="B1780" s="39" t="s">
        <v>6621</v>
      </c>
      <c r="C1780" s="39" t="s">
        <v>6622</v>
      </c>
      <c r="D1780" s="39" t="s">
        <v>6623</v>
      </c>
      <c r="E1780" s="40">
        <v>28500</v>
      </c>
      <c r="F1780" s="39" t="s">
        <v>6853</v>
      </c>
      <c r="G1780" s="39" t="s">
        <v>516</v>
      </c>
      <c r="H1780" s="39" t="s">
        <v>4</v>
      </c>
      <c r="I1780" s="39">
        <v>14</v>
      </c>
      <c r="J1780" s="39" t="s">
        <v>6625</v>
      </c>
      <c r="K1780" s="39" t="s">
        <v>2986</v>
      </c>
    </row>
    <row r="1781" spans="1:11">
      <c r="A1781" t="str">
        <f t="shared" si="27"/>
        <v>DavidSaltzman</v>
      </c>
      <c r="B1781" s="39" t="s">
        <v>6878</v>
      </c>
      <c r="C1781" s="39" t="s">
        <v>163</v>
      </c>
      <c r="D1781" s="39" t="s">
        <v>6879</v>
      </c>
      <c r="E1781" s="40">
        <v>28500</v>
      </c>
      <c r="F1781" s="39" t="s">
        <v>6853</v>
      </c>
      <c r="G1781" s="39" t="s">
        <v>2834</v>
      </c>
      <c r="H1781" s="39" t="s">
        <v>15</v>
      </c>
      <c r="I1781" s="39">
        <v>14</v>
      </c>
      <c r="J1781" s="39" t="s">
        <v>5376</v>
      </c>
      <c r="K1781" s="39" t="s">
        <v>2986</v>
      </c>
    </row>
    <row r="1782" spans="1:11">
      <c r="A1782" t="str">
        <f t="shared" si="27"/>
        <v>AneesaKazi</v>
      </c>
      <c r="B1782" s="39" t="s">
        <v>6717</v>
      </c>
      <c r="C1782" s="39" t="s">
        <v>6718</v>
      </c>
      <c r="D1782" s="39" t="s">
        <v>6719</v>
      </c>
      <c r="E1782" s="40">
        <v>30000</v>
      </c>
      <c r="F1782" s="39" t="s">
        <v>6853</v>
      </c>
      <c r="G1782" s="39" t="s">
        <v>5100</v>
      </c>
      <c r="H1782" s="39" t="s">
        <v>123</v>
      </c>
      <c r="I1782" s="39">
        <v>14</v>
      </c>
      <c r="J1782" s="39" t="s">
        <v>3664</v>
      </c>
      <c r="K1782" s="39" t="s">
        <v>2986</v>
      </c>
    </row>
    <row r="1783" spans="1:11">
      <c r="A1783" t="str">
        <f t="shared" si="27"/>
        <v>CURRYGLASSELL</v>
      </c>
      <c r="B1783" s="39" t="s">
        <v>6880</v>
      </c>
      <c r="C1783" s="39" t="s">
        <v>6881</v>
      </c>
      <c r="D1783" s="39" t="s">
        <v>6882</v>
      </c>
      <c r="E1783" s="40">
        <v>30000</v>
      </c>
      <c r="F1783" s="39" t="s">
        <v>6883</v>
      </c>
      <c r="G1783" s="39" t="s">
        <v>928</v>
      </c>
      <c r="H1783" s="39" t="s">
        <v>444</v>
      </c>
      <c r="I1783" s="39">
        <v>14</v>
      </c>
      <c r="J1783" s="39" t="s">
        <v>3664</v>
      </c>
      <c r="K1783" s="39" t="s">
        <v>2986</v>
      </c>
    </row>
    <row r="1784" spans="1:11">
      <c r="A1784" t="str">
        <f t="shared" si="27"/>
        <v>ConstanceWilliams</v>
      </c>
      <c r="B1784" s="39" t="s">
        <v>6884</v>
      </c>
      <c r="C1784" s="39" t="s">
        <v>4046</v>
      </c>
      <c r="D1784" s="39" t="s">
        <v>2368</v>
      </c>
      <c r="E1784" s="40">
        <v>28500</v>
      </c>
      <c r="F1784" s="39" t="s">
        <v>6883</v>
      </c>
      <c r="G1784" s="39" t="s">
        <v>6885</v>
      </c>
      <c r="H1784" s="39" t="s">
        <v>226</v>
      </c>
      <c r="I1784" s="39">
        <v>14</v>
      </c>
      <c r="J1784" s="39" t="s">
        <v>6886</v>
      </c>
      <c r="K1784" s="39" t="s">
        <v>2986</v>
      </c>
    </row>
    <row r="1785" spans="1:11">
      <c r="A1785" t="str">
        <f t="shared" si="27"/>
        <v>AbePollin</v>
      </c>
      <c r="B1785" s="39" t="s">
        <v>6887</v>
      </c>
      <c r="C1785" s="39" t="s">
        <v>6888</v>
      </c>
      <c r="D1785" s="39" t="s">
        <v>3749</v>
      </c>
      <c r="E1785" s="40">
        <v>28500</v>
      </c>
      <c r="F1785" s="39" t="s">
        <v>6883</v>
      </c>
      <c r="G1785" s="39" t="s">
        <v>2961</v>
      </c>
      <c r="H1785" s="39" t="s">
        <v>2962</v>
      </c>
      <c r="I1785" s="39">
        <v>14</v>
      </c>
      <c r="J1785" s="39" t="s">
        <v>5127</v>
      </c>
      <c r="K1785" s="39" t="s">
        <v>2986</v>
      </c>
    </row>
    <row r="1786" spans="1:11">
      <c r="A1786" t="str">
        <f t="shared" si="27"/>
        <v>MeganMcManemin</v>
      </c>
      <c r="B1786" s="39" t="s">
        <v>6889</v>
      </c>
      <c r="C1786" s="39" t="s">
        <v>6375</v>
      </c>
      <c r="D1786" s="39" t="s">
        <v>6890</v>
      </c>
      <c r="E1786" s="40">
        <v>28500</v>
      </c>
      <c r="F1786" s="39" t="s">
        <v>6883</v>
      </c>
      <c r="G1786" s="39" t="s">
        <v>846</v>
      </c>
      <c r="H1786" s="39" t="s">
        <v>444</v>
      </c>
      <c r="I1786" s="39">
        <v>14</v>
      </c>
      <c r="J1786" s="39" t="s">
        <v>6712</v>
      </c>
      <c r="K1786" s="39" t="s">
        <v>2986</v>
      </c>
    </row>
    <row r="1787" spans="1:11">
      <c r="A1787" t="str">
        <f t="shared" si="27"/>
        <v>RobertWilhelm</v>
      </c>
      <c r="B1787" s="39" t="s">
        <v>6891</v>
      </c>
      <c r="C1787" s="39" t="s">
        <v>8</v>
      </c>
      <c r="D1787" s="39" t="s">
        <v>6892</v>
      </c>
      <c r="E1787" s="40">
        <v>50000</v>
      </c>
      <c r="F1787" s="39" t="s">
        <v>6883</v>
      </c>
      <c r="G1787" s="39" t="s">
        <v>846</v>
      </c>
      <c r="H1787" s="39" t="s">
        <v>444</v>
      </c>
      <c r="I1787" s="39">
        <v>14</v>
      </c>
      <c r="J1787" s="39" t="s">
        <v>6712</v>
      </c>
      <c r="K1787" s="39" t="s">
        <v>2986</v>
      </c>
    </row>
    <row r="1788" spans="1:11">
      <c r="A1788" t="str">
        <f t="shared" si="27"/>
        <v>WilliamBrewer</v>
      </c>
      <c r="B1788" s="39" t="s">
        <v>6893</v>
      </c>
      <c r="C1788" s="39" t="s">
        <v>3057</v>
      </c>
      <c r="D1788" s="39" t="s">
        <v>6894</v>
      </c>
      <c r="E1788" s="40">
        <v>28500</v>
      </c>
      <c r="F1788" s="39" t="s">
        <v>6883</v>
      </c>
      <c r="G1788" s="39" t="s">
        <v>846</v>
      </c>
      <c r="H1788" s="39" t="s">
        <v>444</v>
      </c>
      <c r="I1788" s="39">
        <v>14</v>
      </c>
      <c r="J1788" s="39" t="s">
        <v>6824</v>
      </c>
      <c r="K1788" s="39" t="s">
        <v>2986</v>
      </c>
    </row>
    <row r="1789" spans="1:11">
      <c r="A1789" t="str">
        <f t="shared" si="27"/>
        <v>BarbarinaHeyerdahl</v>
      </c>
      <c r="B1789" s="39" t="s">
        <v>6895</v>
      </c>
      <c r="C1789" s="39" t="s">
        <v>6896</v>
      </c>
      <c r="D1789" s="39" t="s">
        <v>6897</v>
      </c>
      <c r="E1789" s="40">
        <v>28500</v>
      </c>
      <c r="F1789" s="39" t="s">
        <v>6883</v>
      </c>
      <c r="G1789" s="39" t="s">
        <v>6898</v>
      </c>
      <c r="H1789" s="39" t="s">
        <v>775</v>
      </c>
      <c r="I1789" s="39">
        <v>14</v>
      </c>
      <c r="J1789" s="39" t="s">
        <v>6899</v>
      </c>
      <c r="K1789" s="39" t="s">
        <v>2986</v>
      </c>
    </row>
    <row r="1790" spans="1:11">
      <c r="A1790" t="str">
        <f t="shared" si="27"/>
        <v>CalTurner</v>
      </c>
      <c r="B1790" s="39" t="s">
        <v>6900</v>
      </c>
      <c r="C1790" s="39" t="s">
        <v>6901</v>
      </c>
      <c r="D1790" s="39" t="s">
        <v>3829</v>
      </c>
      <c r="E1790" s="40">
        <v>30800</v>
      </c>
      <c r="F1790" s="39" t="s">
        <v>6883</v>
      </c>
      <c r="G1790" s="39" t="s">
        <v>2767</v>
      </c>
      <c r="H1790" s="39" t="s">
        <v>3948</v>
      </c>
      <c r="I1790" s="39">
        <v>14</v>
      </c>
      <c r="J1790" s="39" t="s">
        <v>6902</v>
      </c>
      <c r="K1790" s="39" t="s">
        <v>2986</v>
      </c>
    </row>
    <row r="1791" spans="1:11">
      <c r="A1791" t="str">
        <f t="shared" si="27"/>
        <v>JeanneFisher</v>
      </c>
      <c r="B1791" s="39" t="s">
        <v>6903</v>
      </c>
      <c r="C1791" s="39" t="s">
        <v>3455</v>
      </c>
      <c r="D1791" s="39" t="s">
        <v>6904</v>
      </c>
      <c r="E1791" s="40">
        <v>28500</v>
      </c>
      <c r="F1791" s="39" t="s">
        <v>6853</v>
      </c>
      <c r="G1791" s="39" t="s">
        <v>14</v>
      </c>
      <c r="H1791" s="39" t="s">
        <v>15</v>
      </c>
      <c r="I1791" s="39">
        <v>14</v>
      </c>
      <c r="J1791" s="39" t="s">
        <v>6905</v>
      </c>
      <c r="K1791" s="39" t="s">
        <v>2986</v>
      </c>
    </row>
    <row r="1792" spans="1:11">
      <c r="A1792" t="str">
        <f t="shared" si="27"/>
        <v>JimManzi</v>
      </c>
      <c r="B1792" s="39" t="s">
        <v>6906</v>
      </c>
      <c r="C1792" s="39" t="s">
        <v>140</v>
      </c>
      <c r="D1792" s="39" t="s">
        <v>6907</v>
      </c>
      <c r="E1792" s="40">
        <v>28500</v>
      </c>
      <c r="F1792" s="39" t="s">
        <v>6853</v>
      </c>
      <c r="G1792" s="39" t="s">
        <v>3173</v>
      </c>
      <c r="H1792" s="39" t="s">
        <v>123</v>
      </c>
      <c r="I1792" s="39">
        <v>14</v>
      </c>
      <c r="J1792" s="39" t="s">
        <v>6899</v>
      </c>
      <c r="K1792" s="39" t="s">
        <v>2986</v>
      </c>
    </row>
    <row r="1793" spans="1:11">
      <c r="A1793" t="str">
        <f t="shared" si="27"/>
        <v>MichaelCalvey</v>
      </c>
      <c r="B1793" s="39" t="s">
        <v>6908</v>
      </c>
      <c r="C1793" s="39" t="s">
        <v>680</v>
      </c>
      <c r="D1793" s="39" t="s">
        <v>6909</v>
      </c>
      <c r="E1793" s="40">
        <v>28500</v>
      </c>
      <c r="F1793" s="39" t="s">
        <v>6883</v>
      </c>
      <c r="G1793" s="39" t="s">
        <v>6910</v>
      </c>
      <c r="H1793" s="39" t="s">
        <v>3042</v>
      </c>
      <c r="I1793" s="39">
        <v>14</v>
      </c>
      <c r="J1793" s="39" t="s">
        <v>5127</v>
      </c>
      <c r="K1793" s="39" t="s">
        <v>2986</v>
      </c>
    </row>
    <row r="1794" spans="1:11">
      <c r="A1794" t="str">
        <f t="shared" si="27"/>
        <v>JamesMillstein</v>
      </c>
      <c r="B1794" s="39" t="s">
        <v>6911</v>
      </c>
      <c r="C1794" s="39" t="s">
        <v>274</v>
      </c>
      <c r="D1794" s="39" t="s">
        <v>3794</v>
      </c>
      <c r="E1794" s="40">
        <v>28500</v>
      </c>
      <c r="F1794" s="39" t="s">
        <v>6883</v>
      </c>
      <c r="G1794" s="39" t="s">
        <v>14</v>
      </c>
      <c r="H1794" s="39" t="s">
        <v>15</v>
      </c>
      <c r="I1794" s="39">
        <v>14</v>
      </c>
      <c r="J1794" s="39" t="s">
        <v>3074</v>
      </c>
      <c r="K1794" s="39" t="s">
        <v>2986</v>
      </c>
    </row>
    <row r="1795" spans="1:11">
      <c r="A1795" t="str">
        <f t="shared" ref="A1795:A1858" si="28">CONCATENATE(C1795,D1795)</f>
        <v>JoanneWhiteside</v>
      </c>
      <c r="B1795" s="39" t="s">
        <v>6912</v>
      </c>
      <c r="C1795" s="39" t="s">
        <v>4659</v>
      </c>
      <c r="D1795" s="39" t="s">
        <v>6913</v>
      </c>
      <c r="E1795" s="40">
        <v>30000</v>
      </c>
      <c r="F1795" s="39" t="s">
        <v>6883</v>
      </c>
      <c r="G1795" s="39" t="s">
        <v>6914</v>
      </c>
      <c r="H1795" s="39" t="s">
        <v>75</v>
      </c>
      <c r="I1795" s="39">
        <v>14</v>
      </c>
      <c r="J1795" s="39" t="s">
        <v>4428</v>
      </c>
      <c r="K1795" s="39" t="s">
        <v>2986</v>
      </c>
    </row>
    <row r="1796" spans="1:11">
      <c r="A1796" t="str">
        <f t="shared" si="28"/>
        <v>RamziRihani</v>
      </c>
      <c r="B1796" s="39" t="s">
        <v>6915</v>
      </c>
      <c r="C1796" s="39" t="s">
        <v>6916</v>
      </c>
      <c r="D1796" s="39" t="s">
        <v>6917</v>
      </c>
      <c r="E1796" s="40">
        <v>29800</v>
      </c>
      <c r="F1796" s="39" t="s">
        <v>6734</v>
      </c>
      <c r="G1796" s="39" t="s">
        <v>3110</v>
      </c>
      <c r="H1796" s="39" t="s">
        <v>244</v>
      </c>
      <c r="I1796" s="39">
        <v>14</v>
      </c>
      <c r="J1796" s="39" t="s">
        <v>6918</v>
      </c>
      <c r="K1796" s="39" t="s">
        <v>2986</v>
      </c>
    </row>
    <row r="1797" spans="1:11">
      <c r="A1797" t="str">
        <f t="shared" si="28"/>
        <v>PeterNovello</v>
      </c>
      <c r="B1797" s="39" t="s">
        <v>6919</v>
      </c>
      <c r="C1797" s="39" t="s">
        <v>221</v>
      </c>
      <c r="D1797" s="39" t="s">
        <v>6920</v>
      </c>
      <c r="E1797" s="40">
        <v>28500</v>
      </c>
      <c r="F1797" s="39" t="s">
        <v>6801</v>
      </c>
      <c r="G1797" s="39" t="s">
        <v>14</v>
      </c>
      <c r="H1797" s="39" t="s">
        <v>15</v>
      </c>
      <c r="I1797" s="39">
        <v>14</v>
      </c>
      <c r="J1797" s="39" t="s">
        <v>5255</v>
      </c>
      <c r="K1797" s="39" t="s">
        <v>2986</v>
      </c>
    </row>
    <row r="1798" spans="1:11">
      <c r="A1798" t="str">
        <f t="shared" si="28"/>
        <v>LawrenceMiao</v>
      </c>
      <c r="B1798" s="39" t="s">
        <v>6921</v>
      </c>
      <c r="C1798" s="39" t="s">
        <v>2491</v>
      </c>
      <c r="D1798" s="39" t="s">
        <v>6922</v>
      </c>
      <c r="E1798" s="40">
        <v>30800</v>
      </c>
      <c r="F1798" s="39" t="s">
        <v>6801</v>
      </c>
      <c r="G1798" s="39" t="s">
        <v>156</v>
      </c>
      <c r="H1798" s="39" t="s">
        <v>4</v>
      </c>
      <c r="I1798" s="39">
        <v>14</v>
      </c>
      <c r="J1798" s="39" t="s">
        <v>6186</v>
      </c>
      <c r="K1798" s="39" t="s">
        <v>2986</v>
      </c>
    </row>
    <row r="1799" spans="1:11">
      <c r="A1799" t="str">
        <f t="shared" si="28"/>
        <v>SherylSandberg</v>
      </c>
      <c r="B1799" s="39" t="s">
        <v>6923</v>
      </c>
      <c r="C1799" s="39" t="s">
        <v>5320</v>
      </c>
      <c r="D1799" s="39" t="s">
        <v>6924</v>
      </c>
      <c r="E1799" s="40">
        <v>28500</v>
      </c>
      <c r="F1799" s="39" t="s">
        <v>6925</v>
      </c>
      <c r="G1799" s="39" t="s">
        <v>3711</v>
      </c>
      <c r="H1799" s="39" t="s">
        <v>4</v>
      </c>
      <c r="I1799" s="39">
        <v>14</v>
      </c>
      <c r="J1799" s="39" t="s">
        <v>6926</v>
      </c>
      <c r="K1799" s="39" t="s">
        <v>2986</v>
      </c>
    </row>
    <row r="1800" spans="1:11">
      <c r="A1800" t="str">
        <f t="shared" si="28"/>
        <v>KatrineVelder</v>
      </c>
      <c r="B1800" s="39" t="s">
        <v>6927</v>
      </c>
      <c r="C1800" s="39" t="s">
        <v>6928</v>
      </c>
      <c r="D1800" s="39" t="s">
        <v>6929</v>
      </c>
      <c r="E1800" s="40">
        <v>30800</v>
      </c>
      <c r="F1800" s="39" t="s">
        <v>6930</v>
      </c>
      <c r="G1800" s="39" t="s">
        <v>5100</v>
      </c>
      <c r="H1800" s="39" t="s">
        <v>775</v>
      </c>
      <c r="I1800" s="39">
        <v>14</v>
      </c>
      <c r="J1800" s="39" t="s">
        <v>4973</v>
      </c>
      <c r="K1800" s="39" t="s">
        <v>2986</v>
      </c>
    </row>
    <row r="1801" spans="1:11">
      <c r="A1801" t="str">
        <f t="shared" si="28"/>
        <v>BrianRatner</v>
      </c>
      <c r="B1801" s="39" t="s">
        <v>6931</v>
      </c>
      <c r="C1801" s="39" t="s">
        <v>352</v>
      </c>
      <c r="D1801" s="39" t="s">
        <v>1497</v>
      </c>
      <c r="E1801" s="40">
        <v>28500</v>
      </c>
      <c r="F1801" s="39" t="s">
        <v>6930</v>
      </c>
      <c r="G1801" s="39" t="s">
        <v>1500</v>
      </c>
      <c r="H1801" s="39" t="s">
        <v>638</v>
      </c>
      <c r="I1801" s="39">
        <v>14</v>
      </c>
      <c r="J1801" s="39" t="s">
        <v>6932</v>
      </c>
      <c r="K1801" s="39" t="s">
        <v>2986</v>
      </c>
    </row>
    <row r="1802" spans="1:11">
      <c r="A1802" t="str">
        <f t="shared" si="28"/>
        <v>DebbieBranson</v>
      </c>
      <c r="B1802" s="39" t="s">
        <v>6933</v>
      </c>
      <c r="C1802" s="39" t="s">
        <v>1073</v>
      </c>
      <c r="D1802" s="39" t="s">
        <v>6934</v>
      </c>
      <c r="E1802" s="40">
        <v>28500</v>
      </c>
      <c r="F1802" s="39" t="s">
        <v>6930</v>
      </c>
      <c r="G1802" s="39" t="s">
        <v>846</v>
      </c>
      <c r="H1802" s="39" t="s">
        <v>444</v>
      </c>
      <c r="I1802" s="39">
        <v>14</v>
      </c>
      <c r="J1802" s="39" t="s">
        <v>6824</v>
      </c>
      <c r="K1802" s="39" t="s">
        <v>2986</v>
      </c>
    </row>
    <row r="1803" spans="1:11">
      <c r="A1803" t="str">
        <f t="shared" si="28"/>
        <v>JaneWolf</v>
      </c>
      <c r="B1803" s="39" t="s">
        <v>6935</v>
      </c>
      <c r="C1803" s="39" t="s">
        <v>770</v>
      </c>
      <c r="D1803" s="39" t="s">
        <v>9</v>
      </c>
      <c r="E1803" s="40">
        <v>30300</v>
      </c>
      <c r="F1803" s="39" t="s">
        <v>6930</v>
      </c>
      <c r="G1803" s="39" t="s">
        <v>156</v>
      </c>
      <c r="H1803" s="39" t="s">
        <v>4</v>
      </c>
      <c r="I1803" s="39">
        <v>14</v>
      </c>
      <c r="J1803" s="39" t="s">
        <v>6936</v>
      </c>
      <c r="K1803" s="39" t="s">
        <v>2986</v>
      </c>
    </row>
    <row r="1804" spans="1:11">
      <c r="A1804" t="str">
        <f t="shared" si="28"/>
        <v>JohnDanner</v>
      </c>
      <c r="B1804" s="39" t="s">
        <v>6937</v>
      </c>
      <c r="C1804" s="39" t="s">
        <v>69</v>
      </c>
      <c r="D1804" s="39" t="s">
        <v>6938</v>
      </c>
      <c r="E1804" s="40">
        <v>30800</v>
      </c>
      <c r="F1804" s="39" t="s">
        <v>6930</v>
      </c>
      <c r="G1804" s="39" t="s">
        <v>903</v>
      </c>
      <c r="H1804" s="39" t="s">
        <v>4</v>
      </c>
      <c r="I1804" s="39">
        <v>14</v>
      </c>
      <c r="J1804" s="39" t="s">
        <v>6939</v>
      </c>
      <c r="K1804" s="39" t="s">
        <v>2986</v>
      </c>
    </row>
    <row r="1805" spans="1:11">
      <c r="A1805" t="str">
        <f t="shared" si="28"/>
        <v>AllisonDanner</v>
      </c>
      <c r="B1805" s="39" t="s">
        <v>6940</v>
      </c>
      <c r="C1805" s="39" t="s">
        <v>6941</v>
      </c>
      <c r="D1805" s="39" t="s">
        <v>6938</v>
      </c>
      <c r="E1805" s="40">
        <v>30800</v>
      </c>
      <c r="F1805" s="39" t="s">
        <v>6930</v>
      </c>
      <c r="G1805" s="39" t="s">
        <v>903</v>
      </c>
      <c r="H1805" s="39" t="s">
        <v>4</v>
      </c>
      <c r="I1805" s="39">
        <v>14</v>
      </c>
      <c r="J1805" s="39" t="s">
        <v>6939</v>
      </c>
      <c r="K1805" s="39" t="s">
        <v>2986</v>
      </c>
    </row>
    <row r="1806" spans="1:11">
      <c r="A1806" t="str">
        <f t="shared" si="28"/>
        <v>HopeWintner</v>
      </c>
      <c r="B1806" s="39" t="s">
        <v>6942</v>
      </c>
      <c r="C1806" s="39" t="s">
        <v>3610</v>
      </c>
      <c r="D1806" s="39" t="s">
        <v>6943</v>
      </c>
      <c r="E1806" s="40">
        <v>28500</v>
      </c>
      <c r="F1806" s="39" t="s">
        <v>6930</v>
      </c>
      <c r="G1806" s="39" t="s">
        <v>420</v>
      </c>
      <c r="H1806" s="39" t="s">
        <v>4</v>
      </c>
      <c r="I1806" s="39">
        <v>14</v>
      </c>
      <c r="J1806" s="39" t="s">
        <v>6625</v>
      </c>
      <c r="K1806" s="39" t="s">
        <v>2986</v>
      </c>
    </row>
    <row r="1807" spans="1:11">
      <c r="A1807" t="str">
        <f t="shared" si="28"/>
        <v>ChrysanthyInvestments</v>
      </c>
      <c r="B1807" s="39" t="s">
        <v>6944</v>
      </c>
      <c r="C1807" s="39" t="s">
        <v>6945</v>
      </c>
      <c r="D1807" s="39" t="s">
        <v>6946</v>
      </c>
      <c r="E1807" s="40">
        <v>28500</v>
      </c>
      <c r="F1807" s="39" t="s">
        <v>6930</v>
      </c>
      <c r="G1807" s="39" t="s">
        <v>980</v>
      </c>
      <c r="H1807" s="39" t="s">
        <v>4</v>
      </c>
      <c r="I1807" s="39">
        <v>14</v>
      </c>
      <c r="J1807" s="39" t="s">
        <v>6947</v>
      </c>
      <c r="K1807" s="39" t="s">
        <v>2986</v>
      </c>
    </row>
    <row r="1808" spans="1:11">
      <c r="A1808" t="str">
        <f t="shared" si="28"/>
        <v>JamesTaylor</v>
      </c>
      <c r="B1808" s="39" t="s">
        <v>6948</v>
      </c>
      <c r="C1808" s="39" t="s">
        <v>274</v>
      </c>
      <c r="D1808" s="39" t="s">
        <v>3267</v>
      </c>
      <c r="E1808" s="40">
        <v>30800</v>
      </c>
      <c r="F1808" s="39" t="s">
        <v>6930</v>
      </c>
      <c r="G1808" s="39" t="s">
        <v>6949</v>
      </c>
      <c r="H1808" s="39" t="s">
        <v>123</v>
      </c>
      <c r="I1808" s="39">
        <v>14</v>
      </c>
      <c r="J1808" s="39" t="s">
        <v>6899</v>
      </c>
      <c r="K1808" s="39" t="s">
        <v>2986</v>
      </c>
    </row>
    <row r="1809" spans="1:11">
      <c r="A1809" t="str">
        <f t="shared" si="28"/>
        <v>CarolineTaylor</v>
      </c>
      <c r="B1809" s="39" t="s">
        <v>6950</v>
      </c>
      <c r="C1809" s="39" t="s">
        <v>5212</v>
      </c>
      <c r="D1809" s="39" t="s">
        <v>3267</v>
      </c>
      <c r="E1809" s="40">
        <v>30800</v>
      </c>
      <c r="F1809" s="39" t="s">
        <v>6930</v>
      </c>
      <c r="G1809" s="39" t="s">
        <v>6949</v>
      </c>
      <c r="H1809" s="39" t="s">
        <v>123</v>
      </c>
      <c r="I1809" s="39">
        <v>14</v>
      </c>
      <c r="K1809" s="39" t="s">
        <v>2986</v>
      </c>
    </row>
    <row r="1810" spans="1:11">
      <c r="A1810" t="str">
        <f t="shared" si="28"/>
        <v>DouglasWolf</v>
      </c>
      <c r="B1810" s="39" t="s">
        <v>6951</v>
      </c>
      <c r="C1810" s="39" t="s">
        <v>4026</v>
      </c>
      <c r="D1810" s="39" t="s">
        <v>9</v>
      </c>
      <c r="E1810" s="40">
        <v>30300</v>
      </c>
      <c r="F1810" s="39" t="s">
        <v>6930</v>
      </c>
      <c r="G1810" s="39" t="s">
        <v>156</v>
      </c>
      <c r="H1810" s="39" t="s">
        <v>4</v>
      </c>
      <c r="I1810" s="39">
        <v>14</v>
      </c>
      <c r="J1810" s="39" t="s">
        <v>6936</v>
      </c>
      <c r="K1810" s="39" t="s">
        <v>2986</v>
      </c>
    </row>
    <row r="1811" spans="1:11">
      <c r="A1811" t="str">
        <f t="shared" si="28"/>
        <v>CarolHertzberg</v>
      </c>
      <c r="B1811" s="39" t="s">
        <v>6952</v>
      </c>
      <c r="C1811" s="39" t="s">
        <v>1843</v>
      </c>
      <c r="D1811" s="39" t="s">
        <v>6953</v>
      </c>
      <c r="E1811" s="40">
        <v>29800</v>
      </c>
      <c r="F1811" s="39" t="s">
        <v>6930</v>
      </c>
      <c r="G1811" s="39" t="s">
        <v>6954</v>
      </c>
      <c r="H1811" s="39" t="s">
        <v>4</v>
      </c>
      <c r="I1811" s="39">
        <v>14</v>
      </c>
      <c r="J1811" s="39" t="s">
        <v>3074</v>
      </c>
      <c r="K1811" s="39" t="s">
        <v>2986</v>
      </c>
    </row>
    <row r="1812" spans="1:11">
      <c r="A1812" t="str">
        <f t="shared" si="28"/>
        <v>JohnFrank</v>
      </c>
      <c r="B1812" s="39" t="s">
        <v>6955</v>
      </c>
      <c r="C1812" s="39" t="s">
        <v>69</v>
      </c>
      <c r="D1812" s="39" t="s">
        <v>20</v>
      </c>
      <c r="E1812" s="40">
        <v>28500</v>
      </c>
      <c r="F1812" s="39" t="s">
        <v>6930</v>
      </c>
      <c r="G1812" s="39" t="s">
        <v>1318</v>
      </c>
      <c r="H1812" s="39" t="s">
        <v>4</v>
      </c>
      <c r="I1812" s="39">
        <v>14</v>
      </c>
      <c r="J1812" s="39" t="s">
        <v>6625</v>
      </c>
      <c r="K1812" s="39" t="s">
        <v>2986</v>
      </c>
    </row>
    <row r="1813" spans="1:11">
      <c r="A1813" t="str">
        <f t="shared" si="28"/>
        <v>LANIALPERT</v>
      </c>
      <c r="B1813" s="39" t="s">
        <v>6956</v>
      </c>
      <c r="C1813" s="39" t="s">
        <v>6957</v>
      </c>
      <c r="D1813" s="39" t="s">
        <v>6958</v>
      </c>
      <c r="E1813" s="40">
        <v>28500</v>
      </c>
      <c r="F1813" s="39" t="s">
        <v>6959</v>
      </c>
      <c r="G1813" s="39" t="s">
        <v>6960</v>
      </c>
      <c r="H1813" s="39" t="s">
        <v>4</v>
      </c>
      <c r="I1813" s="39">
        <v>14</v>
      </c>
      <c r="J1813" s="39" t="s">
        <v>5350</v>
      </c>
      <c r="K1813" s="39" t="s">
        <v>2986</v>
      </c>
    </row>
    <row r="1814" spans="1:11">
      <c r="A1814" t="str">
        <f t="shared" si="28"/>
        <v>LindaArcher Cornfield</v>
      </c>
      <c r="B1814" s="39" t="s">
        <v>6961</v>
      </c>
      <c r="C1814" s="39" t="s">
        <v>4057</v>
      </c>
      <c r="D1814" s="39" t="s">
        <v>6962</v>
      </c>
      <c r="E1814" s="40">
        <v>30000</v>
      </c>
      <c r="F1814" s="39" t="s">
        <v>6959</v>
      </c>
      <c r="G1814" s="39" t="s">
        <v>317</v>
      </c>
      <c r="H1814" s="39" t="s">
        <v>318</v>
      </c>
      <c r="I1814" s="39">
        <v>14</v>
      </c>
      <c r="J1814" s="39" t="s">
        <v>3886</v>
      </c>
      <c r="K1814" s="39" t="s">
        <v>2986</v>
      </c>
    </row>
    <row r="1815" spans="1:11">
      <c r="A1815" t="str">
        <f t="shared" si="28"/>
        <v>RobertKeane</v>
      </c>
      <c r="B1815" s="39" t="s">
        <v>6963</v>
      </c>
      <c r="C1815" s="39" t="s">
        <v>8</v>
      </c>
      <c r="D1815" s="39" t="s">
        <v>5434</v>
      </c>
      <c r="E1815" s="40">
        <v>30800</v>
      </c>
      <c r="F1815" s="39" t="s">
        <v>6959</v>
      </c>
      <c r="G1815" s="39" t="s">
        <v>293</v>
      </c>
      <c r="H1815" s="39" t="s">
        <v>123</v>
      </c>
      <c r="I1815" s="39">
        <v>14</v>
      </c>
      <c r="J1815" s="39" t="s">
        <v>5428</v>
      </c>
      <c r="K1815" s="39" t="s">
        <v>2986</v>
      </c>
    </row>
    <row r="1816" spans="1:11">
      <c r="A1816" t="str">
        <f t="shared" si="28"/>
        <v>NancyMarks</v>
      </c>
      <c r="B1816" s="39" t="s">
        <v>6964</v>
      </c>
      <c r="C1816" s="39" t="s">
        <v>511</v>
      </c>
      <c r="D1816" s="39" t="s">
        <v>4782</v>
      </c>
      <c r="E1816" s="40">
        <v>28500</v>
      </c>
      <c r="F1816" s="39" t="s">
        <v>6959</v>
      </c>
      <c r="G1816" s="39" t="s">
        <v>420</v>
      </c>
      <c r="H1816" s="39" t="s">
        <v>4</v>
      </c>
      <c r="I1816" s="39">
        <v>14</v>
      </c>
      <c r="J1816" s="39" t="s">
        <v>6965</v>
      </c>
      <c r="K1816" s="39" t="s">
        <v>2986</v>
      </c>
    </row>
    <row r="1817" spans="1:11">
      <c r="A1817" t="str">
        <f t="shared" si="28"/>
        <v>AdamMax</v>
      </c>
      <c r="B1817" s="39" t="s">
        <v>6966</v>
      </c>
      <c r="C1817" s="39" t="s">
        <v>5018</v>
      </c>
      <c r="D1817" s="39" t="s">
        <v>600</v>
      </c>
      <c r="E1817" s="40">
        <v>30800</v>
      </c>
      <c r="F1817" s="39" t="s">
        <v>6959</v>
      </c>
      <c r="G1817" s="39" t="s">
        <v>14</v>
      </c>
      <c r="H1817" s="39" t="s">
        <v>15</v>
      </c>
      <c r="I1817" s="39">
        <v>14</v>
      </c>
      <c r="J1817" s="39" t="s">
        <v>4910</v>
      </c>
      <c r="K1817" s="39" t="s">
        <v>2986</v>
      </c>
    </row>
    <row r="1818" spans="1:11">
      <c r="A1818" t="str">
        <f t="shared" si="28"/>
        <v>DianeMax</v>
      </c>
      <c r="B1818" s="39" t="s">
        <v>6967</v>
      </c>
      <c r="C1818" s="39" t="s">
        <v>3201</v>
      </c>
      <c r="D1818" s="39" t="s">
        <v>600</v>
      </c>
      <c r="E1818" s="40">
        <v>28500</v>
      </c>
      <c r="F1818" s="39" t="s">
        <v>6959</v>
      </c>
      <c r="G1818" s="39" t="s">
        <v>14</v>
      </c>
      <c r="H1818" s="39" t="s">
        <v>15</v>
      </c>
      <c r="I1818" s="39">
        <v>14</v>
      </c>
      <c r="J1818" s="39" t="s">
        <v>4910</v>
      </c>
      <c r="K1818" s="39" t="s">
        <v>2986</v>
      </c>
    </row>
    <row r="1819" spans="1:11">
      <c r="A1819" t="str">
        <f t="shared" si="28"/>
        <v>PhyllisSeidenberg</v>
      </c>
      <c r="B1819" s="39" t="s">
        <v>6968</v>
      </c>
      <c r="C1819" s="39" t="s">
        <v>3710</v>
      </c>
      <c r="D1819" s="39" t="s">
        <v>6969</v>
      </c>
      <c r="E1819" s="40">
        <v>30800</v>
      </c>
      <c r="F1819" s="39" t="s">
        <v>6959</v>
      </c>
      <c r="G1819" s="39" t="s">
        <v>6970</v>
      </c>
      <c r="H1819" s="39" t="s">
        <v>15</v>
      </c>
      <c r="I1819" s="39">
        <v>14</v>
      </c>
      <c r="J1819" s="39" t="s">
        <v>4910</v>
      </c>
      <c r="K1819" s="39" t="s">
        <v>2986</v>
      </c>
    </row>
    <row r="1820" spans="1:11">
      <c r="A1820" t="str">
        <f t="shared" si="28"/>
        <v>DanielHandler</v>
      </c>
      <c r="B1820" s="39" t="s">
        <v>6971</v>
      </c>
      <c r="C1820" s="39" t="s">
        <v>400</v>
      </c>
      <c r="D1820" s="39" t="s">
        <v>6972</v>
      </c>
      <c r="E1820" s="40">
        <v>28500</v>
      </c>
      <c r="F1820" s="39" t="s">
        <v>6973</v>
      </c>
      <c r="G1820" s="39" t="s">
        <v>156</v>
      </c>
      <c r="H1820" s="39" t="s">
        <v>4</v>
      </c>
      <c r="I1820" s="39">
        <v>14</v>
      </c>
      <c r="J1820" s="39" t="s">
        <v>4973</v>
      </c>
      <c r="K1820" s="39" t="s">
        <v>2986</v>
      </c>
    </row>
    <row r="1821" spans="1:11">
      <c r="A1821" t="str">
        <f t="shared" si="28"/>
        <v>EvaShaye</v>
      </c>
      <c r="B1821" s="39" t="s">
        <v>6974</v>
      </c>
      <c r="C1821" s="39" t="s">
        <v>5568</v>
      </c>
      <c r="D1821" s="39" t="s">
        <v>6742</v>
      </c>
      <c r="E1821" s="40">
        <v>28500</v>
      </c>
      <c r="F1821" s="39" t="s">
        <v>6973</v>
      </c>
      <c r="G1821" s="39" t="s">
        <v>460</v>
      </c>
      <c r="H1821" s="39" t="s">
        <v>4</v>
      </c>
      <c r="I1821" s="39">
        <v>14</v>
      </c>
      <c r="J1821" s="39" t="s">
        <v>6625</v>
      </c>
      <c r="K1821" s="39" t="s">
        <v>2986</v>
      </c>
    </row>
    <row r="1822" spans="1:11">
      <c r="A1822" t="str">
        <f t="shared" si="28"/>
        <v>KarenAxelsson</v>
      </c>
      <c r="B1822" s="39" t="s">
        <v>6975</v>
      </c>
      <c r="C1822" s="39" t="s">
        <v>2698</v>
      </c>
      <c r="D1822" s="39" t="s">
        <v>6976</v>
      </c>
      <c r="E1822" s="40">
        <v>28500</v>
      </c>
      <c r="F1822" s="39" t="s">
        <v>6959</v>
      </c>
      <c r="G1822" s="39" t="s">
        <v>6977</v>
      </c>
      <c r="H1822" s="39" t="s">
        <v>4</v>
      </c>
      <c r="I1822" s="39">
        <v>14</v>
      </c>
      <c r="J1822" s="39" t="s">
        <v>5489</v>
      </c>
      <c r="K1822" s="39" t="s">
        <v>2986</v>
      </c>
    </row>
    <row r="1823" spans="1:11">
      <c r="A1823" t="str">
        <f t="shared" si="28"/>
        <v>TerriGardner</v>
      </c>
      <c r="B1823" s="39" t="s">
        <v>6978</v>
      </c>
      <c r="C1823" s="39" t="s">
        <v>6979</v>
      </c>
      <c r="D1823" s="39" t="s">
        <v>6980</v>
      </c>
      <c r="E1823" s="40">
        <v>28500</v>
      </c>
      <c r="F1823" s="39" t="s">
        <v>6959</v>
      </c>
      <c r="G1823" s="39" t="s">
        <v>74</v>
      </c>
      <c r="H1823" s="39" t="s">
        <v>75</v>
      </c>
      <c r="I1823" s="39">
        <v>14</v>
      </c>
      <c r="J1823" s="39" t="s">
        <v>6981</v>
      </c>
      <c r="K1823" s="39" t="s">
        <v>2986</v>
      </c>
    </row>
    <row r="1824" spans="1:11">
      <c r="A1824" t="str">
        <f t="shared" si="28"/>
        <v>FrancisLevy</v>
      </c>
      <c r="B1824" s="39" t="s">
        <v>6982</v>
      </c>
      <c r="C1824" s="39" t="s">
        <v>6983</v>
      </c>
      <c r="D1824" s="39" t="s">
        <v>3570</v>
      </c>
      <c r="E1824" s="40">
        <v>28500</v>
      </c>
      <c r="F1824" s="39" t="s">
        <v>6959</v>
      </c>
      <c r="G1824" s="39" t="s">
        <v>14</v>
      </c>
      <c r="H1824" s="39" t="s">
        <v>15</v>
      </c>
      <c r="I1824" s="39">
        <v>14</v>
      </c>
      <c r="J1824" s="39" t="s">
        <v>6984</v>
      </c>
      <c r="K1824" s="39" t="s">
        <v>2986</v>
      </c>
    </row>
    <row r="1825" spans="1:11">
      <c r="A1825" t="str">
        <f t="shared" si="28"/>
        <v>RobertHiggins</v>
      </c>
      <c r="B1825" s="39" t="s">
        <v>6985</v>
      </c>
      <c r="C1825" s="39" t="s">
        <v>8</v>
      </c>
      <c r="D1825" s="39" t="s">
        <v>4432</v>
      </c>
      <c r="E1825" s="40">
        <v>30000</v>
      </c>
      <c r="F1825" s="39" t="s">
        <v>6959</v>
      </c>
      <c r="G1825" s="39" t="s">
        <v>1299</v>
      </c>
      <c r="H1825" s="39" t="s">
        <v>123</v>
      </c>
      <c r="I1825" s="39">
        <v>14</v>
      </c>
      <c r="J1825" s="39" t="s">
        <v>6899</v>
      </c>
      <c r="K1825" s="39" t="s">
        <v>2986</v>
      </c>
    </row>
    <row r="1826" spans="1:11">
      <c r="A1826" t="str">
        <f t="shared" si="28"/>
        <v>PaulMaeder</v>
      </c>
      <c r="B1826" s="39" t="s">
        <v>6986</v>
      </c>
      <c r="C1826" s="39" t="s">
        <v>2309</v>
      </c>
      <c r="D1826" s="39" t="s">
        <v>6987</v>
      </c>
      <c r="E1826" s="40">
        <v>30000</v>
      </c>
      <c r="F1826" s="39" t="s">
        <v>6959</v>
      </c>
      <c r="G1826" s="39" t="s">
        <v>1299</v>
      </c>
      <c r="H1826" s="39" t="s">
        <v>123</v>
      </c>
      <c r="I1826" s="39">
        <v>14</v>
      </c>
      <c r="J1826" s="39" t="s">
        <v>6899</v>
      </c>
      <c r="K1826" s="39" t="s">
        <v>2986</v>
      </c>
    </row>
    <row r="1827" spans="1:11">
      <c r="A1827" t="str">
        <f t="shared" si="28"/>
        <v>CarolWall</v>
      </c>
      <c r="B1827" s="39" t="s">
        <v>6988</v>
      </c>
      <c r="C1827" s="39" t="s">
        <v>1843</v>
      </c>
      <c r="D1827" s="39" t="s">
        <v>6989</v>
      </c>
      <c r="E1827" s="40">
        <v>28500</v>
      </c>
      <c r="F1827" s="39" t="s">
        <v>6959</v>
      </c>
      <c r="G1827" s="39" t="s">
        <v>1391</v>
      </c>
      <c r="H1827" s="39" t="s">
        <v>1392</v>
      </c>
      <c r="I1827" s="39">
        <v>14</v>
      </c>
      <c r="J1827" s="39" t="s">
        <v>5376</v>
      </c>
      <c r="K1827" s="39" t="s">
        <v>2986</v>
      </c>
    </row>
    <row r="1828" spans="1:11">
      <c r="A1828" t="str">
        <f t="shared" si="28"/>
        <v>StephenSwid</v>
      </c>
      <c r="B1828" s="39" t="s">
        <v>6990</v>
      </c>
      <c r="C1828" s="39" t="s">
        <v>1000</v>
      </c>
      <c r="D1828" s="39" t="s">
        <v>6991</v>
      </c>
      <c r="E1828" s="40">
        <v>28500</v>
      </c>
      <c r="F1828" s="39" t="s">
        <v>6959</v>
      </c>
      <c r="G1828" s="39" t="s">
        <v>14</v>
      </c>
      <c r="H1828" s="39" t="s">
        <v>15</v>
      </c>
      <c r="I1828" s="39">
        <v>14</v>
      </c>
      <c r="J1828" s="39" t="s">
        <v>6984</v>
      </c>
      <c r="K1828" s="39" t="s">
        <v>2986</v>
      </c>
    </row>
    <row r="1829" spans="1:11">
      <c r="A1829" t="str">
        <f t="shared" si="28"/>
        <v>SusanSoloman</v>
      </c>
      <c r="B1829" s="39" t="s">
        <v>6992</v>
      </c>
      <c r="C1829" s="39" t="s">
        <v>1854</v>
      </c>
      <c r="D1829" s="39" t="s">
        <v>6993</v>
      </c>
      <c r="E1829" s="40">
        <v>28500</v>
      </c>
      <c r="F1829" s="39" t="s">
        <v>6959</v>
      </c>
      <c r="G1829" s="39" t="s">
        <v>14</v>
      </c>
      <c r="H1829" s="39" t="s">
        <v>15</v>
      </c>
      <c r="I1829" s="39">
        <v>14</v>
      </c>
      <c r="J1829" s="39" t="s">
        <v>4910</v>
      </c>
      <c r="K1829" s="39" t="s">
        <v>2986</v>
      </c>
    </row>
    <row r="1830" spans="1:11">
      <c r="A1830" t="str">
        <f t="shared" si="28"/>
        <v>PeterSoloman</v>
      </c>
      <c r="B1830" s="39" t="s">
        <v>6994</v>
      </c>
      <c r="C1830" s="39" t="s">
        <v>221</v>
      </c>
      <c r="D1830" s="39" t="s">
        <v>6993</v>
      </c>
      <c r="E1830" s="40">
        <v>28500</v>
      </c>
      <c r="F1830" s="39" t="s">
        <v>6959</v>
      </c>
      <c r="G1830" s="39" t="s">
        <v>14</v>
      </c>
      <c r="H1830" s="39" t="s">
        <v>15</v>
      </c>
      <c r="I1830" s="39">
        <v>14</v>
      </c>
      <c r="J1830" s="39" t="s">
        <v>4910</v>
      </c>
      <c r="K1830" s="39" t="s">
        <v>2986</v>
      </c>
    </row>
    <row r="1831" spans="1:11">
      <c r="A1831" t="str">
        <f t="shared" si="28"/>
        <v>AthenaTsakopoulos</v>
      </c>
      <c r="B1831" s="39" t="s">
        <v>6995</v>
      </c>
      <c r="C1831" s="39" t="s">
        <v>6996</v>
      </c>
      <c r="D1831" s="39" t="s">
        <v>2054</v>
      </c>
      <c r="E1831" s="40">
        <v>28500</v>
      </c>
      <c r="F1831" s="39" t="s">
        <v>6959</v>
      </c>
      <c r="G1831" s="39" t="s">
        <v>980</v>
      </c>
      <c r="H1831" s="39" t="s">
        <v>4</v>
      </c>
      <c r="I1831" s="39">
        <v>14</v>
      </c>
      <c r="J1831" s="39" t="s">
        <v>6186</v>
      </c>
      <c r="K1831" s="39" t="s">
        <v>2986</v>
      </c>
    </row>
    <row r="1832" spans="1:11">
      <c r="A1832" t="str">
        <f t="shared" si="28"/>
        <v>PaulEnglish</v>
      </c>
      <c r="B1832" s="39" t="s">
        <v>6997</v>
      </c>
      <c r="C1832" s="39" t="s">
        <v>2309</v>
      </c>
      <c r="D1832" s="39" t="s">
        <v>6998</v>
      </c>
      <c r="E1832" s="40">
        <v>30000</v>
      </c>
      <c r="F1832" s="39" t="s">
        <v>6959</v>
      </c>
      <c r="G1832" s="39" t="s">
        <v>293</v>
      </c>
      <c r="H1832" s="39" t="s">
        <v>123</v>
      </c>
      <c r="I1832" s="39">
        <v>14</v>
      </c>
      <c r="J1832" s="39" t="s">
        <v>6899</v>
      </c>
      <c r="K1832" s="39" t="s">
        <v>2986</v>
      </c>
    </row>
    <row r="1833" spans="1:11">
      <c r="A1833" t="str">
        <f t="shared" si="28"/>
        <v>EllaDe Leon</v>
      </c>
      <c r="B1833" s="39" t="s">
        <v>6999</v>
      </c>
      <c r="C1833" s="39" t="s">
        <v>7000</v>
      </c>
      <c r="D1833" s="39" t="s">
        <v>7001</v>
      </c>
      <c r="E1833" s="40">
        <v>28500</v>
      </c>
      <c r="F1833" s="39" t="s">
        <v>6959</v>
      </c>
      <c r="G1833" s="39" t="s">
        <v>7002</v>
      </c>
      <c r="H1833" s="39" t="s">
        <v>4</v>
      </c>
      <c r="I1833" s="39">
        <v>14</v>
      </c>
      <c r="J1833" s="39" t="s">
        <v>5376</v>
      </c>
      <c r="K1833" s="39" t="s">
        <v>2986</v>
      </c>
    </row>
    <row r="1834" spans="1:11">
      <c r="A1834" t="str">
        <f t="shared" si="28"/>
        <v>MichaelRudman</v>
      </c>
      <c r="B1834" s="39" t="s">
        <v>7003</v>
      </c>
      <c r="C1834" s="39" t="s">
        <v>680</v>
      </c>
      <c r="D1834" s="39" t="s">
        <v>4555</v>
      </c>
      <c r="E1834" s="40">
        <v>28800</v>
      </c>
      <c r="F1834" s="39" t="s">
        <v>6973</v>
      </c>
      <c r="G1834" s="39" t="s">
        <v>846</v>
      </c>
      <c r="H1834" s="39" t="s">
        <v>444</v>
      </c>
      <c r="I1834" s="39">
        <v>14</v>
      </c>
      <c r="J1834" s="39" t="s">
        <v>3074</v>
      </c>
      <c r="K1834" s="39" t="s">
        <v>2986</v>
      </c>
    </row>
    <row r="1835" spans="1:11">
      <c r="A1835" t="str">
        <f t="shared" si="28"/>
        <v>RobertFriend</v>
      </c>
      <c r="B1835" s="39" t="s">
        <v>6682</v>
      </c>
      <c r="C1835" s="39" t="s">
        <v>8</v>
      </c>
      <c r="D1835" s="39" t="s">
        <v>6683</v>
      </c>
      <c r="E1835" s="40">
        <v>28500</v>
      </c>
      <c r="F1835" s="39" t="s">
        <v>6676</v>
      </c>
      <c r="G1835" s="39" t="s">
        <v>156</v>
      </c>
      <c r="H1835" s="39" t="s">
        <v>4</v>
      </c>
      <c r="I1835" s="39">
        <v>14</v>
      </c>
      <c r="K1835" s="39" t="s">
        <v>2986</v>
      </c>
    </row>
    <row r="1836" spans="1:11">
      <c r="A1836" t="str">
        <f t="shared" si="28"/>
        <v>ArnoldLevin</v>
      </c>
      <c r="B1836" s="39" t="s">
        <v>7004</v>
      </c>
      <c r="C1836" s="39" t="s">
        <v>4479</v>
      </c>
      <c r="D1836" s="39" t="s">
        <v>3221</v>
      </c>
      <c r="E1836" s="40">
        <v>28500</v>
      </c>
      <c r="F1836" s="39" t="s">
        <v>6676</v>
      </c>
      <c r="G1836" s="39" t="s">
        <v>225</v>
      </c>
      <c r="H1836" s="39" t="s">
        <v>226</v>
      </c>
      <c r="I1836" s="39">
        <v>14</v>
      </c>
      <c r="K1836" s="39" t="s">
        <v>2986</v>
      </c>
    </row>
    <row r="1837" spans="1:11">
      <c r="A1837" t="str">
        <f t="shared" si="28"/>
        <v>GregFleming</v>
      </c>
      <c r="B1837" s="39" t="s">
        <v>7005</v>
      </c>
      <c r="C1837" s="39" t="s">
        <v>861</v>
      </c>
      <c r="D1837" s="39" t="s">
        <v>7006</v>
      </c>
      <c r="E1837" s="40">
        <v>30800</v>
      </c>
      <c r="F1837" s="39" t="s">
        <v>6959</v>
      </c>
      <c r="G1837" s="39" t="s">
        <v>14</v>
      </c>
      <c r="H1837" s="39" t="s">
        <v>15</v>
      </c>
      <c r="I1837" s="39">
        <v>14</v>
      </c>
      <c r="J1837" s="39" t="s">
        <v>4910</v>
      </c>
      <c r="K1837" s="39" t="s">
        <v>2986</v>
      </c>
    </row>
    <row r="1838" spans="1:11">
      <c r="A1838" t="str">
        <f t="shared" si="28"/>
        <v>DavidEichler</v>
      </c>
      <c r="B1838" s="39" t="s">
        <v>7007</v>
      </c>
      <c r="C1838" s="39" t="s">
        <v>163</v>
      </c>
      <c r="D1838" s="39" t="s">
        <v>7008</v>
      </c>
      <c r="E1838" s="40">
        <v>28500</v>
      </c>
      <c r="F1838" s="39" t="s">
        <v>6959</v>
      </c>
      <c r="G1838" s="39" t="s">
        <v>4244</v>
      </c>
      <c r="H1838" s="39" t="s">
        <v>1392</v>
      </c>
      <c r="I1838" s="39">
        <v>14</v>
      </c>
      <c r="J1838" s="39" t="s">
        <v>4910</v>
      </c>
      <c r="K1838" s="39" t="s">
        <v>2986</v>
      </c>
    </row>
    <row r="1839" spans="1:11">
      <c r="A1839" t="str">
        <f t="shared" si="28"/>
        <v>StephenKrupa</v>
      </c>
      <c r="B1839" s="39" t="s">
        <v>7009</v>
      </c>
      <c r="C1839" s="39" t="s">
        <v>1000</v>
      </c>
      <c r="D1839" s="39" t="s">
        <v>7010</v>
      </c>
      <c r="E1839" s="40">
        <v>28500</v>
      </c>
      <c r="F1839" s="39" t="s">
        <v>6959</v>
      </c>
      <c r="G1839" s="39" t="s">
        <v>14</v>
      </c>
      <c r="H1839" s="39" t="s">
        <v>15</v>
      </c>
      <c r="I1839" s="39">
        <v>14</v>
      </c>
      <c r="J1839" s="39" t="s">
        <v>4910</v>
      </c>
      <c r="K1839" s="39" t="s">
        <v>2986</v>
      </c>
    </row>
    <row r="1840" spans="1:11">
      <c r="A1840" t="str">
        <f t="shared" si="28"/>
        <v>RachelRay</v>
      </c>
      <c r="B1840" s="39" t="s">
        <v>7011</v>
      </c>
      <c r="C1840" s="39" t="s">
        <v>5149</v>
      </c>
      <c r="D1840" s="39" t="s">
        <v>2772</v>
      </c>
      <c r="E1840" s="40">
        <v>30000</v>
      </c>
      <c r="F1840" s="39" t="s">
        <v>6959</v>
      </c>
      <c r="G1840" s="39" t="s">
        <v>14</v>
      </c>
      <c r="H1840" s="39" t="s">
        <v>15</v>
      </c>
      <c r="I1840" s="39">
        <v>14</v>
      </c>
      <c r="J1840" s="39" t="s">
        <v>5376</v>
      </c>
      <c r="K1840" s="39" t="s">
        <v>2986</v>
      </c>
    </row>
    <row r="1841" spans="1:11">
      <c r="A1841" t="str">
        <f t="shared" si="28"/>
        <v>RobertSmith</v>
      </c>
      <c r="B1841" s="39" t="s">
        <v>7012</v>
      </c>
      <c r="C1841" s="39" t="s">
        <v>8</v>
      </c>
      <c r="D1841" s="39" t="s">
        <v>3338</v>
      </c>
      <c r="E1841" s="40">
        <v>28500</v>
      </c>
      <c r="F1841" s="39" t="s">
        <v>6959</v>
      </c>
      <c r="G1841" s="39" t="s">
        <v>156</v>
      </c>
      <c r="H1841" s="39" t="s">
        <v>4</v>
      </c>
      <c r="I1841" s="39">
        <v>14</v>
      </c>
      <c r="J1841" s="39" t="s">
        <v>4910</v>
      </c>
      <c r="K1841" s="39" t="s">
        <v>2986</v>
      </c>
    </row>
    <row r="1842" spans="1:11">
      <c r="A1842" t="str">
        <f t="shared" si="28"/>
        <v>KennethKobliner</v>
      </c>
      <c r="B1842" s="39" t="s">
        <v>7013</v>
      </c>
      <c r="C1842" s="39" t="s">
        <v>3666</v>
      </c>
      <c r="D1842" s="39" t="s">
        <v>3909</v>
      </c>
      <c r="E1842" s="40">
        <v>30800</v>
      </c>
      <c r="F1842" s="39" t="s">
        <v>6959</v>
      </c>
      <c r="G1842" s="39" t="s">
        <v>3910</v>
      </c>
      <c r="H1842" s="39" t="s">
        <v>15</v>
      </c>
      <c r="I1842" s="39">
        <v>14</v>
      </c>
      <c r="J1842" s="39" t="s">
        <v>4910</v>
      </c>
      <c r="K1842" s="39" t="s">
        <v>2986</v>
      </c>
    </row>
    <row r="1843" spans="1:11">
      <c r="A1843" t="str">
        <f t="shared" si="28"/>
        <v>WilliamLloyd</v>
      </c>
      <c r="B1843" s="39" t="s">
        <v>7014</v>
      </c>
      <c r="C1843" s="39" t="s">
        <v>3057</v>
      </c>
      <c r="D1843" s="39" t="s">
        <v>4312</v>
      </c>
      <c r="E1843" s="40">
        <v>28500</v>
      </c>
      <c r="F1843" s="39" t="s">
        <v>6959</v>
      </c>
      <c r="G1843" s="39" t="s">
        <v>7015</v>
      </c>
      <c r="H1843" s="39" t="s">
        <v>75</v>
      </c>
      <c r="I1843" s="39">
        <v>14</v>
      </c>
      <c r="J1843" s="39" t="s">
        <v>4910</v>
      </c>
      <c r="K1843" s="39" t="s">
        <v>2986</v>
      </c>
    </row>
    <row r="1844" spans="1:11">
      <c r="A1844" t="str">
        <f t="shared" si="28"/>
        <v>RhodaGlickman</v>
      </c>
      <c r="B1844" s="39" t="s">
        <v>7016</v>
      </c>
      <c r="C1844" s="39" t="s">
        <v>7017</v>
      </c>
      <c r="D1844" s="39" t="s">
        <v>7018</v>
      </c>
      <c r="E1844" s="40">
        <v>30800</v>
      </c>
      <c r="F1844" s="39" t="s">
        <v>6959</v>
      </c>
      <c r="G1844" s="39" t="s">
        <v>2961</v>
      </c>
      <c r="H1844" s="39" t="s">
        <v>2962</v>
      </c>
      <c r="I1844" s="39">
        <v>14</v>
      </c>
      <c r="J1844" s="39" t="s">
        <v>4910</v>
      </c>
      <c r="K1844" s="39" t="s">
        <v>2986</v>
      </c>
    </row>
    <row r="1845" spans="1:11">
      <c r="A1845" t="str">
        <f t="shared" si="28"/>
        <v>CarolLewis</v>
      </c>
      <c r="B1845" s="39" t="s">
        <v>7019</v>
      </c>
      <c r="C1845" s="39" t="s">
        <v>1843</v>
      </c>
      <c r="D1845" s="39" t="s">
        <v>756</v>
      </c>
      <c r="E1845" s="40">
        <v>28500</v>
      </c>
      <c r="F1845" s="39" t="s">
        <v>6959</v>
      </c>
      <c r="G1845" s="39" t="s">
        <v>14</v>
      </c>
      <c r="H1845" s="39" t="s">
        <v>15</v>
      </c>
      <c r="I1845" s="39">
        <v>14</v>
      </c>
      <c r="J1845" s="39" t="s">
        <v>4910</v>
      </c>
      <c r="K1845" s="39" t="s">
        <v>2986</v>
      </c>
    </row>
    <row r="1846" spans="1:11">
      <c r="A1846" t="str">
        <f t="shared" si="28"/>
        <v>MGore</v>
      </c>
      <c r="B1846" s="39" t="s">
        <v>7020</v>
      </c>
      <c r="C1846" s="39" t="s">
        <v>5857</v>
      </c>
      <c r="D1846" s="39" t="s">
        <v>7021</v>
      </c>
      <c r="E1846" s="40">
        <v>28500</v>
      </c>
      <c r="F1846" s="39" t="s">
        <v>6959</v>
      </c>
      <c r="G1846" s="39" t="s">
        <v>7022</v>
      </c>
      <c r="H1846" s="39" t="s">
        <v>3948</v>
      </c>
      <c r="I1846" s="39">
        <v>14</v>
      </c>
      <c r="J1846" s="39" t="s">
        <v>7023</v>
      </c>
      <c r="K1846" s="39" t="s">
        <v>2986</v>
      </c>
    </row>
    <row r="1847" spans="1:11">
      <c r="A1847" t="str">
        <f t="shared" si="28"/>
        <v>TimothyMullen</v>
      </c>
      <c r="B1847" s="39" t="s">
        <v>7024</v>
      </c>
      <c r="C1847" s="39" t="s">
        <v>1979</v>
      </c>
      <c r="D1847" s="39" t="s">
        <v>651</v>
      </c>
      <c r="E1847" s="40">
        <v>28500</v>
      </c>
      <c r="F1847" s="39" t="s">
        <v>6959</v>
      </c>
      <c r="G1847" s="39" t="s">
        <v>74</v>
      </c>
      <c r="H1847" s="39" t="s">
        <v>75</v>
      </c>
      <c r="I1847" s="39">
        <v>14</v>
      </c>
      <c r="J1847" s="39" t="s">
        <v>6905</v>
      </c>
      <c r="K1847" s="39" t="s">
        <v>2986</v>
      </c>
    </row>
    <row r="1848" spans="1:11">
      <c r="A1848" t="str">
        <f t="shared" si="28"/>
        <v>TimothyMullen</v>
      </c>
      <c r="B1848" s="39" t="s">
        <v>7024</v>
      </c>
      <c r="C1848" s="39" t="s">
        <v>1979</v>
      </c>
      <c r="D1848" s="39" t="s">
        <v>651</v>
      </c>
      <c r="E1848" s="40">
        <v>28500</v>
      </c>
      <c r="F1848" s="39" t="s">
        <v>6959</v>
      </c>
      <c r="G1848" s="39" t="s">
        <v>74</v>
      </c>
      <c r="H1848" s="39" t="s">
        <v>75</v>
      </c>
      <c r="I1848" s="39">
        <v>14</v>
      </c>
      <c r="J1848" s="39" t="s">
        <v>6905</v>
      </c>
      <c r="K1848" s="39" t="s">
        <v>2986</v>
      </c>
    </row>
    <row r="1849" spans="1:11">
      <c r="A1849" t="str">
        <f t="shared" si="28"/>
        <v>RobertDavis</v>
      </c>
      <c r="B1849" s="39" t="s">
        <v>7025</v>
      </c>
      <c r="C1849" s="39" t="s">
        <v>8</v>
      </c>
      <c r="D1849" s="39" t="s">
        <v>2356</v>
      </c>
      <c r="E1849" s="40">
        <v>30000</v>
      </c>
      <c r="F1849" s="39" t="s">
        <v>6853</v>
      </c>
      <c r="G1849" s="39" t="s">
        <v>7026</v>
      </c>
      <c r="H1849" s="39" t="s">
        <v>123</v>
      </c>
      <c r="I1849" s="39">
        <v>14</v>
      </c>
      <c r="J1849" s="39" t="s">
        <v>6844</v>
      </c>
      <c r="K1849" s="39" t="s">
        <v>2986</v>
      </c>
    </row>
    <row r="1850" spans="1:11">
      <c r="A1850" t="str">
        <f t="shared" si="28"/>
        <v>AnnetteNowiszewski</v>
      </c>
      <c r="B1850" s="39" t="s">
        <v>7027</v>
      </c>
      <c r="C1850" s="39" t="s">
        <v>3274</v>
      </c>
      <c r="D1850" s="39" t="s">
        <v>7028</v>
      </c>
      <c r="E1850" s="40">
        <v>30000</v>
      </c>
      <c r="F1850" s="39" t="s">
        <v>6883</v>
      </c>
      <c r="G1850" s="39" t="s">
        <v>1299</v>
      </c>
      <c r="H1850" s="39" t="s">
        <v>123</v>
      </c>
      <c r="I1850" s="39">
        <v>14</v>
      </c>
      <c r="J1850" s="39" t="s">
        <v>6844</v>
      </c>
      <c r="K1850" s="39" t="s">
        <v>2986</v>
      </c>
    </row>
    <row r="1851" spans="1:11">
      <c r="A1851" t="str">
        <f t="shared" si="28"/>
        <v>DanielNowiszewski</v>
      </c>
      <c r="B1851" s="39" t="s">
        <v>7029</v>
      </c>
      <c r="C1851" s="39" t="s">
        <v>400</v>
      </c>
      <c r="D1851" s="39" t="s">
        <v>7028</v>
      </c>
      <c r="E1851" s="40">
        <v>30000</v>
      </c>
      <c r="F1851" s="39" t="s">
        <v>6883</v>
      </c>
      <c r="G1851" s="39" t="s">
        <v>1299</v>
      </c>
      <c r="H1851" s="39" t="s">
        <v>123</v>
      </c>
      <c r="I1851" s="39">
        <v>14</v>
      </c>
      <c r="J1851" s="39" t="s">
        <v>6844</v>
      </c>
      <c r="K1851" s="39" t="s">
        <v>2986</v>
      </c>
    </row>
    <row r="1852" spans="1:11">
      <c r="A1852" t="str">
        <f t="shared" si="28"/>
        <v>BlaineWesner</v>
      </c>
      <c r="B1852" s="39" t="s">
        <v>7030</v>
      </c>
      <c r="C1852" s="39" t="s">
        <v>7031</v>
      </c>
      <c r="D1852" s="39" t="s">
        <v>807</v>
      </c>
      <c r="E1852" s="40">
        <v>28500</v>
      </c>
      <c r="F1852" s="39" t="s">
        <v>6930</v>
      </c>
      <c r="G1852" s="39" t="s">
        <v>7032</v>
      </c>
      <c r="H1852" s="39" t="s">
        <v>444</v>
      </c>
      <c r="I1852" s="39">
        <v>14</v>
      </c>
      <c r="J1852" s="39" t="s">
        <v>7033</v>
      </c>
      <c r="K1852" s="39" t="s">
        <v>2986</v>
      </c>
    </row>
    <row r="1853" spans="1:11">
      <c r="A1853" t="str">
        <f t="shared" si="28"/>
        <v>RonPerey</v>
      </c>
      <c r="B1853" s="39" t="s">
        <v>7034</v>
      </c>
      <c r="C1853" s="39" t="s">
        <v>1496</v>
      </c>
      <c r="D1853" s="39" t="s">
        <v>3050</v>
      </c>
      <c r="E1853" s="40">
        <v>28500</v>
      </c>
      <c r="F1853" s="39" t="s">
        <v>3026</v>
      </c>
      <c r="G1853" s="39" t="s">
        <v>317</v>
      </c>
      <c r="H1853" s="39" t="s">
        <v>318</v>
      </c>
      <c r="I1853" s="39">
        <v>14</v>
      </c>
      <c r="K1853" s="39" t="s">
        <v>2986</v>
      </c>
    </row>
    <row r="1854" spans="1:11">
      <c r="A1854" t="str">
        <f t="shared" si="28"/>
        <v>JerryGottesman</v>
      </c>
      <c r="B1854" s="39" t="s">
        <v>4027</v>
      </c>
      <c r="C1854" s="39" t="s">
        <v>4028</v>
      </c>
      <c r="D1854" s="39" t="s">
        <v>4029</v>
      </c>
      <c r="E1854" s="40">
        <v>28500</v>
      </c>
      <c r="F1854" s="39" t="s">
        <v>4001</v>
      </c>
      <c r="G1854" s="39" t="s">
        <v>928</v>
      </c>
      <c r="H1854" s="39" t="s">
        <v>444</v>
      </c>
      <c r="I1854" s="39">
        <v>14</v>
      </c>
      <c r="K1854" s="39" t="s">
        <v>2986</v>
      </c>
    </row>
    <row r="1855" spans="1:11">
      <c r="A1855" t="str">
        <f t="shared" si="28"/>
        <v>RobertMcKay</v>
      </c>
      <c r="B1855" s="39" t="s">
        <v>7035</v>
      </c>
      <c r="C1855" s="39" t="s">
        <v>8</v>
      </c>
      <c r="D1855" s="39" t="s">
        <v>4334</v>
      </c>
      <c r="E1855" s="40">
        <v>28500</v>
      </c>
      <c r="F1855" s="39" t="s">
        <v>4324</v>
      </c>
      <c r="G1855" s="39" t="s">
        <v>156</v>
      </c>
      <c r="H1855" s="39" t="s">
        <v>4</v>
      </c>
      <c r="I1855" s="39">
        <v>14</v>
      </c>
      <c r="K1855" s="39" t="s">
        <v>2986</v>
      </c>
    </row>
    <row r="1856" spans="1:11">
      <c r="A1856" t="str">
        <f t="shared" si="28"/>
        <v>JeanettePratt</v>
      </c>
      <c r="B1856" s="39" t="s">
        <v>7036</v>
      </c>
      <c r="C1856" s="39" t="s">
        <v>7037</v>
      </c>
      <c r="D1856" s="39" t="s">
        <v>7038</v>
      </c>
      <c r="E1856" s="40">
        <v>28500</v>
      </c>
      <c r="F1856" s="39" t="s">
        <v>7039</v>
      </c>
      <c r="G1856" s="39" t="s">
        <v>5215</v>
      </c>
      <c r="H1856" s="39" t="s">
        <v>6408</v>
      </c>
      <c r="I1856" s="39">
        <v>14</v>
      </c>
      <c r="J1856" s="39" t="s">
        <v>6438</v>
      </c>
      <c r="K1856" s="39" t="s">
        <v>2986</v>
      </c>
    </row>
    <row r="1857" spans="1:11">
      <c r="A1857" t="str">
        <f t="shared" si="28"/>
        <v>JeanettePratt</v>
      </c>
      <c r="B1857" s="39" t="s">
        <v>7036</v>
      </c>
      <c r="C1857" s="39" t="s">
        <v>7037</v>
      </c>
      <c r="D1857" s="39" t="s">
        <v>7038</v>
      </c>
      <c r="E1857" s="40">
        <v>28500</v>
      </c>
      <c r="F1857" s="39" t="s">
        <v>7039</v>
      </c>
      <c r="G1857" s="39" t="s">
        <v>5215</v>
      </c>
      <c r="H1857" s="39" t="s">
        <v>6408</v>
      </c>
      <c r="I1857" s="39">
        <v>14</v>
      </c>
      <c r="J1857" s="39" t="s">
        <v>6438</v>
      </c>
      <c r="K1857" s="39" t="s">
        <v>2986</v>
      </c>
    </row>
    <row r="1858" spans="1:11">
      <c r="A1858" t="str">
        <f t="shared" si="28"/>
        <v>TyPatterson</v>
      </c>
      <c r="B1858" s="39" t="s">
        <v>7040</v>
      </c>
      <c r="C1858" s="39" t="s">
        <v>7041</v>
      </c>
      <c r="D1858" s="39" t="s">
        <v>3708</v>
      </c>
      <c r="E1858" s="40">
        <v>28500</v>
      </c>
      <c r="F1858" s="39" t="s">
        <v>7039</v>
      </c>
      <c r="G1858" s="39" t="s">
        <v>6818</v>
      </c>
      <c r="H1858" s="39" t="s">
        <v>6408</v>
      </c>
      <c r="I1858" s="39">
        <v>14</v>
      </c>
      <c r="J1858" s="39" t="s">
        <v>6438</v>
      </c>
      <c r="K1858" s="39" t="s">
        <v>2986</v>
      </c>
    </row>
    <row r="1859" spans="1:11">
      <c r="A1859" t="str">
        <f t="shared" ref="A1859:A1922" si="29">CONCATENATE(C1859,D1859)</f>
        <v>ChadPatterson</v>
      </c>
      <c r="B1859" s="39" t="s">
        <v>7042</v>
      </c>
      <c r="C1859" s="39" t="s">
        <v>2658</v>
      </c>
      <c r="D1859" s="39" t="s">
        <v>3708</v>
      </c>
      <c r="E1859" s="40">
        <v>28500</v>
      </c>
      <c r="F1859" s="39" t="s">
        <v>7039</v>
      </c>
      <c r="G1859" s="39" t="s">
        <v>6818</v>
      </c>
      <c r="H1859" s="39" t="s">
        <v>444</v>
      </c>
      <c r="I1859" s="39">
        <v>14</v>
      </c>
      <c r="J1859" s="39" t="s">
        <v>6824</v>
      </c>
      <c r="K1859" s="39" t="s">
        <v>2986</v>
      </c>
    </row>
    <row r="1860" spans="1:11">
      <c r="A1860" t="str">
        <f t="shared" si="29"/>
        <v>JasonNix</v>
      </c>
      <c r="B1860" s="39" t="s">
        <v>7043</v>
      </c>
      <c r="C1860" s="39" t="s">
        <v>738</v>
      </c>
      <c r="D1860" s="39" t="s">
        <v>6716</v>
      </c>
      <c r="E1860" s="40">
        <v>28500</v>
      </c>
      <c r="F1860" s="39" t="s">
        <v>7039</v>
      </c>
      <c r="G1860" s="39" t="s">
        <v>846</v>
      </c>
      <c r="H1860" s="39" t="s">
        <v>444</v>
      </c>
      <c r="I1860" s="39">
        <v>14</v>
      </c>
      <c r="J1860" s="39" t="s">
        <v>6824</v>
      </c>
      <c r="K1860" s="39" t="s">
        <v>2986</v>
      </c>
    </row>
    <row r="1861" spans="1:11">
      <c r="A1861" t="str">
        <f t="shared" si="29"/>
        <v>AaronDeshaw</v>
      </c>
      <c r="B1861" s="39" t="s">
        <v>7044</v>
      </c>
      <c r="C1861" s="39" t="s">
        <v>7045</v>
      </c>
      <c r="D1861" s="39" t="s">
        <v>7046</v>
      </c>
      <c r="E1861" s="40">
        <v>28500</v>
      </c>
      <c r="F1861" s="39" t="s">
        <v>7039</v>
      </c>
      <c r="G1861" s="39" t="s">
        <v>2747</v>
      </c>
      <c r="H1861" s="39" t="s">
        <v>2748</v>
      </c>
      <c r="I1861" s="39">
        <v>14</v>
      </c>
      <c r="J1861" s="39" t="s">
        <v>7047</v>
      </c>
      <c r="K1861" s="39" t="s">
        <v>2986</v>
      </c>
    </row>
    <row r="1862" spans="1:11">
      <c r="A1862" t="str">
        <f t="shared" si="29"/>
        <v>RoxanneZak</v>
      </c>
      <c r="B1862" s="39" t="s">
        <v>7048</v>
      </c>
      <c r="C1862" s="39" t="s">
        <v>7049</v>
      </c>
      <c r="D1862" s="39" t="s">
        <v>7050</v>
      </c>
      <c r="E1862" s="40">
        <v>30800</v>
      </c>
      <c r="F1862" s="39" t="s">
        <v>7039</v>
      </c>
      <c r="G1862" s="39" t="s">
        <v>2676</v>
      </c>
      <c r="H1862" s="39" t="s">
        <v>123</v>
      </c>
      <c r="I1862" s="39">
        <v>14</v>
      </c>
      <c r="J1862" s="39" t="s">
        <v>7051</v>
      </c>
      <c r="K1862" s="39" t="s">
        <v>2986</v>
      </c>
    </row>
    <row r="1863" spans="1:11">
      <c r="A1863" t="str">
        <f t="shared" si="29"/>
        <v>JasonRoselius</v>
      </c>
      <c r="B1863" s="39" t="s">
        <v>7052</v>
      </c>
      <c r="C1863" s="39" t="s">
        <v>738</v>
      </c>
      <c r="D1863" s="39" t="s">
        <v>7053</v>
      </c>
      <c r="E1863" s="40">
        <v>28500</v>
      </c>
      <c r="F1863" s="39" t="s">
        <v>7039</v>
      </c>
      <c r="G1863" s="39" t="s">
        <v>7054</v>
      </c>
      <c r="H1863" s="39" t="s">
        <v>493</v>
      </c>
      <c r="I1863" s="39">
        <v>14</v>
      </c>
      <c r="J1863" s="39" t="s">
        <v>3276</v>
      </c>
      <c r="K1863" s="39" t="s">
        <v>2986</v>
      </c>
    </row>
    <row r="1864" spans="1:11">
      <c r="A1864" t="str">
        <f t="shared" si="29"/>
        <v>MichaelBurrage</v>
      </c>
      <c r="B1864" s="39" t="s">
        <v>7055</v>
      </c>
      <c r="C1864" s="39" t="s">
        <v>680</v>
      </c>
      <c r="D1864" s="39" t="s">
        <v>7056</v>
      </c>
      <c r="E1864" s="40">
        <v>28500</v>
      </c>
      <c r="F1864" s="39" t="s">
        <v>7039</v>
      </c>
      <c r="G1864" s="39" t="s">
        <v>7057</v>
      </c>
      <c r="H1864" s="39" t="s">
        <v>493</v>
      </c>
      <c r="I1864" s="39">
        <v>14</v>
      </c>
      <c r="J1864" s="39" t="s">
        <v>3276</v>
      </c>
      <c r="K1864" s="39" t="s">
        <v>2986</v>
      </c>
    </row>
    <row r="1865" spans="1:11">
      <c r="A1865" t="str">
        <f t="shared" si="29"/>
        <v>RobynThornell</v>
      </c>
      <c r="B1865" s="39" t="s">
        <v>7058</v>
      </c>
      <c r="C1865" s="39" t="s">
        <v>6744</v>
      </c>
      <c r="D1865" s="39" t="s">
        <v>7059</v>
      </c>
      <c r="E1865" s="40">
        <v>28500</v>
      </c>
      <c r="F1865" s="39" t="s">
        <v>7039</v>
      </c>
      <c r="G1865" s="39" t="s">
        <v>6818</v>
      </c>
      <c r="H1865" s="39" t="s">
        <v>6408</v>
      </c>
      <c r="I1865" s="39">
        <v>14</v>
      </c>
      <c r="J1865" s="39" t="s">
        <v>6438</v>
      </c>
      <c r="K1865" s="39" t="s">
        <v>2986</v>
      </c>
    </row>
    <row r="1866" spans="1:11">
      <c r="A1866" t="str">
        <f t="shared" si="29"/>
        <v>LyndelWishcamper</v>
      </c>
      <c r="B1866" s="39" t="s">
        <v>7060</v>
      </c>
      <c r="C1866" s="39" t="s">
        <v>7061</v>
      </c>
      <c r="D1866" s="39" t="s">
        <v>7062</v>
      </c>
      <c r="E1866" s="40">
        <v>28500</v>
      </c>
      <c r="F1866" s="39" t="s">
        <v>7039</v>
      </c>
      <c r="G1866" s="39" t="s">
        <v>7063</v>
      </c>
      <c r="H1866" s="39" t="s">
        <v>1558</v>
      </c>
      <c r="I1866" s="39">
        <v>14</v>
      </c>
      <c r="J1866" s="39" t="s">
        <v>6585</v>
      </c>
      <c r="K1866" s="39" t="s">
        <v>2986</v>
      </c>
    </row>
    <row r="1867" spans="1:11">
      <c r="A1867" t="str">
        <f t="shared" si="29"/>
        <v>TabithaKing</v>
      </c>
      <c r="B1867" s="39" t="s">
        <v>7064</v>
      </c>
      <c r="C1867" s="39" t="s">
        <v>7065</v>
      </c>
      <c r="D1867" s="39" t="s">
        <v>5217</v>
      </c>
      <c r="E1867" s="40">
        <v>30800</v>
      </c>
      <c r="F1867" s="39" t="s">
        <v>7039</v>
      </c>
      <c r="G1867" s="39" t="s">
        <v>7066</v>
      </c>
      <c r="H1867" s="39" t="s">
        <v>1558</v>
      </c>
      <c r="I1867" s="39">
        <v>14</v>
      </c>
      <c r="J1867" s="39" t="s">
        <v>6585</v>
      </c>
      <c r="K1867" s="39" t="s">
        <v>2986</v>
      </c>
    </row>
    <row r="1868" spans="1:11">
      <c r="A1868" t="str">
        <f t="shared" si="29"/>
        <v>StephenKing</v>
      </c>
      <c r="B1868" s="39" t="s">
        <v>7067</v>
      </c>
      <c r="C1868" s="39" t="s">
        <v>1000</v>
      </c>
      <c r="D1868" s="39" t="s">
        <v>5217</v>
      </c>
      <c r="E1868" s="40">
        <v>30800</v>
      </c>
      <c r="F1868" s="39" t="s">
        <v>7039</v>
      </c>
      <c r="G1868" s="39" t="s">
        <v>7066</v>
      </c>
      <c r="H1868" s="39" t="s">
        <v>1558</v>
      </c>
      <c r="I1868" s="39">
        <v>14</v>
      </c>
      <c r="J1868" s="39" t="s">
        <v>6585</v>
      </c>
      <c r="K1868" s="39" t="s">
        <v>2986</v>
      </c>
    </row>
    <row r="1869" spans="1:11">
      <c r="A1869" t="str">
        <f t="shared" si="29"/>
        <v>FarhadEbrahimi</v>
      </c>
      <c r="B1869" s="39" t="s">
        <v>6336</v>
      </c>
      <c r="C1869" s="39" t="s">
        <v>6337</v>
      </c>
      <c r="D1869" s="39" t="s">
        <v>4132</v>
      </c>
      <c r="E1869" s="40">
        <v>28500</v>
      </c>
      <c r="F1869" s="39" t="s">
        <v>7039</v>
      </c>
      <c r="G1869" s="39" t="s">
        <v>2397</v>
      </c>
      <c r="H1869" s="39" t="s">
        <v>123</v>
      </c>
      <c r="I1869" s="39">
        <v>14</v>
      </c>
      <c r="J1869" s="39" t="s">
        <v>6338</v>
      </c>
      <c r="K1869" s="39" t="s">
        <v>2986</v>
      </c>
    </row>
    <row r="1870" spans="1:11">
      <c r="A1870" t="str">
        <f t="shared" si="29"/>
        <v>IaraLee</v>
      </c>
      <c r="B1870" s="39" t="s">
        <v>7068</v>
      </c>
      <c r="C1870" s="39" t="s">
        <v>7069</v>
      </c>
      <c r="D1870" s="39" t="s">
        <v>3351</v>
      </c>
      <c r="E1870" s="40">
        <v>30800</v>
      </c>
      <c r="F1870" s="39" t="s">
        <v>7039</v>
      </c>
      <c r="G1870" s="39" t="s">
        <v>156</v>
      </c>
      <c r="H1870" s="39" t="s">
        <v>4</v>
      </c>
      <c r="I1870" s="39">
        <v>14</v>
      </c>
      <c r="J1870" s="39" t="s">
        <v>4910</v>
      </c>
      <c r="K1870" s="39" t="s">
        <v>2986</v>
      </c>
    </row>
    <row r="1871" spans="1:11">
      <c r="A1871" t="str">
        <f t="shared" si="29"/>
        <v>EricWojcikiewicz</v>
      </c>
      <c r="B1871" s="39" t="s">
        <v>7070</v>
      </c>
      <c r="C1871" s="39" t="s">
        <v>632</v>
      </c>
      <c r="D1871" s="39" t="s">
        <v>7071</v>
      </c>
      <c r="E1871" s="40">
        <v>28500</v>
      </c>
      <c r="F1871" s="39" t="s">
        <v>6959</v>
      </c>
      <c r="G1871" s="39" t="s">
        <v>6914</v>
      </c>
      <c r="H1871" s="39" t="s">
        <v>75</v>
      </c>
      <c r="I1871" s="39">
        <v>14</v>
      </c>
      <c r="J1871" s="39" t="s">
        <v>3074</v>
      </c>
      <c r="K1871" s="39" t="s">
        <v>2986</v>
      </c>
    </row>
    <row r="1872" spans="1:11">
      <c r="A1872" t="str">
        <f t="shared" si="29"/>
        <v>PaulTaubman</v>
      </c>
      <c r="B1872" s="39" t="s">
        <v>7072</v>
      </c>
      <c r="C1872" s="39" t="s">
        <v>2309</v>
      </c>
      <c r="D1872" s="39" t="s">
        <v>7073</v>
      </c>
      <c r="E1872" s="40">
        <v>28500</v>
      </c>
      <c r="F1872" s="39" t="s">
        <v>7039</v>
      </c>
      <c r="G1872" s="39" t="s">
        <v>14</v>
      </c>
      <c r="H1872" s="39" t="s">
        <v>15</v>
      </c>
      <c r="I1872" s="39">
        <v>14</v>
      </c>
      <c r="J1872" s="39" t="s">
        <v>4910</v>
      </c>
      <c r="K1872" s="39" t="s">
        <v>2986</v>
      </c>
    </row>
    <row r="1873" spans="1:11">
      <c r="A1873" t="str">
        <f t="shared" si="29"/>
        <v>MyrnaGreenberg</v>
      </c>
      <c r="B1873" s="39" t="s">
        <v>7074</v>
      </c>
      <c r="C1873" s="39" t="s">
        <v>7075</v>
      </c>
      <c r="D1873" s="39" t="s">
        <v>4851</v>
      </c>
      <c r="E1873" s="40">
        <v>30800</v>
      </c>
      <c r="F1873" s="39" t="s">
        <v>7039</v>
      </c>
      <c r="G1873" s="39" t="s">
        <v>14</v>
      </c>
      <c r="H1873" s="39" t="s">
        <v>15</v>
      </c>
      <c r="I1873" s="39">
        <v>14</v>
      </c>
      <c r="J1873" s="39" t="s">
        <v>4910</v>
      </c>
      <c r="K1873" s="39" t="s">
        <v>2986</v>
      </c>
    </row>
    <row r="1874" spans="1:11">
      <c r="A1874" t="str">
        <f t="shared" si="29"/>
        <v>JamesRubin</v>
      </c>
      <c r="B1874" s="39" t="s">
        <v>7076</v>
      </c>
      <c r="C1874" s="39" t="s">
        <v>274</v>
      </c>
      <c r="D1874" s="39" t="s">
        <v>2297</v>
      </c>
      <c r="E1874" s="40">
        <v>30800</v>
      </c>
      <c r="F1874" s="39" t="s">
        <v>7039</v>
      </c>
      <c r="G1874" s="39" t="s">
        <v>14</v>
      </c>
      <c r="H1874" s="39" t="s">
        <v>15</v>
      </c>
      <c r="I1874" s="39">
        <v>14</v>
      </c>
      <c r="J1874" s="39" t="s">
        <v>4910</v>
      </c>
      <c r="K1874" s="39" t="s">
        <v>2986</v>
      </c>
    </row>
    <row r="1875" spans="1:11">
      <c r="A1875" t="str">
        <f t="shared" si="29"/>
        <v>EmilyRose</v>
      </c>
      <c r="B1875" s="39" t="s">
        <v>7077</v>
      </c>
      <c r="C1875" s="39" t="s">
        <v>4240</v>
      </c>
      <c r="D1875" s="39" t="s">
        <v>4709</v>
      </c>
      <c r="E1875" s="40">
        <v>30800</v>
      </c>
      <c r="F1875" s="39" t="s">
        <v>7039</v>
      </c>
      <c r="G1875" s="39" t="s">
        <v>1684</v>
      </c>
      <c r="H1875" s="39" t="s">
        <v>1392</v>
      </c>
      <c r="I1875" s="39">
        <v>14</v>
      </c>
      <c r="J1875" s="39" t="s">
        <v>4910</v>
      </c>
      <c r="K1875" s="39" t="s">
        <v>2986</v>
      </c>
    </row>
    <row r="1876" spans="1:11">
      <c r="A1876" t="str">
        <f t="shared" si="29"/>
        <v>KevorkHovnanian</v>
      </c>
      <c r="B1876" s="39" t="s">
        <v>7078</v>
      </c>
      <c r="C1876" s="39" t="s">
        <v>7079</v>
      </c>
      <c r="D1876" s="39" t="s">
        <v>7080</v>
      </c>
      <c r="E1876" s="40">
        <v>30800</v>
      </c>
      <c r="F1876" s="39" t="s">
        <v>7039</v>
      </c>
      <c r="G1876" s="39" t="s">
        <v>5318</v>
      </c>
      <c r="H1876" s="39" t="s">
        <v>1392</v>
      </c>
      <c r="I1876" s="39">
        <v>14</v>
      </c>
      <c r="J1876" s="39" t="s">
        <v>4910</v>
      </c>
      <c r="K1876" s="39" t="s">
        <v>2986</v>
      </c>
    </row>
    <row r="1877" spans="1:11">
      <c r="A1877" t="str">
        <f t="shared" si="29"/>
        <v>DonaldMullen</v>
      </c>
      <c r="B1877" s="39" t="s">
        <v>7081</v>
      </c>
      <c r="C1877" s="39" t="s">
        <v>1450</v>
      </c>
      <c r="D1877" s="39" t="s">
        <v>651</v>
      </c>
      <c r="E1877" s="40">
        <v>30800</v>
      </c>
      <c r="F1877" s="39" t="s">
        <v>7039</v>
      </c>
      <c r="G1877" s="39" t="s">
        <v>14</v>
      </c>
      <c r="H1877" s="39" t="s">
        <v>15</v>
      </c>
      <c r="I1877" s="39">
        <v>14</v>
      </c>
      <c r="J1877" s="39" t="s">
        <v>5376</v>
      </c>
      <c r="K1877" s="39" t="s">
        <v>2986</v>
      </c>
    </row>
    <row r="1878" spans="1:11">
      <c r="A1878" t="str">
        <f t="shared" si="29"/>
        <v>RosalindKeiser</v>
      </c>
      <c r="B1878" s="39" t="s">
        <v>7082</v>
      </c>
      <c r="C1878" s="39" t="s">
        <v>7083</v>
      </c>
      <c r="D1878" s="39" t="s">
        <v>7084</v>
      </c>
      <c r="E1878" s="40">
        <v>28500</v>
      </c>
      <c r="F1878" s="39" t="s">
        <v>7085</v>
      </c>
      <c r="G1878" s="39" t="s">
        <v>74</v>
      </c>
      <c r="H1878" s="39" t="s">
        <v>75</v>
      </c>
      <c r="I1878" s="39">
        <v>14</v>
      </c>
      <c r="J1878" s="39" t="s">
        <v>7086</v>
      </c>
      <c r="K1878" s="39" t="s">
        <v>2986</v>
      </c>
    </row>
    <row r="1879" spans="1:11">
      <c r="A1879" t="str">
        <f t="shared" si="29"/>
        <v>MaureenO'Leary</v>
      </c>
      <c r="B1879" s="39" t="s">
        <v>7087</v>
      </c>
      <c r="C1879" s="39" t="s">
        <v>6293</v>
      </c>
      <c r="D1879" s="39" t="s">
        <v>7088</v>
      </c>
      <c r="E1879" s="40">
        <v>28500</v>
      </c>
      <c r="F1879" s="39" t="s">
        <v>7085</v>
      </c>
      <c r="G1879" s="39" t="s">
        <v>14</v>
      </c>
      <c r="H1879" s="39" t="s">
        <v>15</v>
      </c>
      <c r="I1879" s="39">
        <v>14</v>
      </c>
      <c r="J1879" s="39" t="s">
        <v>5255</v>
      </c>
      <c r="K1879" s="39" t="s">
        <v>2986</v>
      </c>
    </row>
    <row r="1880" spans="1:11">
      <c r="A1880" t="str">
        <f t="shared" si="29"/>
        <v>AnjanMukherjee</v>
      </c>
      <c r="B1880" s="39" t="s">
        <v>7089</v>
      </c>
      <c r="C1880" s="39" t="s">
        <v>7090</v>
      </c>
      <c r="D1880" s="39" t="s">
        <v>7091</v>
      </c>
      <c r="E1880" s="40">
        <v>28500</v>
      </c>
      <c r="F1880" s="39" t="s">
        <v>7085</v>
      </c>
      <c r="G1880" s="39" t="s">
        <v>14</v>
      </c>
      <c r="H1880" s="39" t="s">
        <v>15</v>
      </c>
      <c r="I1880" s="39">
        <v>14</v>
      </c>
      <c r="J1880" s="39" t="s">
        <v>7092</v>
      </c>
      <c r="K1880" s="39" t="s">
        <v>2986</v>
      </c>
    </row>
    <row r="1881" spans="1:11">
      <c r="A1881" t="str">
        <f t="shared" si="29"/>
        <v>CraigDrill</v>
      </c>
      <c r="B1881" s="39" t="s">
        <v>7093</v>
      </c>
      <c r="C1881" s="39" t="s">
        <v>862</v>
      </c>
      <c r="D1881" s="39" t="s">
        <v>7094</v>
      </c>
      <c r="E1881" s="40">
        <v>28500</v>
      </c>
      <c r="F1881" s="39" t="s">
        <v>7085</v>
      </c>
      <c r="G1881" s="39" t="s">
        <v>14</v>
      </c>
      <c r="H1881" s="39" t="s">
        <v>15</v>
      </c>
      <c r="I1881" s="39">
        <v>14</v>
      </c>
      <c r="J1881" s="39" t="s">
        <v>7092</v>
      </c>
      <c r="K1881" s="39" t="s">
        <v>2986</v>
      </c>
    </row>
    <row r="1882" spans="1:11">
      <c r="A1882" t="str">
        <f t="shared" si="29"/>
        <v>AnthonyScaramucci</v>
      </c>
      <c r="B1882" s="39" t="s">
        <v>7095</v>
      </c>
      <c r="C1882" s="39" t="s">
        <v>1111</v>
      </c>
      <c r="D1882" s="39" t="s">
        <v>7096</v>
      </c>
      <c r="E1882" s="40">
        <v>28500</v>
      </c>
      <c r="F1882" s="39" t="s">
        <v>7085</v>
      </c>
      <c r="G1882" s="39" t="s">
        <v>14</v>
      </c>
      <c r="H1882" s="39" t="s">
        <v>15</v>
      </c>
      <c r="I1882" s="39">
        <v>14</v>
      </c>
      <c r="J1882" s="39" t="s">
        <v>7092</v>
      </c>
      <c r="K1882" s="39" t="s">
        <v>2986</v>
      </c>
    </row>
    <row r="1883" spans="1:11">
      <c r="A1883" t="str">
        <f t="shared" si="29"/>
        <v>ElyseBarroway</v>
      </c>
      <c r="B1883" s="39" t="s">
        <v>7097</v>
      </c>
      <c r="C1883" s="39" t="s">
        <v>7098</v>
      </c>
      <c r="D1883" s="39" t="s">
        <v>7099</v>
      </c>
      <c r="E1883" s="40">
        <v>30800</v>
      </c>
      <c r="F1883" s="39" t="s">
        <v>7085</v>
      </c>
      <c r="G1883" s="39" t="s">
        <v>7100</v>
      </c>
      <c r="H1883" s="39" t="s">
        <v>226</v>
      </c>
      <c r="I1883" s="39">
        <v>14</v>
      </c>
      <c r="J1883" s="39" t="s">
        <v>6438</v>
      </c>
      <c r="K1883" s="39" t="s">
        <v>2986</v>
      </c>
    </row>
    <row r="1884" spans="1:11">
      <c r="A1884" t="str">
        <f t="shared" si="29"/>
        <v>LeeGodfrey</v>
      </c>
      <c r="B1884" s="39" t="s">
        <v>7101</v>
      </c>
      <c r="C1884" s="39" t="s">
        <v>3351</v>
      </c>
      <c r="D1884" s="39" t="s">
        <v>5135</v>
      </c>
      <c r="E1884" s="40">
        <v>30800</v>
      </c>
      <c r="F1884" s="39" t="s">
        <v>7085</v>
      </c>
      <c r="G1884" s="39" t="s">
        <v>928</v>
      </c>
      <c r="H1884" s="39" t="s">
        <v>444</v>
      </c>
      <c r="I1884" s="39">
        <v>14</v>
      </c>
      <c r="J1884" s="39" t="s">
        <v>4910</v>
      </c>
      <c r="K1884" s="39" t="s">
        <v>2986</v>
      </c>
    </row>
    <row r="1885" spans="1:11">
      <c r="A1885" t="str">
        <f t="shared" si="29"/>
        <v>FarhadAzima</v>
      </c>
      <c r="B1885" s="39" t="s">
        <v>7102</v>
      </c>
      <c r="C1885" s="39" t="s">
        <v>6337</v>
      </c>
      <c r="D1885" s="39" t="s">
        <v>7103</v>
      </c>
      <c r="E1885" s="40">
        <v>30800</v>
      </c>
      <c r="F1885" s="39" t="s">
        <v>7085</v>
      </c>
      <c r="G1885" s="39" t="s">
        <v>1614</v>
      </c>
      <c r="H1885" s="39" t="s">
        <v>2838</v>
      </c>
      <c r="I1885" s="39">
        <v>14</v>
      </c>
      <c r="J1885" s="39" t="s">
        <v>4910</v>
      </c>
      <c r="K1885" s="39" t="s">
        <v>2986</v>
      </c>
    </row>
    <row r="1886" spans="1:11">
      <c r="A1886" t="str">
        <f t="shared" si="29"/>
        <v>AnnBronfman</v>
      </c>
      <c r="B1886" s="39" t="s">
        <v>7104</v>
      </c>
      <c r="C1886" s="39" t="s">
        <v>2444</v>
      </c>
      <c r="D1886" s="39" t="s">
        <v>4767</v>
      </c>
      <c r="E1886" s="40">
        <v>28500</v>
      </c>
      <c r="F1886" s="39" t="s">
        <v>7085</v>
      </c>
      <c r="G1886" s="39" t="s">
        <v>2961</v>
      </c>
      <c r="H1886" s="39" t="s">
        <v>2962</v>
      </c>
      <c r="I1886" s="39">
        <v>14</v>
      </c>
      <c r="J1886" s="39" t="s">
        <v>5255</v>
      </c>
      <c r="K1886" s="39" t="s">
        <v>2986</v>
      </c>
    </row>
    <row r="1887" spans="1:11">
      <c r="A1887" t="str">
        <f t="shared" si="29"/>
        <v>EmilyMeehan</v>
      </c>
      <c r="B1887" s="39" t="s">
        <v>7105</v>
      </c>
      <c r="C1887" s="39" t="s">
        <v>4240</v>
      </c>
      <c r="D1887" s="39" t="s">
        <v>5632</v>
      </c>
      <c r="E1887" s="40">
        <v>28500</v>
      </c>
      <c r="F1887" s="39" t="s">
        <v>7085</v>
      </c>
      <c r="G1887" s="39" t="s">
        <v>14</v>
      </c>
      <c r="H1887" s="39" t="s">
        <v>15</v>
      </c>
      <c r="I1887" s="39">
        <v>14</v>
      </c>
      <c r="J1887" s="39" t="s">
        <v>5255</v>
      </c>
      <c r="K1887" s="39" t="s">
        <v>2986</v>
      </c>
    </row>
    <row r="1888" spans="1:11">
      <c r="A1888" t="str">
        <f t="shared" si="29"/>
        <v>LYNNLUMBARD</v>
      </c>
      <c r="B1888" s="39" t="s">
        <v>7106</v>
      </c>
      <c r="C1888" s="39" t="s">
        <v>7107</v>
      </c>
      <c r="D1888" s="39" t="s">
        <v>7108</v>
      </c>
      <c r="E1888" s="40">
        <v>30800</v>
      </c>
      <c r="F1888" s="39" t="s">
        <v>7085</v>
      </c>
      <c r="G1888" s="39" t="s">
        <v>6089</v>
      </c>
      <c r="H1888" s="39" t="s">
        <v>318</v>
      </c>
      <c r="I1888" s="39">
        <v>14</v>
      </c>
      <c r="J1888" s="39" t="s">
        <v>6186</v>
      </c>
      <c r="K1888" s="39" t="s">
        <v>2986</v>
      </c>
    </row>
    <row r="1889" spans="1:11">
      <c r="A1889" t="str">
        <f t="shared" si="29"/>
        <v>DonnaDubinsky</v>
      </c>
      <c r="B1889" s="39" t="s">
        <v>7109</v>
      </c>
      <c r="C1889" s="39" t="s">
        <v>3436</v>
      </c>
      <c r="D1889" s="39" t="s">
        <v>7110</v>
      </c>
      <c r="E1889" s="40">
        <v>28500</v>
      </c>
      <c r="F1889" s="39" t="s">
        <v>7085</v>
      </c>
      <c r="G1889" s="39" t="s">
        <v>5019</v>
      </c>
      <c r="H1889" s="39" t="s">
        <v>4</v>
      </c>
      <c r="I1889" s="39">
        <v>14</v>
      </c>
      <c r="J1889" s="39" t="s">
        <v>6186</v>
      </c>
      <c r="K1889" s="39" t="s">
        <v>2986</v>
      </c>
    </row>
    <row r="1890" spans="1:11">
      <c r="A1890" t="str">
        <f t="shared" si="29"/>
        <v>HenryCornell</v>
      </c>
      <c r="B1890" s="39" t="s">
        <v>7111</v>
      </c>
      <c r="C1890" s="39" t="s">
        <v>3520</v>
      </c>
      <c r="D1890" s="39" t="s">
        <v>7112</v>
      </c>
      <c r="E1890" s="40">
        <v>30800</v>
      </c>
      <c r="F1890" s="39" t="s">
        <v>7085</v>
      </c>
      <c r="G1890" s="39" t="s">
        <v>14</v>
      </c>
      <c r="H1890" s="39" t="s">
        <v>15</v>
      </c>
      <c r="I1890" s="39">
        <v>14</v>
      </c>
      <c r="J1890" s="39" t="s">
        <v>5255</v>
      </c>
      <c r="K1890" s="39" t="s">
        <v>2986</v>
      </c>
    </row>
    <row r="1891" spans="1:11">
      <c r="A1891" t="str">
        <f t="shared" si="29"/>
        <v>JeromeRappaport</v>
      </c>
      <c r="B1891" s="39" t="s">
        <v>7113</v>
      </c>
      <c r="C1891" s="39" t="s">
        <v>6446</v>
      </c>
      <c r="D1891" s="39" t="s">
        <v>2894</v>
      </c>
      <c r="E1891" s="40">
        <v>28500</v>
      </c>
      <c r="F1891" s="39" t="s">
        <v>7085</v>
      </c>
      <c r="G1891" s="39" t="s">
        <v>2397</v>
      </c>
      <c r="H1891" s="39" t="s">
        <v>123</v>
      </c>
      <c r="I1891" s="39">
        <v>14</v>
      </c>
      <c r="J1891" s="39" t="s">
        <v>7114</v>
      </c>
      <c r="K1891" s="39" t="s">
        <v>2986</v>
      </c>
    </row>
    <row r="1892" spans="1:11">
      <c r="A1892" t="str">
        <f t="shared" si="29"/>
        <v>SheilaBerner</v>
      </c>
      <c r="B1892" s="39" t="s">
        <v>7115</v>
      </c>
      <c r="C1892" s="39" t="s">
        <v>2821</v>
      </c>
      <c r="D1892" s="39" t="s">
        <v>3713</v>
      </c>
      <c r="E1892" s="40">
        <v>28500</v>
      </c>
      <c r="F1892" s="39" t="s">
        <v>7116</v>
      </c>
      <c r="G1892" s="39" t="s">
        <v>944</v>
      </c>
      <c r="H1892" s="39" t="s">
        <v>75</v>
      </c>
      <c r="I1892" s="39">
        <v>14</v>
      </c>
      <c r="J1892" s="39" t="s">
        <v>3074</v>
      </c>
      <c r="K1892" s="39" t="s">
        <v>2986</v>
      </c>
    </row>
    <row r="1893" spans="1:11">
      <c r="A1893" t="str">
        <f t="shared" si="29"/>
        <v>DavidSimon</v>
      </c>
      <c r="B1893" s="39" t="s">
        <v>7117</v>
      </c>
      <c r="C1893" s="39" t="s">
        <v>163</v>
      </c>
      <c r="D1893" s="39" t="s">
        <v>1993</v>
      </c>
      <c r="E1893" s="40">
        <v>30800</v>
      </c>
      <c r="F1893" s="39" t="s">
        <v>7116</v>
      </c>
      <c r="G1893" s="39" t="s">
        <v>3378</v>
      </c>
      <c r="H1893" s="39" t="s">
        <v>1995</v>
      </c>
      <c r="I1893" s="39">
        <v>14</v>
      </c>
      <c r="J1893" s="39" t="s">
        <v>5127</v>
      </c>
      <c r="K1893" s="39" t="s">
        <v>2986</v>
      </c>
    </row>
    <row r="1894" spans="1:11">
      <c r="A1894" t="str">
        <f t="shared" si="29"/>
        <v>EquipmentLeasing Llc</v>
      </c>
      <c r="B1894" s="39" t="s">
        <v>7118</v>
      </c>
      <c r="C1894" s="39" t="s">
        <v>7119</v>
      </c>
      <c r="D1894" s="39" t="s">
        <v>7120</v>
      </c>
      <c r="E1894" s="40">
        <v>28500</v>
      </c>
      <c r="F1894" s="39" t="s">
        <v>7116</v>
      </c>
      <c r="G1894" s="39" t="s">
        <v>7121</v>
      </c>
      <c r="H1894" s="39" t="s">
        <v>2788</v>
      </c>
      <c r="I1894" s="39">
        <v>14</v>
      </c>
      <c r="J1894" s="39" t="s">
        <v>4428</v>
      </c>
      <c r="K1894" s="39" t="s">
        <v>2986</v>
      </c>
    </row>
    <row r="1895" spans="1:11">
      <c r="A1895" t="str">
        <f t="shared" si="29"/>
        <v>KimberlyLund</v>
      </c>
      <c r="B1895" s="39" t="s">
        <v>7122</v>
      </c>
      <c r="C1895" s="39" t="s">
        <v>3264</v>
      </c>
      <c r="D1895" s="39" t="s">
        <v>7123</v>
      </c>
      <c r="E1895" s="40">
        <v>30000</v>
      </c>
      <c r="F1895" s="39" t="s">
        <v>7124</v>
      </c>
      <c r="G1895" s="39" t="s">
        <v>375</v>
      </c>
      <c r="H1895" s="39" t="s">
        <v>376</v>
      </c>
      <c r="I1895" s="39">
        <v>14</v>
      </c>
      <c r="J1895" s="39" t="s">
        <v>6947</v>
      </c>
      <c r="K1895" s="39" t="s">
        <v>2986</v>
      </c>
    </row>
    <row r="1896" spans="1:11">
      <c r="A1896" t="str">
        <f t="shared" si="29"/>
        <v>JessicaValdespino</v>
      </c>
      <c r="B1896" s="39" t="s">
        <v>7125</v>
      </c>
      <c r="C1896" s="39" t="s">
        <v>6134</v>
      </c>
      <c r="D1896" s="39" t="s">
        <v>7126</v>
      </c>
      <c r="E1896" s="40">
        <v>28500</v>
      </c>
      <c r="F1896" s="39" t="s">
        <v>7124</v>
      </c>
      <c r="G1896" s="39" t="s">
        <v>903</v>
      </c>
      <c r="H1896" s="39" t="s">
        <v>4</v>
      </c>
      <c r="I1896" s="39">
        <v>14</v>
      </c>
      <c r="J1896" s="39" t="s">
        <v>7127</v>
      </c>
      <c r="K1896" s="39" t="s">
        <v>2986</v>
      </c>
    </row>
    <row r="1897" spans="1:11">
      <c r="A1897" t="str">
        <f t="shared" si="29"/>
        <v>JohnMoussouris</v>
      </c>
      <c r="B1897" s="39" t="s">
        <v>7128</v>
      </c>
      <c r="C1897" s="39" t="s">
        <v>69</v>
      </c>
      <c r="D1897" s="39" t="s">
        <v>7129</v>
      </c>
      <c r="E1897" s="40">
        <v>28500</v>
      </c>
      <c r="F1897" s="39" t="s">
        <v>7124</v>
      </c>
      <c r="G1897" s="39" t="s">
        <v>903</v>
      </c>
      <c r="H1897" s="39" t="s">
        <v>4</v>
      </c>
      <c r="I1897" s="39">
        <v>14</v>
      </c>
      <c r="J1897" s="39" t="s">
        <v>7127</v>
      </c>
      <c r="K1897" s="39" t="s">
        <v>2986</v>
      </c>
    </row>
    <row r="1898" spans="1:11">
      <c r="A1898" t="str">
        <f t="shared" si="29"/>
        <v>SaraMcConnell</v>
      </c>
      <c r="B1898" s="39" t="s">
        <v>7130</v>
      </c>
      <c r="C1898" s="39" t="s">
        <v>3719</v>
      </c>
      <c r="D1898" s="39" t="s">
        <v>7131</v>
      </c>
      <c r="E1898" s="40">
        <v>28500</v>
      </c>
      <c r="F1898" s="39" t="s">
        <v>7124</v>
      </c>
      <c r="G1898" s="39" t="s">
        <v>6910</v>
      </c>
      <c r="H1898" s="39" t="s">
        <v>3042</v>
      </c>
      <c r="I1898" s="39">
        <v>14</v>
      </c>
      <c r="J1898" s="39" t="s">
        <v>6570</v>
      </c>
      <c r="K1898" s="39" t="s">
        <v>2986</v>
      </c>
    </row>
    <row r="1899" spans="1:11">
      <c r="A1899" t="str">
        <f t="shared" si="29"/>
        <v>WilliamMartin</v>
      </c>
      <c r="B1899" s="39" t="s">
        <v>7132</v>
      </c>
      <c r="C1899" s="39" t="s">
        <v>3057</v>
      </c>
      <c r="D1899" s="39" t="s">
        <v>3621</v>
      </c>
      <c r="E1899" s="40">
        <v>28500</v>
      </c>
      <c r="F1899" s="39" t="s">
        <v>7124</v>
      </c>
      <c r="G1899" s="39" t="s">
        <v>1299</v>
      </c>
      <c r="H1899" s="39" t="s">
        <v>123</v>
      </c>
      <c r="I1899" s="39">
        <v>14</v>
      </c>
      <c r="J1899" s="39" t="s">
        <v>7114</v>
      </c>
      <c r="K1899" s="39" t="s">
        <v>2986</v>
      </c>
    </row>
    <row r="1900" spans="1:11">
      <c r="A1900" t="str">
        <f t="shared" si="29"/>
        <v>StephanElieff</v>
      </c>
      <c r="B1900" s="39" t="s">
        <v>7133</v>
      </c>
      <c r="C1900" s="39" t="s">
        <v>7134</v>
      </c>
      <c r="D1900" s="39" t="s">
        <v>7135</v>
      </c>
      <c r="E1900" s="40">
        <v>28500</v>
      </c>
      <c r="F1900" s="39" t="s">
        <v>7124</v>
      </c>
      <c r="G1900" s="39" t="s">
        <v>3554</v>
      </c>
      <c r="H1900" s="39" t="s">
        <v>4</v>
      </c>
      <c r="I1900" s="39">
        <v>14</v>
      </c>
      <c r="J1900" s="39" t="s">
        <v>5881</v>
      </c>
      <c r="K1900" s="39" t="s">
        <v>2986</v>
      </c>
    </row>
    <row r="1901" spans="1:11">
      <c r="A1901" t="str">
        <f t="shared" si="29"/>
        <v>ThomasCousins</v>
      </c>
      <c r="B1901" s="39" t="s">
        <v>7136</v>
      </c>
      <c r="C1901" s="39" t="s">
        <v>2992</v>
      </c>
      <c r="D1901" s="39" t="s">
        <v>7137</v>
      </c>
      <c r="E1901" s="40">
        <v>30800</v>
      </c>
      <c r="F1901" s="39" t="s">
        <v>7124</v>
      </c>
      <c r="G1901" s="39" t="s">
        <v>308</v>
      </c>
      <c r="H1901" s="39" t="s">
        <v>1446</v>
      </c>
      <c r="I1901" s="39">
        <v>14</v>
      </c>
      <c r="J1901" s="39" t="s">
        <v>7138</v>
      </c>
      <c r="K1901" s="39" t="s">
        <v>2986</v>
      </c>
    </row>
    <row r="1902" spans="1:11">
      <c r="A1902" t="str">
        <f t="shared" si="29"/>
        <v>SaraAbbasi</v>
      </c>
      <c r="B1902" s="39" t="s">
        <v>7139</v>
      </c>
      <c r="C1902" s="39" t="s">
        <v>3719</v>
      </c>
      <c r="D1902" s="39" t="s">
        <v>7140</v>
      </c>
      <c r="E1902" s="40">
        <v>28500</v>
      </c>
      <c r="F1902" s="39" t="s">
        <v>7124</v>
      </c>
      <c r="G1902" s="39" t="s">
        <v>3711</v>
      </c>
      <c r="H1902" s="39" t="s">
        <v>4</v>
      </c>
      <c r="I1902" s="39">
        <v>14</v>
      </c>
      <c r="J1902" s="39" t="s">
        <v>5390</v>
      </c>
      <c r="K1902" s="39" t="s">
        <v>2986</v>
      </c>
    </row>
    <row r="1903" spans="1:11">
      <c r="A1903" t="str">
        <f t="shared" si="29"/>
        <v>SohaibAbbasi</v>
      </c>
      <c r="B1903" s="39" t="s">
        <v>7141</v>
      </c>
      <c r="C1903" s="39" t="s">
        <v>7142</v>
      </c>
      <c r="D1903" s="39" t="s">
        <v>7140</v>
      </c>
      <c r="E1903" s="40">
        <v>28500</v>
      </c>
      <c r="F1903" s="39" t="s">
        <v>7124</v>
      </c>
      <c r="G1903" s="39" t="s">
        <v>3711</v>
      </c>
      <c r="H1903" s="39" t="s">
        <v>4</v>
      </c>
      <c r="I1903" s="39">
        <v>14</v>
      </c>
      <c r="K1903" s="39" t="s">
        <v>2986</v>
      </c>
    </row>
    <row r="1904" spans="1:11">
      <c r="A1904" t="str">
        <f t="shared" si="29"/>
        <v>AndreaPollack</v>
      </c>
      <c r="B1904" s="39" t="s">
        <v>7143</v>
      </c>
      <c r="C1904" s="39" t="s">
        <v>4095</v>
      </c>
      <c r="D1904" s="39" t="s">
        <v>3577</v>
      </c>
      <c r="E1904" s="40">
        <v>30800</v>
      </c>
      <c r="F1904" s="39" t="s">
        <v>7144</v>
      </c>
      <c r="G1904" s="39" t="s">
        <v>2758</v>
      </c>
      <c r="H1904" s="39" t="s">
        <v>105</v>
      </c>
      <c r="I1904" s="39">
        <v>14</v>
      </c>
      <c r="J1904" s="39" t="s">
        <v>7145</v>
      </c>
      <c r="K1904" s="39" t="s">
        <v>2986</v>
      </c>
    </row>
    <row r="1905" spans="1:11">
      <c r="A1905" t="str">
        <f t="shared" si="29"/>
        <v>RobertKogod</v>
      </c>
      <c r="B1905" s="39" t="s">
        <v>7146</v>
      </c>
      <c r="C1905" s="39" t="s">
        <v>8</v>
      </c>
      <c r="D1905" s="39" t="s">
        <v>7147</v>
      </c>
      <c r="E1905" s="40">
        <v>30800</v>
      </c>
      <c r="F1905" s="39" t="s">
        <v>7144</v>
      </c>
      <c r="G1905" s="39" t="s">
        <v>293</v>
      </c>
      <c r="H1905" s="39" t="s">
        <v>93</v>
      </c>
      <c r="I1905" s="39">
        <v>14</v>
      </c>
      <c r="J1905" s="39" t="s">
        <v>3074</v>
      </c>
      <c r="K1905" s="39" t="s">
        <v>2986</v>
      </c>
    </row>
    <row r="1906" spans="1:11">
      <c r="A1906" t="str">
        <f t="shared" si="29"/>
        <v>ZygmuntWilf</v>
      </c>
      <c r="B1906" s="39" t="s">
        <v>7148</v>
      </c>
      <c r="C1906" s="39" t="s">
        <v>7149</v>
      </c>
      <c r="D1906" s="39" t="s">
        <v>7150</v>
      </c>
      <c r="E1906" s="40">
        <v>28500</v>
      </c>
      <c r="F1906" s="39" t="s">
        <v>7151</v>
      </c>
      <c r="G1906" s="39" t="s">
        <v>7152</v>
      </c>
      <c r="H1906" s="39" t="s">
        <v>1392</v>
      </c>
      <c r="I1906" s="39">
        <v>14</v>
      </c>
      <c r="J1906" s="39" t="s">
        <v>5095</v>
      </c>
      <c r="K1906" s="39" t="s">
        <v>2986</v>
      </c>
    </row>
    <row r="1907" spans="1:11">
      <c r="A1907" t="str">
        <f t="shared" si="29"/>
        <v>RumseyRancheria</v>
      </c>
      <c r="B1907" s="39" t="s">
        <v>7153</v>
      </c>
      <c r="C1907" s="39" t="s">
        <v>7154</v>
      </c>
      <c r="D1907" s="39" t="s">
        <v>7155</v>
      </c>
      <c r="E1907" s="40">
        <v>30800</v>
      </c>
      <c r="F1907" s="39" t="s">
        <v>7156</v>
      </c>
      <c r="G1907" s="39" t="s">
        <v>7157</v>
      </c>
      <c r="H1907" s="39" t="s">
        <v>4</v>
      </c>
      <c r="I1907" s="39">
        <v>14</v>
      </c>
      <c r="J1907" s="39" t="s">
        <v>2990</v>
      </c>
      <c r="K1907" s="39" t="s">
        <v>2986</v>
      </c>
    </row>
    <row r="1908" spans="1:11">
      <c r="A1908" t="str">
        <f t="shared" si="29"/>
        <v>GavinSusman</v>
      </c>
      <c r="B1908" s="39" t="s">
        <v>7158</v>
      </c>
      <c r="C1908" s="39" t="s">
        <v>7159</v>
      </c>
      <c r="D1908" s="39" t="s">
        <v>655</v>
      </c>
      <c r="E1908" s="40">
        <v>28500</v>
      </c>
      <c r="F1908" s="39" t="s">
        <v>7156</v>
      </c>
      <c r="G1908" s="39" t="s">
        <v>846</v>
      </c>
      <c r="H1908" s="39" t="s">
        <v>444</v>
      </c>
      <c r="I1908" s="39">
        <v>14</v>
      </c>
      <c r="J1908" s="39" t="s">
        <v>5255</v>
      </c>
      <c r="K1908" s="39" t="s">
        <v>2986</v>
      </c>
    </row>
    <row r="1909" spans="1:11">
      <c r="A1909" t="str">
        <f t="shared" si="29"/>
        <v>MarvinMasters</v>
      </c>
      <c r="B1909" s="39" t="s">
        <v>7160</v>
      </c>
      <c r="C1909" s="39" t="s">
        <v>1761</v>
      </c>
      <c r="D1909" s="39" t="s">
        <v>7161</v>
      </c>
      <c r="E1909" s="40">
        <v>30800</v>
      </c>
      <c r="F1909" s="39" t="s">
        <v>7156</v>
      </c>
      <c r="G1909" s="39" t="s">
        <v>6285</v>
      </c>
      <c r="H1909" s="39" t="s">
        <v>6286</v>
      </c>
      <c r="I1909" s="39">
        <v>14</v>
      </c>
      <c r="J1909" s="39" t="s">
        <v>5127</v>
      </c>
      <c r="K1909" s="39" t="s">
        <v>2986</v>
      </c>
    </row>
    <row r="1910" spans="1:11">
      <c r="A1910" t="str">
        <f t="shared" si="29"/>
        <v>HowardMilstein</v>
      </c>
      <c r="B1910" s="39" t="s">
        <v>7162</v>
      </c>
      <c r="C1910" s="39" t="s">
        <v>175</v>
      </c>
      <c r="D1910" s="39" t="s">
        <v>7163</v>
      </c>
      <c r="E1910" s="40">
        <v>28500</v>
      </c>
      <c r="F1910" s="39" t="s">
        <v>7156</v>
      </c>
      <c r="G1910" s="39" t="s">
        <v>14</v>
      </c>
      <c r="H1910" s="39" t="s">
        <v>15</v>
      </c>
      <c r="I1910" s="39">
        <v>14</v>
      </c>
      <c r="J1910" s="39" t="s">
        <v>6416</v>
      </c>
      <c r="K1910" s="39" t="s">
        <v>2986</v>
      </c>
    </row>
    <row r="1911" spans="1:11">
      <c r="A1911" t="str">
        <f t="shared" si="29"/>
        <v>AmyFiroozabady</v>
      </c>
      <c r="B1911" s="39" t="s">
        <v>7164</v>
      </c>
      <c r="C1911" s="39" t="s">
        <v>1790</v>
      </c>
      <c r="D1911" s="39" t="s">
        <v>7165</v>
      </c>
      <c r="E1911" s="40">
        <v>28500</v>
      </c>
      <c r="F1911" s="39" t="s">
        <v>7156</v>
      </c>
      <c r="G1911" s="39" t="s">
        <v>2381</v>
      </c>
      <c r="H1911" s="39" t="s">
        <v>839</v>
      </c>
      <c r="I1911" s="39">
        <v>14</v>
      </c>
      <c r="J1911" s="39" t="s">
        <v>4910</v>
      </c>
      <c r="K1911" s="39" t="s">
        <v>2986</v>
      </c>
    </row>
    <row r="1912" spans="1:11">
      <c r="A1912" t="str">
        <f t="shared" si="29"/>
        <v>JeanieDada</v>
      </c>
      <c r="B1912" s="39" t="s">
        <v>7166</v>
      </c>
      <c r="C1912" s="39" t="s">
        <v>7167</v>
      </c>
      <c r="D1912" s="39" t="s">
        <v>5704</v>
      </c>
      <c r="E1912" s="40">
        <v>30800</v>
      </c>
      <c r="F1912" s="39" t="s">
        <v>7156</v>
      </c>
      <c r="G1912" s="39" t="s">
        <v>5705</v>
      </c>
      <c r="H1912" s="39" t="s">
        <v>4</v>
      </c>
      <c r="I1912" s="39">
        <v>14</v>
      </c>
      <c r="J1912" s="39" t="s">
        <v>5127</v>
      </c>
      <c r="K1912" s="39" t="s">
        <v>2986</v>
      </c>
    </row>
    <row r="1913" spans="1:11">
      <c r="A1913" t="str">
        <f t="shared" si="29"/>
        <v>OLUSOLAOYEMADE</v>
      </c>
      <c r="B1913" s="39" t="s">
        <v>7168</v>
      </c>
      <c r="C1913" s="39" t="s">
        <v>7169</v>
      </c>
      <c r="D1913" s="39" t="s">
        <v>7170</v>
      </c>
      <c r="E1913" s="40">
        <v>30500</v>
      </c>
      <c r="F1913" s="39" t="s">
        <v>7156</v>
      </c>
      <c r="G1913" s="39" t="s">
        <v>7171</v>
      </c>
      <c r="H1913" s="39" t="s">
        <v>4</v>
      </c>
      <c r="I1913" s="39">
        <v>14</v>
      </c>
      <c r="J1913" s="39" t="s">
        <v>5127</v>
      </c>
      <c r="K1913" s="39" t="s">
        <v>2986</v>
      </c>
    </row>
    <row r="1914" spans="1:11">
      <c r="A1914" t="str">
        <f t="shared" si="29"/>
        <v>JoseFernandez</v>
      </c>
      <c r="B1914" s="39" t="s">
        <v>7172</v>
      </c>
      <c r="C1914" s="39" t="s">
        <v>5164</v>
      </c>
      <c r="D1914" s="39" t="s">
        <v>3286</v>
      </c>
      <c r="E1914" s="40">
        <v>30000</v>
      </c>
      <c r="F1914" s="39" t="s">
        <v>7156</v>
      </c>
      <c r="G1914" s="39" t="s">
        <v>1401</v>
      </c>
      <c r="H1914" s="39" t="s">
        <v>1402</v>
      </c>
      <c r="I1914" s="39">
        <v>14</v>
      </c>
      <c r="J1914" s="39" t="s">
        <v>6690</v>
      </c>
      <c r="K1914" s="39" t="s">
        <v>2986</v>
      </c>
    </row>
    <row r="1915" spans="1:11">
      <c r="A1915" t="str">
        <f t="shared" si="29"/>
        <v>TimothyMullen</v>
      </c>
      <c r="B1915" s="39" t="s">
        <v>7024</v>
      </c>
      <c r="C1915" s="39" t="s">
        <v>1979</v>
      </c>
      <c r="D1915" s="39" t="s">
        <v>651</v>
      </c>
      <c r="E1915" s="40">
        <v>28500</v>
      </c>
      <c r="F1915" s="39" t="s">
        <v>7156</v>
      </c>
      <c r="G1915" s="39" t="s">
        <v>74</v>
      </c>
      <c r="H1915" s="39" t="s">
        <v>75</v>
      </c>
      <c r="I1915" s="39">
        <v>14</v>
      </c>
      <c r="J1915" s="39" t="s">
        <v>6905</v>
      </c>
      <c r="K1915" s="39" t="s">
        <v>2986</v>
      </c>
    </row>
    <row r="1916" spans="1:11">
      <c r="A1916" t="str">
        <f t="shared" si="29"/>
        <v>AliciaMullen</v>
      </c>
      <c r="B1916" s="39" t="s">
        <v>7173</v>
      </c>
      <c r="C1916" s="39" t="s">
        <v>5662</v>
      </c>
      <c r="D1916" s="39" t="s">
        <v>651</v>
      </c>
      <c r="E1916" s="40">
        <v>28500</v>
      </c>
      <c r="F1916" s="39" t="s">
        <v>7156</v>
      </c>
      <c r="G1916" s="39" t="s">
        <v>74</v>
      </c>
      <c r="H1916" s="39" t="s">
        <v>75</v>
      </c>
      <c r="I1916" s="39">
        <v>14</v>
      </c>
      <c r="J1916" s="39" t="s">
        <v>6905</v>
      </c>
      <c r="K1916" s="39" t="s">
        <v>2986</v>
      </c>
    </row>
    <row r="1917" spans="1:11">
      <c r="A1917" t="str">
        <f t="shared" si="29"/>
        <v>SeverinBeliveau</v>
      </c>
      <c r="B1917" s="39" t="s">
        <v>7174</v>
      </c>
      <c r="C1917" s="39" t="s">
        <v>7175</v>
      </c>
      <c r="D1917" s="39" t="s">
        <v>7176</v>
      </c>
      <c r="E1917" s="40">
        <v>28500</v>
      </c>
      <c r="F1917" s="39" t="s">
        <v>7177</v>
      </c>
      <c r="G1917" s="39" t="s">
        <v>7178</v>
      </c>
      <c r="H1917" s="39" t="s">
        <v>1558</v>
      </c>
      <c r="I1917" s="39">
        <v>14</v>
      </c>
      <c r="J1917" s="39" t="s">
        <v>3074</v>
      </c>
      <c r="K1917" s="39" t="s">
        <v>2986</v>
      </c>
    </row>
    <row r="1918" spans="1:11">
      <c r="A1918" t="str">
        <f t="shared" si="29"/>
        <v>JosephCorcoran</v>
      </c>
      <c r="B1918" s="39" t="s">
        <v>7179</v>
      </c>
      <c r="C1918" s="39" t="s">
        <v>3441</v>
      </c>
      <c r="D1918" s="39" t="s">
        <v>7180</v>
      </c>
      <c r="E1918" s="40">
        <v>28500</v>
      </c>
      <c r="F1918" s="39" t="s">
        <v>7181</v>
      </c>
      <c r="G1918" s="39" t="s">
        <v>7182</v>
      </c>
      <c r="H1918" s="39" t="s">
        <v>123</v>
      </c>
      <c r="I1918" s="39">
        <v>14</v>
      </c>
      <c r="J1918" s="39" t="s">
        <v>6844</v>
      </c>
      <c r="K1918" s="39" t="s">
        <v>2986</v>
      </c>
    </row>
    <row r="1919" spans="1:11">
      <c r="A1919" t="str">
        <f t="shared" si="29"/>
        <v>MariahMonks</v>
      </c>
      <c r="B1919" s="39" t="s">
        <v>7183</v>
      </c>
      <c r="C1919" s="39" t="s">
        <v>7184</v>
      </c>
      <c r="D1919" s="39" t="s">
        <v>1555</v>
      </c>
      <c r="E1919" s="40">
        <v>28500</v>
      </c>
      <c r="F1919" s="39" t="s">
        <v>7181</v>
      </c>
      <c r="G1919" s="39" t="s">
        <v>4318</v>
      </c>
      <c r="H1919" s="39" t="s">
        <v>1558</v>
      </c>
      <c r="I1919" s="39">
        <v>14</v>
      </c>
      <c r="J1919" s="39" t="s">
        <v>3074</v>
      </c>
      <c r="K1919" s="39" t="s">
        <v>2986</v>
      </c>
    </row>
    <row r="1920" spans="1:11">
      <c r="A1920" t="str">
        <f t="shared" si="29"/>
        <v>PhilDonahue</v>
      </c>
      <c r="B1920" s="39" t="s">
        <v>7185</v>
      </c>
      <c r="C1920" s="39" t="s">
        <v>1078</v>
      </c>
      <c r="D1920" s="39" t="s">
        <v>7186</v>
      </c>
      <c r="E1920" s="40">
        <v>30800</v>
      </c>
      <c r="F1920" s="39" t="s">
        <v>7181</v>
      </c>
      <c r="G1920" s="39" t="s">
        <v>14</v>
      </c>
      <c r="H1920" s="39" t="s">
        <v>15</v>
      </c>
      <c r="I1920" s="39">
        <v>14</v>
      </c>
      <c r="J1920" s="39" t="s">
        <v>4394</v>
      </c>
      <c r="K1920" s="39" t="s">
        <v>2986</v>
      </c>
    </row>
    <row r="1921" spans="1:11">
      <c r="A1921" t="str">
        <f t="shared" si="29"/>
        <v>ElzieHigginbottom</v>
      </c>
      <c r="B1921" s="39" t="s">
        <v>7187</v>
      </c>
      <c r="C1921" s="39" t="s">
        <v>7188</v>
      </c>
      <c r="D1921" s="39" t="s">
        <v>7189</v>
      </c>
      <c r="E1921" s="40">
        <v>28500</v>
      </c>
      <c r="F1921" s="39" t="s">
        <v>7190</v>
      </c>
      <c r="G1921" s="39" t="s">
        <v>74</v>
      </c>
      <c r="H1921" s="39" t="s">
        <v>75</v>
      </c>
      <c r="I1921" s="39">
        <v>14</v>
      </c>
      <c r="J1921" s="39" t="s">
        <v>7191</v>
      </c>
      <c r="K1921" s="39" t="s">
        <v>2986</v>
      </c>
    </row>
    <row r="1922" spans="1:11">
      <c r="A1922" t="str">
        <f t="shared" si="29"/>
        <v>WillFerrell</v>
      </c>
      <c r="B1922" s="39" t="s">
        <v>5819</v>
      </c>
      <c r="C1922" s="39" t="s">
        <v>2595</v>
      </c>
      <c r="D1922" s="39" t="s">
        <v>5820</v>
      </c>
      <c r="E1922" s="40">
        <v>30800</v>
      </c>
      <c r="F1922" s="39" t="s">
        <v>7192</v>
      </c>
      <c r="G1922" s="39" t="s">
        <v>420</v>
      </c>
      <c r="H1922" s="39" t="s">
        <v>4</v>
      </c>
      <c r="I1922" s="39">
        <v>14</v>
      </c>
      <c r="J1922" s="39" t="s">
        <v>5350</v>
      </c>
      <c r="K1922" s="39" t="s">
        <v>2986</v>
      </c>
    </row>
    <row r="1923" spans="1:11">
      <c r="A1923" t="str">
        <f t="shared" ref="A1923:A1948" si="30">CONCATENATE(C1923,D1923)</f>
        <v>AntonyRessler</v>
      </c>
      <c r="B1923" s="39" t="s">
        <v>7193</v>
      </c>
      <c r="C1923" s="39" t="s">
        <v>7194</v>
      </c>
      <c r="D1923" s="39" t="s">
        <v>7195</v>
      </c>
      <c r="E1923" s="40">
        <v>28500</v>
      </c>
      <c r="F1923" s="39" t="s">
        <v>7192</v>
      </c>
      <c r="G1923" s="39" t="s">
        <v>460</v>
      </c>
      <c r="H1923" s="39" t="s">
        <v>4</v>
      </c>
      <c r="I1923" s="39">
        <v>14</v>
      </c>
      <c r="J1923" s="39" t="s">
        <v>3074</v>
      </c>
      <c r="K1923" s="39" t="s">
        <v>2986</v>
      </c>
    </row>
    <row r="1924" spans="1:11">
      <c r="A1924" t="str">
        <f t="shared" si="30"/>
        <v>JimStanard</v>
      </c>
      <c r="B1924" s="39" t="s">
        <v>7196</v>
      </c>
      <c r="C1924" s="39" t="s">
        <v>140</v>
      </c>
      <c r="D1924" s="39" t="s">
        <v>7197</v>
      </c>
      <c r="E1924" s="40">
        <v>30800</v>
      </c>
      <c r="F1924" s="39" t="s">
        <v>7039</v>
      </c>
      <c r="G1924" s="39" t="s">
        <v>7198</v>
      </c>
      <c r="H1924" s="39" t="s">
        <v>105</v>
      </c>
      <c r="I1924" s="39">
        <v>14</v>
      </c>
      <c r="J1924" s="39" t="s">
        <v>6438</v>
      </c>
      <c r="K1924" s="39" t="s">
        <v>2986</v>
      </c>
    </row>
    <row r="1925" spans="1:11">
      <c r="A1925" t="str">
        <f t="shared" si="30"/>
        <v>StevenKaran</v>
      </c>
      <c r="B1925" s="39" t="s">
        <v>7199</v>
      </c>
      <c r="C1925" s="39" t="s">
        <v>128</v>
      </c>
      <c r="D1925" s="39" t="s">
        <v>7200</v>
      </c>
      <c r="E1925" s="40">
        <v>28500</v>
      </c>
      <c r="F1925" s="39" t="s">
        <v>7085</v>
      </c>
      <c r="G1925" s="39" t="s">
        <v>516</v>
      </c>
      <c r="H1925" s="39" t="s">
        <v>4</v>
      </c>
      <c r="I1925" s="39">
        <v>14</v>
      </c>
      <c r="J1925" s="39" t="s">
        <v>6625</v>
      </c>
      <c r="K1925" s="39" t="s">
        <v>2986</v>
      </c>
    </row>
    <row r="1926" spans="1:11">
      <c r="A1926" t="str">
        <f t="shared" si="30"/>
        <v>DanStern</v>
      </c>
      <c r="B1926" s="39" t="s">
        <v>7201</v>
      </c>
      <c r="C1926" s="39" t="s">
        <v>1305</v>
      </c>
      <c r="D1926" s="39" t="s">
        <v>7202</v>
      </c>
      <c r="E1926" s="40">
        <v>28500</v>
      </c>
      <c r="F1926" s="39" t="s">
        <v>7085</v>
      </c>
      <c r="G1926" s="39" t="s">
        <v>14</v>
      </c>
      <c r="H1926" s="39" t="s">
        <v>15</v>
      </c>
      <c r="I1926" s="39">
        <v>14</v>
      </c>
      <c r="J1926" s="39" t="s">
        <v>4910</v>
      </c>
      <c r="K1926" s="39" t="s">
        <v>2986</v>
      </c>
    </row>
    <row r="1927" spans="1:11">
      <c r="A1927" t="str">
        <f t="shared" si="30"/>
        <v>GregVernoy</v>
      </c>
      <c r="B1927" s="39" t="s">
        <v>7203</v>
      </c>
      <c r="C1927" s="39" t="s">
        <v>861</v>
      </c>
      <c r="D1927" s="39" t="s">
        <v>7204</v>
      </c>
      <c r="E1927" s="40">
        <v>28500</v>
      </c>
      <c r="F1927" s="39" t="s">
        <v>7085</v>
      </c>
      <c r="G1927" s="39" t="s">
        <v>317</v>
      </c>
      <c r="H1927" s="39" t="s">
        <v>318</v>
      </c>
      <c r="I1927" s="39">
        <v>14</v>
      </c>
      <c r="J1927" s="39" t="s">
        <v>3434</v>
      </c>
      <c r="K1927" s="39" t="s">
        <v>2986</v>
      </c>
    </row>
    <row r="1928" spans="1:11">
      <c r="A1928" t="str">
        <f t="shared" si="30"/>
        <v>WMeyers</v>
      </c>
      <c r="B1928" s="39" t="s">
        <v>7205</v>
      </c>
      <c r="C1928" s="39" t="s">
        <v>3211</v>
      </c>
      <c r="D1928" s="39" t="s">
        <v>7206</v>
      </c>
      <c r="E1928" s="40">
        <v>28500</v>
      </c>
      <c r="F1928" s="39" t="s">
        <v>7085</v>
      </c>
      <c r="G1928" s="39" t="s">
        <v>1994</v>
      </c>
      <c r="H1928" s="39" t="s">
        <v>1995</v>
      </c>
      <c r="I1928" s="39">
        <v>14</v>
      </c>
      <c r="J1928" s="39" t="s">
        <v>3074</v>
      </c>
      <c r="K1928" s="39" t="s">
        <v>2986</v>
      </c>
    </row>
    <row r="1929" spans="1:11">
      <c r="A1929" t="str">
        <f t="shared" si="30"/>
        <v>BarryManilow</v>
      </c>
      <c r="B1929" s="39" t="s">
        <v>7207</v>
      </c>
      <c r="C1929" s="39" t="s">
        <v>1483</v>
      </c>
      <c r="D1929" s="39" t="s">
        <v>3600</v>
      </c>
      <c r="E1929" s="40">
        <v>28500</v>
      </c>
      <c r="F1929" s="39" t="s">
        <v>7116</v>
      </c>
      <c r="G1929" s="39" t="s">
        <v>5221</v>
      </c>
      <c r="H1929" s="39" t="s">
        <v>4</v>
      </c>
      <c r="I1929" s="39">
        <v>14</v>
      </c>
      <c r="J1929" s="39" t="s">
        <v>4826</v>
      </c>
      <c r="K1929" s="39" t="s">
        <v>2986</v>
      </c>
    </row>
    <row r="1930" spans="1:11">
      <c r="A1930" t="str">
        <f t="shared" si="30"/>
        <v>PaoloPellegrini</v>
      </c>
      <c r="B1930" s="39" t="s">
        <v>7208</v>
      </c>
      <c r="C1930" s="39" t="s">
        <v>7209</v>
      </c>
      <c r="D1930" s="39" t="s">
        <v>7210</v>
      </c>
      <c r="E1930" s="40">
        <v>28500</v>
      </c>
      <c r="F1930" s="39" t="s">
        <v>7116</v>
      </c>
      <c r="G1930" s="39" t="s">
        <v>14</v>
      </c>
      <c r="H1930" s="39" t="s">
        <v>15</v>
      </c>
      <c r="I1930" s="39">
        <v>14</v>
      </c>
      <c r="J1930" s="39" t="s">
        <v>3074</v>
      </c>
      <c r="K1930" s="39" t="s">
        <v>2986</v>
      </c>
    </row>
    <row r="1931" spans="1:11">
      <c r="A1931" t="str">
        <f t="shared" si="30"/>
        <v>GeraldSmith</v>
      </c>
      <c r="B1931" s="39" t="s">
        <v>7211</v>
      </c>
      <c r="C1931" s="39" t="s">
        <v>2690</v>
      </c>
      <c r="D1931" s="39" t="s">
        <v>3338</v>
      </c>
      <c r="E1931" s="40">
        <v>28500</v>
      </c>
      <c r="F1931" s="39" t="s">
        <v>7116</v>
      </c>
      <c r="G1931" s="39" t="s">
        <v>928</v>
      </c>
      <c r="H1931" s="39" t="s">
        <v>444</v>
      </c>
      <c r="I1931" s="39">
        <v>14</v>
      </c>
      <c r="J1931" s="39" t="s">
        <v>3276</v>
      </c>
      <c r="K1931" s="39" t="s">
        <v>2986</v>
      </c>
    </row>
    <row r="1932" spans="1:11">
      <c r="A1932" t="str">
        <f t="shared" si="30"/>
        <v>StuartGrossman</v>
      </c>
      <c r="B1932" s="39" t="s">
        <v>7212</v>
      </c>
      <c r="C1932" s="39" t="s">
        <v>3175</v>
      </c>
      <c r="D1932" s="39" t="s">
        <v>1777</v>
      </c>
      <c r="E1932" s="40">
        <v>28500</v>
      </c>
      <c r="F1932" s="39" t="s">
        <v>7124</v>
      </c>
      <c r="G1932" s="39" t="s">
        <v>604</v>
      </c>
      <c r="H1932" s="39" t="s">
        <v>27</v>
      </c>
      <c r="I1932" s="39">
        <v>14</v>
      </c>
      <c r="J1932" s="39" t="s">
        <v>3074</v>
      </c>
      <c r="K1932" s="39" t="s">
        <v>2986</v>
      </c>
    </row>
    <row r="1933" spans="1:11">
      <c r="A1933" t="str">
        <f t="shared" si="30"/>
        <v>RoannCostin</v>
      </c>
      <c r="B1933" s="39" t="s">
        <v>7213</v>
      </c>
      <c r="C1933" s="39" t="s">
        <v>7214</v>
      </c>
      <c r="D1933" s="39" t="s">
        <v>7215</v>
      </c>
      <c r="E1933" s="40">
        <v>30000</v>
      </c>
      <c r="F1933" s="39" t="s">
        <v>7144</v>
      </c>
      <c r="G1933" s="39" t="s">
        <v>2397</v>
      </c>
      <c r="H1933" s="39" t="s">
        <v>123</v>
      </c>
      <c r="I1933" s="39">
        <v>14</v>
      </c>
      <c r="J1933" s="39" t="s">
        <v>6844</v>
      </c>
      <c r="K1933" s="39" t="s">
        <v>2986</v>
      </c>
    </row>
    <row r="1934" spans="1:11">
      <c r="A1934" t="str">
        <f t="shared" si="30"/>
        <v>EddieIzzard</v>
      </c>
      <c r="B1934" s="39" t="s">
        <v>7216</v>
      </c>
      <c r="C1934" s="39" t="s">
        <v>2327</v>
      </c>
      <c r="D1934" s="39" t="s">
        <v>7217</v>
      </c>
      <c r="E1934" s="40">
        <v>28500</v>
      </c>
      <c r="F1934" s="39" t="s">
        <v>7144</v>
      </c>
      <c r="G1934" s="39" t="s">
        <v>420</v>
      </c>
      <c r="H1934" s="39" t="s">
        <v>4</v>
      </c>
      <c r="I1934" s="39">
        <v>14</v>
      </c>
      <c r="J1934" s="39" t="s">
        <v>3074</v>
      </c>
      <c r="K1934" s="39" t="s">
        <v>2986</v>
      </c>
    </row>
    <row r="1935" spans="1:11">
      <c r="A1935" t="str">
        <f t="shared" si="30"/>
        <v>JaimeAgustines</v>
      </c>
      <c r="B1935" s="39" t="s">
        <v>7218</v>
      </c>
      <c r="C1935" s="39" t="s">
        <v>3905</v>
      </c>
      <c r="D1935" s="39" t="s">
        <v>7219</v>
      </c>
      <c r="E1935" s="40">
        <v>28500</v>
      </c>
      <c r="F1935" s="39" t="s">
        <v>7144</v>
      </c>
      <c r="G1935" s="39" t="s">
        <v>7220</v>
      </c>
      <c r="H1935" s="39" t="s">
        <v>4</v>
      </c>
      <c r="I1935" s="39">
        <v>14</v>
      </c>
      <c r="J1935" s="39" t="s">
        <v>3074</v>
      </c>
      <c r="K1935" s="39" t="s">
        <v>2986</v>
      </c>
    </row>
    <row r="1936" spans="1:11">
      <c r="A1936" t="str">
        <f t="shared" si="30"/>
        <v>DavidKelley</v>
      </c>
      <c r="B1936" s="39" t="s">
        <v>5697</v>
      </c>
      <c r="C1936" s="39" t="s">
        <v>163</v>
      </c>
      <c r="D1936" s="39" t="s">
        <v>4605</v>
      </c>
      <c r="E1936" s="40">
        <v>28500</v>
      </c>
      <c r="F1936" s="39" t="s">
        <v>7151</v>
      </c>
      <c r="G1936" s="39" t="s">
        <v>420</v>
      </c>
      <c r="H1936" s="39" t="s">
        <v>4</v>
      </c>
      <c r="I1936" s="39">
        <v>14</v>
      </c>
      <c r="J1936" s="39" t="s">
        <v>4139</v>
      </c>
      <c r="K1936" s="39" t="s">
        <v>2986</v>
      </c>
    </row>
    <row r="1937" spans="1:11">
      <c r="A1937" t="str">
        <f t="shared" si="30"/>
        <v>JaneCowles Smith</v>
      </c>
      <c r="B1937" s="39" t="s">
        <v>6320</v>
      </c>
      <c r="C1937" s="39" t="s">
        <v>770</v>
      </c>
      <c r="D1937" s="39" t="s">
        <v>6321</v>
      </c>
      <c r="E1937" s="40">
        <v>28500</v>
      </c>
      <c r="F1937" s="39" t="s">
        <v>7151</v>
      </c>
      <c r="G1937" s="39" t="s">
        <v>6322</v>
      </c>
      <c r="H1937" s="39" t="s">
        <v>4</v>
      </c>
      <c r="I1937" s="39">
        <v>14</v>
      </c>
      <c r="J1937" s="39" t="s">
        <v>3074</v>
      </c>
      <c r="K1937" s="39" t="s">
        <v>2986</v>
      </c>
    </row>
    <row r="1938" spans="1:11">
      <c r="A1938" t="str">
        <f t="shared" si="30"/>
        <v>VirginiaHoward</v>
      </c>
      <c r="B1938" s="39" t="s">
        <v>7221</v>
      </c>
      <c r="C1938" s="39" t="s">
        <v>3889</v>
      </c>
      <c r="D1938" s="39" t="s">
        <v>175</v>
      </c>
      <c r="E1938" s="40">
        <v>28500</v>
      </c>
      <c r="F1938" s="39" t="s">
        <v>7222</v>
      </c>
      <c r="G1938" s="39" t="s">
        <v>2897</v>
      </c>
      <c r="H1938" s="39" t="s">
        <v>15</v>
      </c>
      <c r="I1938" s="39">
        <v>14</v>
      </c>
      <c r="J1938" s="39" t="s">
        <v>3074</v>
      </c>
      <c r="K1938" s="39" t="s">
        <v>2986</v>
      </c>
    </row>
    <row r="1939" spans="1:11">
      <c r="A1939" t="str">
        <f t="shared" si="30"/>
        <v>StephenPagliuca</v>
      </c>
      <c r="B1939" s="39" t="s">
        <v>7223</v>
      </c>
      <c r="C1939" s="39" t="s">
        <v>1000</v>
      </c>
      <c r="D1939" s="39" t="s">
        <v>7224</v>
      </c>
      <c r="E1939" s="40">
        <v>30800</v>
      </c>
      <c r="F1939" s="39" t="s">
        <v>7222</v>
      </c>
      <c r="G1939" s="39" t="s">
        <v>1299</v>
      </c>
      <c r="H1939" s="39" t="s">
        <v>123</v>
      </c>
      <c r="I1939" s="39">
        <v>14</v>
      </c>
      <c r="J1939" s="39" t="s">
        <v>6844</v>
      </c>
      <c r="K1939" s="39" t="s">
        <v>2986</v>
      </c>
    </row>
    <row r="1940" spans="1:11">
      <c r="A1940" t="str">
        <f t="shared" si="30"/>
        <v>VirginiaHoward</v>
      </c>
      <c r="B1940" s="39" t="s">
        <v>7221</v>
      </c>
      <c r="C1940" s="39" t="s">
        <v>3889</v>
      </c>
      <c r="D1940" s="39" t="s">
        <v>175</v>
      </c>
      <c r="E1940" s="40">
        <v>28500</v>
      </c>
      <c r="F1940" s="39" t="s">
        <v>7222</v>
      </c>
      <c r="G1940" s="39" t="s">
        <v>2897</v>
      </c>
      <c r="H1940" s="39" t="s">
        <v>15</v>
      </c>
      <c r="I1940" s="39">
        <v>14</v>
      </c>
      <c r="J1940" s="39" t="s">
        <v>3074</v>
      </c>
      <c r="K1940" s="39" t="s">
        <v>2986</v>
      </c>
    </row>
    <row r="1941" spans="1:11">
      <c r="A1941" t="str">
        <f t="shared" si="30"/>
        <v>VirginiaHoward</v>
      </c>
      <c r="B1941" s="39" t="s">
        <v>7221</v>
      </c>
      <c r="C1941" s="39" t="s">
        <v>3889</v>
      </c>
      <c r="D1941" s="39" t="s">
        <v>175</v>
      </c>
      <c r="E1941" s="40">
        <v>28500</v>
      </c>
      <c r="F1941" s="39" t="s">
        <v>7222</v>
      </c>
      <c r="G1941" s="39" t="s">
        <v>2897</v>
      </c>
      <c r="H1941" s="39" t="s">
        <v>15</v>
      </c>
      <c r="I1941" s="39">
        <v>14</v>
      </c>
      <c r="J1941" s="39" t="s">
        <v>3074</v>
      </c>
      <c r="K1941" s="39" t="s">
        <v>2986</v>
      </c>
    </row>
    <row r="1942" spans="1:11">
      <c r="A1942" t="str">
        <f t="shared" si="30"/>
        <v>WilliamLewis</v>
      </c>
      <c r="B1942" s="39" t="s">
        <v>7225</v>
      </c>
      <c r="C1942" s="39" t="s">
        <v>3057</v>
      </c>
      <c r="D1942" s="39" t="s">
        <v>756</v>
      </c>
      <c r="E1942" s="40">
        <v>30800</v>
      </c>
      <c r="F1942" s="39" t="s">
        <v>7226</v>
      </c>
      <c r="G1942" s="39" t="s">
        <v>14</v>
      </c>
      <c r="H1942" s="39" t="s">
        <v>15</v>
      </c>
      <c r="I1942" s="39">
        <v>14</v>
      </c>
      <c r="J1942" s="39" t="s">
        <v>6416</v>
      </c>
      <c r="K1942" s="39" t="s">
        <v>2986</v>
      </c>
    </row>
    <row r="1943" spans="1:11">
      <c r="A1943" t="str">
        <f t="shared" si="30"/>
        <v>DanielReiner</v>
      </c>
      <c r="B1943" s="39" t="s">
        <v>7227</v>
      </c>
      <c r="C1943" s="39" t="s">
        <v>400</v>
      </c>
      <c r="D1943" s="39" t="s">
        <v>5733</v>
      </c>
      <c r="E1943" s="40">
        <v>28500</v>
      </c>
      <c r="F1943" s="39" t="s">
        <v>7226</v>
      </c>
      <c r="G1943" s="39" t="s">
        <v>6249</v>
      </c>
      <c r="H1943" s="39" t="s">
        <v>318</v>
      </c>
      <c r="I1943" s="39">
        <v>14</v>
      </c>
      <c r="J1943" s="39" t="s">
        <v>4826</v>
      </c>
      <c r="K1943" s="39" t="s">
        <v>2986</v>
      </c>
    </row>
    <row r="1944" spans="1:11">
      <c r="A1944" t="str">
        <f t="shared" si="30"/>
        <v>AkikoYamazaki</v>
      </c>
      <c r="B1944" s="39" t="s">
        <v>7228</v>
      </c>
      <c r="C1944" s="39" t="s">
        <v>7229</v>
      </c>
      <c r="D1944" s="39" t="s">
        <v>7230</v>
      </c>
      <c r="E1944" s="40">
        <v>30800</v>
      </c>
      <c r="F1944" s="39" t="s">
        <v>7231</v>
      </c>
      <c r="G1944" s="39" t="s">
        <v>7232</v>
      </c>
      <c r="H1944" s="39" t="s">
        <v>4</v>
      </c>
      <c r="I1944" s="39">
        <v>14</v>
      </c>
      <c r="J1944" s="39" t="s">
        <v>5127</v>
      </c>
      <c r="K1944" s="39" t="s">
        <v>2986</v>
      </c>
    </row>
    <row r="1945" spans="1:11">
      <c r="A1945" t="str">
        <f t="shared" si="30"/>
        <v>OzzieSilna</v>
      </c>
      <c r="B1945" s="39" t="s">
        <v>7233</v>
      </c>
      <c r="C1945" s="39" t="s">
        <v>7234</v>
      </c>
      <c r="D1945" s="39" t="s">
        <v>7235</v>
      </c>
      <c r="E1945" s="40">
        <v>28500</v>
      </c>
      <c r="F1945" s="39" t="s">
        <v>7236</v>
      </c>
      <c r="G1945" s="39" t="s">
        <v>5538</v>
      </c>
      <c r="H1945" s="39" t="s">
        <v>4</v>
      </c>
      <c r="I1945" s="39">
        <v>14</v>
      </c>
      <c r="J1945" s="39" t="s">
        <v>6625</v>
      </c>
      <c r="K1945" s="39" t="s">
        <v>2986</v>
      </c>
    </row>
    <row r="1946" spans="1:11">
      <c r="A1946" t="str">
        <f t="shared" si="30"/>
        <v>PaulineEmmett</v>
      </c>
      <c r="B1946" s="39" t="s">
        <v>7237</v>
      </c>
      <c r="C1946" s="39" t="s">
        <v>7238</v>
      </c>
      <c r="D1946" s="39" t="s">
        <v>6469</v>
      </c>
      <c r="E1946" s="40">
        <v>28500</v>
      </c>
      <c r="F1946" s="39" t="s">
        <v>7239</v>
      </c>
      <c r="G1946" s="39" t="s">
        <v>6470</v>
      </c>
      <c r="H1946" s="39" t="s">
        <v>93</v>
      </c>
      <c r="I1946" s="39">
        <v>14</v>
      </c>
      <c r="J1946" s="39" t="s">
        <v>5506</v>
      </c>
      <c r="K1946" s="39" t="s">
        <v>2986</v>
      </c>
    </row>
    <row r="1947" spans="1:11">
      <c r="A1947" t="str">
        <f t="shared" si="30"/>
        <v>LynnKartsotis</v>
      </c>
      <c r="B1947" s="39" t="s">
        <v>7240</v>
      </c>
      <c r="C1947" s="39" t="s">
        <v>1457</v>
      </c>
      <c r="D1947" s="39" t="s">
        <v>5589</v>
      </c>
      <c r="E1947" s="40">
        <v>28500</v>
      </c>
      <c r="F1947" s="39" t="s">
        <v>7241</v>
      </c>
      <c r="G1947" s="39" t="s">
        <v>4406</v>
      </c>
      <c r="H1947" s="39" t="s">
        <v>444</v>
      </c>
      <c r="I1947" s="39">
        <v>14</v>
      </c>
      <c r="J1947" s="39" t="s">
        <v>5350</v>
      </c>
      <c r="K1947" s="39" t="s">
        <v>2986</v>
      </c>
    </row>
    <row r="1948" spans="1:11">
      <c r="A1948" t="str">
        <f t="shared" si="30"/>
        <v>RebeccaRankin</v>
      </c>
      <c r="B1948" s="39" t="s">
        <v>7242</v>
      </c>
      <c r="C1948" s="39" t="s">
        <v>3438</v>
      </c>
      <c r="D1948" s="39" t="s">
        <v>7243</v>
      </c>
      <c r="E1948" s="40">
        <v>28500</v>
      </c>
      <c r="F1948" s="39" t="s">
        <v>7244</v>
      </c>
      <c r="G1948" s="39" t="s">
        <v>45</v>
      </c>
      <c r="H1948" s="39" t="s">
        <v>4</v>
      </c>
      <c r="I1948" s="39">
        <v>14</v>
      </c>
      <c r="J1948" s="39" t="s">
        <v>5350</v>
      </c>
      <c r="K1948" s="39" t="s">
        <v>2986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NFC Members Money Raised</vt:lpstr>
      <vt:lpstr>OVF Max Out</vt:lpstr>
      <vt:lpstr>'NFC Members Money Raised'!Print_Titles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</dc:creator>
  <cp:lastModifiedBy> </cp:lastModifiedBy>
  <cp:lastPrinted>2008-12-19T00:05:00Z</cp:lastPrinted>
  <dcterms:created xsi:type="dcterms:W3CDTF">2008-06-24T21:25:31Z</dcterms:created>
  <dcterms:modified xsi:type="dcterms:W3CDTF">2010-03-16T13:42:55Z</dcterms:modified>
</cp:coreProperties>
</file>