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80" windowWidth="27795" windowHeight="8565" activeTab="1"/>
  </bookViews>
  <sheets>
    <sheet name="606-Finance (2014)" sheetId="22" r:id="rId1"/>
    <sheet name="Events and Meetings" sheetId="25" r:id="rId2"/>
  </sheets>
  <calcPr calcId="125725"/>
</workbook>
</file>

<file path=xl/calcChain.xml><?xml version="1.0" encoding="utf-8"?>
<calcChain xmlns="http://schemas.openxmlformats.org/spreadsheetml/2006/main">
  <c r="D25" i="22"/>
  <c r="E25"/>
  <c r="F25"/>
  <c r="F33" s="1"/>
  <c r="G25"/>
  <c r="H25"/>
  <c r="I25"/>
  <c r="I33" s="1"/>
  <c r="J25"/>
  <c r="K25"/>
  <c r="L25"/>
  <c r="M25"/>
  <c r="N25"/>
  <c r="O25"/>
  <c r="P25"/>
  <c r="Q25"/>
  <c r="R25"/>
  <c r="S25"/>
  <c r="T25"/>
  <c r="G33"/>
  <c r="P33"/>
  <c r="T33"/>
  <c r="D10"/>
  <c r="E10"/>
  <c r="F10"/>
  <c r="G10"/>
  <c r="H10"/>
  <c r="I10"/>
  <c r="J10"/>
  <c r="K10"/>
  <c r="L10"/>
  <c r="M10"/>
  <c r="N10"/>
  <c r="O10"/>
  <c r="P10"/>
  <c r="Q10"/>
  <c r="R10"/>
  <c r="S10"/>
  <c r="T10"/>
  <c r="V27"/>
  <c r="V28"/>
  <c r="V29"/>
  <c r="V30"/>
  <c r="V31"/>
  <c r="V26"/>
  <c r="V12"/>
  <c r="V13"/>
  <c r="V14"/>
  <c r="V15"/>
  <c r="V16"/>
  <c r="V17"/>
  <c r="V18"/>
  <c r="V19"/>
  <c r="V20"/>
  <c r="V21"/>
  <c r="V22"/>
  <c r="V23"/>
  <c r="V24"/>
  <c r="V11"/>
  <c r="V5"/>
  <c r="V6"/>
  <c r="V7"/>
  <c r="V8"/>
  <c r="V9"/>
  <c r="V4"/>
  <c r="U27"/>
  <c r="U28"/>
  <c r="U29"/>
  <c r="U30"/>
  <c r="U31"/>
  <c r="U26"/>
  <c r="U12"/>
  <c r="U13"/>
  <c r="U14"/>
  <c r="U15"/>
  <c r="U16"/>
  <c r="U17"/>
  <c r="U18"/>
  <c r="U19"/>
  <c r="U20"/>
  <c r="U21"/>
  <c r="U22"/>
  <c r="U23"/>
  <c r="U24"/>
  <c r="U11"/>
  <c r="U5"/>
  <c r="U6"/>
  <c r="U7"/>
  <c r="U8"/>
  <c r="U9"/>
  <c r="U4"/>
  <c r="D32"/>
  <c r="E32"/>
  <c r="F32"/>
  <c r="G32"/>
  <c r="H32"/>
  <c r="I32"/>
  <c r="J32"/>
  <c r="K32"/>
  <c r="L32"/>
  <c r="M32"/>
  <c r="N32"/>
  <c r="O32"/>
  <c r="P32"/>
  <c r="Q32"/>
  <c r="R32"/>
  <c r="S32"/>
  <c r="T32"/>
  <c r="M43" i="25"/>
  <c r="L43"/>
  <c r="K43"/>
  <c r="J43"/>
  <c r="I43"/>
  <c r="H43"/>
  <c r="G43"/>
  <c r="F43"/>
  <c r="E43"/>
  <c r="D43"/>
  <c r="C43"/>
  <c r="B43"/>
  <c r="M14"/>
  <c r="L14"/>
  <c r="K14"/>
  <c r="J14"/>
  <c r="I14"/>
  <c r="H14"/>
  <c r="G14"/>
  <c r="F14"/>
  <c r="E14"/>
  <c r="D14"/>
  <c r="C14"/>
  <c r="B14"/>
  <c r="K33" i="22"/>
  <c r="C25"/>
  <c r="N33" l="1"/>
  <c r="J33"/>
  <c r="L33"/>
  <c r="V32"/>
  <c r="D33"/>
  <c r="H33"/>
  <c r="R33"/>
  <c r="M33"/>
  <c r="U32"/>
  <c r="E33"/>
  <c r="S33"/>
  <c r="O33"/>
  <c r="Q33"/>
  <c r="W22"/>
  <c r="W24"/>
  <c r="V10"/>
  <c r="V25"/>
  <c r="W19"/>
  <c r="W20"/>
  <c r="W21"/>
  <c r="W23"/>
  <c r="W11"/>
  <c r="V33" l="1"/>
  <c r="C32"/>
  <c r="C10"/>
  <c r="U10" l="1"/>
  <c r="U25"/>
  <c r="U33" s="1"/>
  <c r="W4"/>
  <c r="W29"/>
  <c r="W8"/>
  <c r="W13"/>
  <c r="W15"/>
  <c r="W12"/>
  <c r="W14"/>
  <c r="W16"/>
  <c r="W28"/>
  <c r="W30"/>
  <c r="W31"/>
  <c r="W5"/>
  <c r="W7"/>
  <c r="W6"/>
  <c r="C33"/>
  <c r="W9"/>
  <c r="W18"/>
  <c r="W27"/>
  <c r="W17"/>
  <c r="W26"/>
  <c r="W32" l="1"/>
  <c r="W25"/>
  <c r="W10"/>
  <c r="W33" l="1"/>
</calcChain>
</file>

<file path=xl/sharedStrings.xml><?xml version="1.0" encoding="utf-8"?>
<sst xmlns="http://schemas.openxmlformats.org/spreadsheetml/2006/main" count="127" uniqueCount="82">
  <si>
    <t>Variance</t>
  </si>
  <si>
    <t>Bank Charges</t>
  </si>
  <si>
    <t>Copying</t>
  </si>
  <si>
    <t>Delivery-Overnight</t>
  </si>
  <si>
    <t>Insurance-Health/Life</t>
  </si>
  <si>
    <t>Postage</t>
  </si>
  <si>
    <t>Publications/Subscriptions</t>
  </si>
  <si>
    <t>Wire/On-Line Services</t>
  </si>
  <si>
    <t>Supplies</t>
  </si>
  <si>
    <t>Line Item</t>
  </si>
  <si>
    <t>Code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</si>
  <si>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</si>
  <si>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</si>
  <si>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</si>
  <si>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</si>
  <si>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</si>
  <si>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</si>
  <si>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</si>
  <si>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</si>
  <si>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</si>
  <si>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</si>
  <si>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</si>
  <si>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</si>
  <si>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Budget</t>
  </si>
  <si>
    <t>Actual</t>
  </si>
  <si>
    <t>Total</t>
  </si>
  <si>
    <t>Current</t>
  </si>
  <si>
    <t>Payroll</t>
  </si>
  <si>
    <t>Retirement/Employer</t>
  </si>
  <si>
    <t>Events/Meetings</t>
  </si>
  <si>
    <t>NAPA Issues Conference</t>
  </si>
  <si>
    <t>Election Night (11/4/2014)</t>
  </si>
  <si>
    <t>NYC Issues Conference</t>
  </si>
  <si>
    <t>POTUS Chicago (5/29/2013)</t>
  </si>
  <si>
    <t>NAPA Issues Conference (8/16/2013)</t>
  </si>
  <si>
    <t>POTUS San Francisco/Getty-Steyer Event (4/5/2013)</t>
  </si>
  <si>
    <t>NY Issues Conference (3/22/2013 and 3/23/2013)</t>
  </si>
  <si>
    <t>Event Description</t>
  </si>
  <si>
    <t>Totals</t>
  </si>
  <si>
    <t>Other Events</t>
  </si>
  <si>
    <t>Catering</t>
  </si>
  <si>
    <t>Printing</t>
  </si>
  <si>
    <t>Prepaid Subscriptions/Other</t>
  </si>
  <si>
    <t>Consulting/Professional Serv</t>
  </si>
  <si>
    <t>Delivery-Local</t>
  </si>
  <si>
    <t>Telephone-Cellular</t>
  </si>
  <si>
    <t>Telephone-Conferences</t>
  </si>
  <si>
    <t>Travel/Meetings-Local</t>
  </si>
  <si>
    <t>Travel/Lodging-Non-Local</t>
  </si>
  <si>
    <t>Taxes-FUTA</t>
  </si>
  <si>
    <t>Taxes-SUI</t>
  </si>
  <si>
    <t>Taxes-Employer FICA</t>
  </si>
  <si>
    <t>Taxes-Use</t>
  </si>
  <si>
    <t>FLOTUS San Francisco</t>
  </si>
  <si>
    <t>POTUS Boston</t>
  </si>
  <si>
    <t>POTUS Joint HSVF (LA)</t>
  </si>
  <si>
    <t>POTUS Joint HSVF (NYC) (5/13/2013)</t>
  </si>
  <si>
    <t>POTUS NYC</t>
  </si>
  <si>
    <t>POTUS Seattle</t>
  </si>
  <si>
    <t>FLOTUS Make-up event</t>
  </si>
  <si>
    <t xml:space="preserve">NYC Womens Issues Conference </t>
  </si>
  <si>
    <t>POTUS MIAMI 3.20</t>
  </si>
  <si>
    <t>POTUS HSVF HOUSTON 4.9 (JUST DCCC part)</t>
  </si>
  <si>
    <t xml:space="preserve">POTUS HSVF LA 5.7 (JUST DCCC part) </t>
  </si>
  <si>
    <t>POTUS SAN DIEGO 5.8</t>
  </si>
  <si>
    <t>POTUS MD 5.19</t>
  </si>
  <si>
    <t>POTUS MINN 6.26</t>
  </si>
  <si>
    <t>Fees/Licenses</t>
  </si>
  <si>
    <t>Difference</t>
  </si>
  <si>
    <t>Commuter/Metro Benefits</t>
  </si>
  <si>
    <t>UNITY 2014</t>
  </si>
  <si>
    <t xml:space="preserve">Other Events </t>
  </si>
  <si>
    <t>POTUS Dallas 7.9</t>
  </si>
  <si>
    <t>POTUS SV 7.23</t>
  </si>
  <si>
    <t>POTUS RI 8.29</t>
  </si>
  <si>
    <t>POTUS event TBD</t>
  </si>
  <si>
    <t>POTUS event DC roundtable</t>
  </si>
  <si>
    <t xml:space="preserve">FLOTUS Boston </t>
  </si>
  <si>
    <t xml:space="preserve">LA Women's Event (Gianopolus) </t>
  </si>
  <si>
    <t>WJC NYC event 9.4.14</t>
  </si>
  <si>
    <t xml:space="preserve">HRC Women's luncheon in SF </t>
  </si>
  <si>
    <t xml:space="preserve">HRC NYC event (TBD) 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</si>
</sst>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9" formatCode="_([$$-409]* #,##0_);_([$$-409]* \(#,##0\);_([$$-409]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color theme="0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i/>
      <sz val="9"/>
      <color theme="0"/>
      <name val="Cambria"/>
      <family val="1"/>
      <scheme val="major"/>
    </font>
    <font>
      <b/>
      <sz val="17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5"/>
      <color theme="0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i/>
      <sz val="11"/>
      <name val="Cambria"/>
      <family val="1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42" fontId="18" fillId="0" borderId="14" xfId="0" applyNumberFormat="1" applyFont="1" applyBorder="1" applyAlignment="1">
      <alignment vertical="center"/>
    </xf>
    <xf numFmtId="42" fontId="18" fillId="33" borderId="14" xfId="0" applyNumberFormat="1" applyFont="1" applyFill="1" applyBorder="1" applyAlignment="1">
      <alignment vertical="center"/>
    </xf>
    <xf numFmtId="42" fontId="18" fillId="0" borderId="16" xfId="0" applyNumberFormat="1" applyFont="1" applyBorder="1" applyAlignment="1">
      <alignment vertical="center"/>
    </xf>
    <xf numFmtId="42" fontId="18" fillId="33" borderId="16" xfId="0" applyNumberFormat="1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42" fontId="20" fillId="35" borderId="25" xfId="0" applyNumberFormat="1" applyFont="1" applyFill="1" applyBorder="1" applyAlignment="1">
      <alignment vertical="center"/>
    </xf>
    <xf numFmtId="42" fontId="20" fillId="35" borderId="10" xfId="0" applyNumberFormat="1" applyFont="1" applyFill="1" applyBorder="1" applyAlignment="1">
      <alignment vertical="center"/>
    </xf>
    <xf numFmtId="0" fontId="20" fillId="35" borderId="18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42" fontId="21" fillId="33" borderId="12" xfId="0" applyNumberFormat="1" applyFont="1" applyFill="1" applyBorder="1" applyAlignment="1">
      <alignment vertical="center"/>
    </xf>
    <xf numFmtId="42" fontId="19" fillId="33" borderId="13" xfId="0" applyNumberFormat="1" applyFont="1" applyFill="1" applyBorder="1" applyAlignment="1">
      <alignment vertical="center"/>
    </xf>
    <xf numFmtId="0" fontId="20" fillId="34" borderId="27" xfId="0" applyFont="1" applyFill="1" applyBorder="1" applyAlignment="1">
      <alignment horizontal="left" vertical="center"/>
    </xf>
    <xf numFmtId="0" fontId="20" fillId="34" borderId="26" xfId="0" applyFont="1" applyFill="1" applyBorder="1" applyAlignment="1">
      <alignment horizontal="center" vertical="center"/>
    </xf>
    <xf numFmtId="0" fontId="20" fillId="34" borderId="28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34" borderId="32" xfId="0" applyFont="1" applyFill="1" applyBorder="1" applyAlignment="1">
      <alignment horizontal="center" vertical="center"/>
    </xf>
    <xf numFmtId="0" fontId="24" fillId="0" borderId="32" xfId="0" applyFont="1" applyBorder="1"/>
    <xf numFmtId="42" fontId="24" fillId="0" borderId="32" xfId="0" applyNumberFormat="1" applyFont="1" applyBorder="1"/>
    <xf numFmtId="0" fontId="25" fillId="41" borderId="32" xfId="0" applyFont="1" applyFill="1" applyBorder="1" applyAlignment="1">
      <alignment vertical="center"/>
    </xf>
    <xf numFmtId="42" fontId="25" fillId="41" borderId="32" xfId="0" applyNumberFormat="1" applyFont="1" applyFill="1" applyBorder="1" applyAlignment="1">
      <alignment vertical="center"/>
    </xf>
    <xf numFmtId="164" fontId="24" fillId="0" borderId="32" xfId="0" applyNumberFormat="1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18" fillId="39" borderId="27" xfId="0" applyFont="1" applyFill="1" applyBorder="1" applyAlignment="1">
      <alignment vertical="center"/>
    </xf>
    <xf numFmtId="0" fontId="18" fillId="39" borderId="26" xfId="0" applyFont="1" applyFill="1" applyBorder="1" applyAlignment="1">
      <alignment vertical="center"/>
    </xf>
    <xf numFmtId="42" fontId="21" fillId="39" borderId="27" xfId="0" applyNumberFormat="1" applyFont="1" applyFill="1" applyBorder="1" applyAlignment="1">
      <alignment vertical="center"/>
    </xf>
    <xf numFmtId="42" fontId="19" fillId="39" borderId="25" xfId="0" applyNumberFormat="1" applyFont="1" applyFill="1" applyBorder="1" applyAlignment="1">
      <alignment vertical="center"/>
    </xf>
    <xf numFmtId="42" fontId="18" fillId="39" borderId="10" xfId="0" applyNumberFormat="1" applyFont="1" applyFill="1" applyBorder="1" applyAlignment="1">
      <alignment vertical="center"/>
    </xf>
    <xf numFmtId="0" fontId="18" fillId="35" borderId="27" xfId="0" applyFont="1" applyFill="1" applyBorder="1" applyAlignment="1">
      <alignment vertical="center"/>
    </xf>
    <xf numFmtId="0" fontId="18" fillId="35" borderId="26" xfId="0" applyFont="1" applyFill="1" applyBorder="1" applyAlignment="1">
      <alignment vertical="center"/>
    </xf>
    <xf numFmtId="0" fontId="18" fillId="42" borderId="30" xfId="0" applyFont="1" applyFill="1" applyBorder="1" applyAlignment="1">
      <alignment vertical="center"/>
    </xf>
    <xf numFmtId="42" fontId="18" fillId="0" borderId="34" xfId="0" applyNumberFormat="1" applyFont="1" applyBorder="1" applyAlignment="1">
      <alignment vertical="center"/>
    </xf>
    <xf numFmtId="42" fontId="18" fillId="33" borderId="34" xfId="0" applyNumberFormat="1" applyFont="1" applyFill="1" applyBorder="1" applyAlignment="1">
      <alignment vertical="center"/>
    </xf>
    <xf numFmtId="0" fontId="18" fillId="33" borderId="21" xfId="0" applyFont="1" applyFill="1" applyBorder="1" applyAlignment="1">
      <alignment vertical="center"/>
    </xf>
    <xf numFmtId="0" fontId="18" fillId="33" borderId="22" xfId="0" applyFont="1" applyFill="1" applyBorder="1" applyAlignment="1">
      <alignment vertical="center"/>
    </xf>
    <xf numFmtId="42" fontId="21" fillId="33" borderId="21" xfId="0" applyNumberFormat="1" applyFont="1" applyFill="1" applyBorder="1" applyAlignment="1">
      <alignment vertical="center"/>
    </xf>
    <xf numFmtId="42" fontId="19" fillId="33" borderId="33" xfId="0" applyNumberFormat="1" applyFont="1" applyFill="1" applyBorder="1" applyAlignment="1">
      <alignment vertical="center"/>
    </xf>
    <xf numFmtId="44" fontId="28" fillId="0" borderId="32" xfId="42" applyFont="1" applyBorder="1"/>
    <xf numFmtId="42" fontId="28" fillId="0" borderId="32" xfId="0" applyNumberFormat="1" applyFont="1" applyBorder="1"/>
    <xf numFmtId="6" fontId="28" fillId="0" borderId="32" xfId="0" applyNumberFormat="1" applyFont="1" applyBorder="1"/>
    <xf numFmtId="0" fontId="28" fillId="0" borderId="32" xfId="0" applyFont="1" applyBorder="1" applyAlignment="1">
      <alignment vertical="center"/>
    </xf>
    <xf numFmtId="44" fontId="28" fillId="0" borderId="32" xfId="42" applyFont="1" applyBorder="1" applyAlignment="1">
      <alignment vertical="center"/>
    </xf>
    <xf numFmtId="42" fontId="29" fillId="0" borderId="32" xfId="0" applyNumberFormat="1" applyFont="1" applyBorder="1"/>
    <xf numFmtId="0" fontId="28" fillId="0" borderId="32" xfId="0" applyFont="1" applyBorder="1"/>
    <xf numFmtId="49" fontId="18" fillId="0" borderId="0" xfId="0" applyNumberFormat="1" applyFont="1" applyAlignment="1">
      <alignment vertical="center"/>
    </xf>
    <xf numFmtId="42" fontId="21" fillId="0" borderId="12" xfId="0" applyNumberFormat="1" applyFont="1" applyBorder="1" applyAlignment="1">
      <alignment vertical="center"/>
    </xf>
    <xf numFmtId="0" fontId="18" fillId="42" borderId="37" xfId="0" applyFont="1" applyFill="1" applyBorder="1" applyAlignment="1">
      <alignment vertical="center"/>
    </xf>
    <xf numFmtId="42" fontId="21" fillId="0" borderId="19" xfId="0" applyNumberFormat="1" applyFont="1" applyBorder="1" applyAlignment="1">
      <alignment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42" fontId="20" fillId="35" borderId="41" xfId="0" applyNumberFormat="1" applyFont="1" applyFill="1" applyBorder="1" applyAlignment="1">
      <alignment vertical="center"/>
    </xf>
    <xf numFmtId="42" fontId="20" fillId="35" borderId="20" xfId="0" applyNumberFormat="1" applyFont="1" applyFill="1" applyBorder="1" applyAlignment="1">
      <alignment vertical="center"/>
    </xf>
    <xf numFmtId="42" fontId="18" fillId="39" borderId="41" xfId="0" applyNumberFormat="1" applyFont="1" applyFill="1" applyBorder="1" applyAlignment="1">
      <alignment vertical="center"/>
    </xf>
    <xf numFmtId="42" fontId="18" fillId="36" borderId="15" xfId="0" applyNumberFormat="1" applyFont="1" applyFill="1" applyBorder="1" applyAlignment="1">
      <alignment vertical="center"/>
    </xf>
    <xf numFmtId="42" fontId="18" fillId="36" borderId="44" xfId="0" applyNumberFormat="1" applyFont="1" applyFill="1" applyBorder="1" applyAlignment="1">
      <alignment vertical="center"/>
    </xf>
    <xf numFmtId="42" fontId="18" fillId="37" borderId="44" xfId="0" applyNumberFormat="1" applyFont="1" applyFill="1" applyBorder="1" applyAlignment="1">
      <alignment vertical="center"/>
    </xf>
    <xf numFmtId="42" fontId="19" fillId="0" borderId="29" xfId="0" applyNumberFormat="1" applyFont="1" applyBorder="1" applyAlignment="1">
      <alignment vertical="center"/>
    </xf>
    <xf numFmtId="42" fontId="19" fillId="0" borderId="13" xfId="0" applyNumberFormat="1" applyFont="1" applyBorder="1" applyAlignment="1">
      <alignment vertical="center"/>
    </xf>
    <xf numFmtId="42" fontId="18" fillId="33" borderId="23" xfId="0" applyNumberFormat="1" applyFont="1" applyFill="1" applyBorder="1" applyAlignment="1">
      <alignment vertical="center"/>
    </xf>
    <xf numFmtId="42" fontId="18" fillId="33" borderId="24" xfId="0" applyNumberFormat="1" applyFont="1" applyFill="1" applyBorder="1" applyAlignment="1">
      <alignment vertical="center"/>
    </xf>
    <xf numFmtId="42" fontId="18" fillId="33" borderId="42" xfId="0" applyNumberFormat="1" applyFont="1" applyFill="1" applyBorder="1" applyAlignment="1">
      <alignment vertical="center"/>
    </xf>
    <xf numFmtId="42" fontId="18" fillId="36" borderId="38" xfId="0" applyNumberFormat="1" applyFont="1" applyFill="1" applyBorder="1" applyAlignment="1">
      <alignment vertical="center"/>
    </xf>
    <xf numFmtId="42" fontId="22" fillId="42" borderId="30" xfId="0" applyNumberFormat="1" applyFont="1" applyFill="1" applyBorder="1" applyAlignment="1">
      <alignment vertical="center"/>
    </xf>
    <xf numFmtId="42" fontId="20" fillId="42" borderId="31" xfId="0" applyNumberFormat="1" applyFont="1" applyFill="1" applyBorder="1" applyAlignment="1">
      <alignment vertical="center"/>
    </xf>
    <xf numFmtId="42" fontId="20" fillId="42" borderId="40" xfId="0" applyNumberFormat="1" applyFont="1" applyFill="1" applyBorder="1" applyAlignment="1">
      <alignment vertical="center"/>
    </xf>
    <xf numFmtId="42" fontId="20" fillId="42" borderId="36" xfId="0" applyNumberFormat="1" applyFont="1" applyFill="1" applyBorder="1" applyAlignment="1">
      <alignment vertical="center"/>
    </xf>
    <xf numFmtId="42" fontId="20" fillId="42" borderId="43" xfId="0" applyNumberFormat="1" applyFont="1" applyFill="1" applyBorder="1" applyAlignment="1">
      <alignment vertical="center"/>
    </xf>
    <xf numFmtId="42" fontId="22" fillId="35" borderId="27" xfId="0" applyNumberFormat="1" applyFont="1" applyFill="1" applyBorder="1" applyAlignment="1">
      <alignment vertical="center"/>
    </xf>
    <xf numFmtId="6" fontId="28" fillId="0" borderId="32" xfId="42" applyNumberFormat="1" applyFont="1" applyBorder="1"/>
    <xf numFmtId="42" fontId="27" fillId="0" borderId="32" xfId="0" applyNumberFormat="1" applyFont="1" applyBorder="1"/>
    <xf numFmtId="0" fontId="24" fillId="43" borderId="32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8" fillId="0" borderId="32" xfId="0" applyFont="1" applyBorder="1" applyAlignment="1">
      <alignment vertical="top"/>
    </xf>
    <xf numFmtId="164" fontId="24" fillId="0" borderId="0" xfId="42" applyNumberFormat="1" applyFont="1" applyAlignment="1">
      <alignment vertical="center"/>
    </xf>
    <xf numFmtId="164" fontId="29" fillId="0" borderId="32" xfId="42" applyNumberFormat="1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42" fontId="18" fillId="38" borderId="15" xfId="0" applyNumberFormat="1" applyFont="1" applyFill="1" applyBorder="1" applyAlignment="1">
      <alignment vertical="center"/>
    </xf>
    <xf numFmtId="42" fontId="18" fillId="38" borderId="44" xfId="0" applyNumberFormat="1" applyFont="1" applyFill="1" applyBorder="1" applyAlignment="1">
      <alignment vertical="center"/>
    </xf>
    <xf numFmtId="0" fontId="20" fillId="34" borderId="41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3" fillId="40" borderId="41" xfId="0" applyFont="1" applyFill="1" applyBorder="1" applyAlignment="1">
      <alignment horizontal="center" vertical="center"/>
    </xf>
    <xf numFmtId="0" fontId="23" fillId="40" borderId="28" xfId="0" applyFont="1" applyFill="1" applyBorder="1" applyAlignment="1">
      <alignment horizontal="center" vertical="center"/>
    </xf>
    <xf numFmtId="0" fontId="23" fillId="40" borderId="20" xfId="0" applyFont="1" applyFill="1" applyBorder="1" applyAlignment="1">
      <alignment horizontal="center" vertical="center"/>
    </xf>
    <xf numFmtId="0" fontId="26" fillId="40" borderId="32" xfId="0" applyFont="1" applyFill="1" applyBorder="1" applyAlignment="1">
      <alignment horizontal="center" vertical="center"/>
    </xf>
    <xf numFmtId="169" fontId="28" fillId="0" borderId="32" xfId="0" applyNumberFormat="1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45"/>
  <sheetViews>
    <sheetView view="pageLayout" topLeftCell="A64" zoomScaleNormal="100" workbookViewId="0">
      <selection activeCell="B41" sqref="B41"/>
    </sheetView>
  </sheetViews>
  <sheetFormatPr defaultRowHeight="12"/>
  <cols>
    <col min="1" max="1" width="23.42578125" style="1" bestFit="1" customWidth="1"/>
    <col min="2" max="2" width="5" style="1" customWidth="1"/>
    <col min="3" max="3" width="10.28515625" style="1" bestFit="1" customWidth="1"/>
    <col min="4" max="4" width="9.85546875" style="1" bestFit="1" customWidth="1"/>
    <col min="5" max="5" width="10.28515625" style="1" bestFit="1" customWidth="1"/>
    <col min="6" max="6" width="9.85546875" style="1" bestFit="1" customWidth="1"/>
    <col min="7" max="7" width="11.28515625" style="1" bestFit="1" customWidth="1"/>
    <col min="8" max="8" width="9.85546875" style="1" bestFit="1" customWidth="1"/>
    <col min="9" max="9" width="10.28515625" style="1" bestFit="1" customWidth="1"/>
    <col min="10" max="10" width="9.85546875" style="1" customWidth="1"/>
    <col min="11" max="11" width="10.28515625" style="1" bestFit="1" customWidth="1"/>
    <col min="12" max="12" width="9.85546875" style="1" customWidth="1"/>
    <col min="13" max="13" width="10.28515625" style="1" bestFit="1" customWidth="1"/>
    <col min="14" max="14" width="9.85546875" style="1" customWidth="1"/>
    <col min="15" max="15" width="11.28515625" style="1" bestFit="1" customWidth="1"/>
    <col min="16" max="16" width="9.85546875" style="1" customWidth="1"/>
    <col min="17" max="17" width="11.28515625" style="1" bestFit="1" customWidth="1"/>
    <col min="18" max="18" width="11.28515625" style="1" customWidth="1"/>
    <col min="19" max="22" width="11.28515625" style="1" bestFit="1" customWidth="1"/>
    <col min="23" max="23" width="11.5703125" style="1" bestFit="1" customWidth="1"/>
    <col min="24" max="24" width="9.85546875" style="1" bestFit="1" customWidth="1"/>
    <col min="25" max="25" width="9.85546875" style="1" customWidth="1"/>
    <col min="26" max="26" width="10.28515625" style="1" bestFit="1" customWidth="1"/>
    <col min="27" max="27" width="9.85546875" style="1" customWidth="1"/>
    <col min="28" max="29" width="11.28515625" style="1" bestFit="1" customWidth="1"/>
    <col min="30" max="30" width="11.5703125" style="1" bestFit="1" customWidth="1"/>
    <col min="31" max="16384" width="9.140625" style="1"/>
  </cols>
  <sheetData>
    <row r="1" spans="1:24" ht="22.5" thickBot="1">
      <c r="A1" s="89">
        <v>2014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1"/>
      <c r="X1" s="84"/>
    </row>
    <row r="2" spans="1:24" ht="12.75" thickBot="1">
      <c r="A2" s="16"/>
      <c r="B2" s="17"/>
      <c r="C2" s="87" t="s">
        <v>11</v>
      </c>
      <c r="D2" s="88"/>
      <c r="E2" s="87" t="s">
        <v>22</v>
      </c>
      <c r="F2" s="88"/>
      <c r="G2" s="87" t="s">
        <v>12</v>
      </c>
      <c r="H2" s="88"/>
      <c r="I2" s="87" t="s">
        <v>13</v>
      </c>
      <c r="J2" s="88"/>
      <c r="K2" s="87" t="s">
        <v>14</v>
      </c>
      <c r="L2" s="88"/>
      <c r="M2" s="87" t="s">
        <v>15</v>
      </c>
      <c r="N2" s="88"/>
      <c r="O2" s="18" t="s">
        <v>16</v>
      </c>
      <c r="P2" s="19" t="s">
        <v>17</v>
      </c>
      <c r="Q2" s="18" t="s">
        <v>18</v>
      </c>
      <c r="R2" s="19" t="s">
        <v>19</v>
      </c>
      <c r="S2" s="18" t="s">
        <v>20</v>
      </c>
      <c r="T2" s="19" t="s">
        <v>21</v>
      </c>
      <c r="U2" s="19" t="s">
        <v>25</v>
      </c>
      <c r="V2" s="18" t="s">
        <v>25</v>
      </c>
      <c r="W2" s="19" t="s">
        <v>68</v>
      </c>
      <c r="X2" s="80"/>
    </row>
    <row r="3" spans="1:24" ht="12.75" thickBot="1">
      <c r="A3" s="12" t="s">
        <v>9</v>
      </c>
      <c r="B3" s="13" t="s">
        <v>10</v>
      </c>
      <c r="C3" s="53" t="s">
        <v>23</v>
      </c>
      <c r="D3" s="54" t="s">
        <v>24</v>
      </c>
      <c r="E3" s="53" t="s">
        <v>23</v>
      </c>
      <c r="F3" s="54" t="s">
        <v>24</v>
      </c>
      <c r="G3" s="53" t="s">
        <v>23</v>
      </c>
      <c r="H3" s="54" t="s">
        <v>24</v>
      </c>
      <c r="I3" s="53" t="s">
        <v>23</v>
      </c>
      <c r="J3" s="54" t="s">
        <v>24</v>
      </c>
      <c r="K3" s="53" t="s">
        <v>23</v>
      </c>
      <c r="L3" s="54" t="s">
        <v>24</v>
      </c>
      <c r="M3" s="53" t="s">
        <v>23</v>
      </c>
      <c r="N3" s="54" t="s">
        <v>24</v>
      </c>
      <c r="O3" s="56" t="s">
        <v>23</v>
      </c>
      <c r="P3" s="55" t="s">
        <v>23</v>
      </c>
      <c r="Q3" s="56" t="s">
        <v>23</v>
      </c>
      <c r="R3" s="55" t="s">
        <v>23</v>
      </c>
      <c r="S3" s="56" t="s">
        <v>23</v>
      </c>
      <c r="T3" s="55" t="s">
        <v>23</v>
      </c>
      <c r="U3" s="57" t="s">
        <v>23</v>
      </c>
      <c r="V3" s="56" t="s">
        <v>26</v>
      </c>
      <c r="W3" s="58" t="s">
        <v>0</v>
      </c>
    </row>
    <row r="4" spans="1:24">
      <c r="A4" s="8" t="s">
        <v>29</v>
      </c>
      <c r="B4" s="2">
        <v>5110</v>
      </c>
      <c r="C4" s="52">
        <v>270000</v>
      </c>
      <c r="D4" s="65">
        <v>21508.3</v>
      </c>
      <c r="E4" s="52">
        <v>125000</v>
      </c>
      <c r="F4" s="65">
        <v>177770.28</v>
      </c>
      <c r="G4" s="52">
        <v>456000</v>
      </c>
      <c r="H4" s="65">
        <v>161399.6</v>
      </c>
      <c r="I4" s="52">
        <v>80000</v>
      </c>
      <c r="J4" s="65">
        <v>113176.32000000001</v>
      </c>
      <c r="K4" s="52">
        <v>197848</v>
      </c>
      <c r="L4" s="65">
        <v>71867.45</v>
      </c>
      <c r="M4" s="52">
        <v>145068</v>
      </c>
      <c r="N4" s="65">
        <v>157095.48000000001</v>
      </c>
      <c r="O4" s="4">
        <v>218937</v>
      </c>
      <c r="P4" s="6">
        <v>355000</v>
      </c>
      <c r="Q4" s="4">
        <v>390000</v>
      </c>
      <c r="R4" s="6">
        <v>315000</v>
      </c>
      <c r="S4" s="4">
        <v>75000</v>
      </c>
      <c r="T4" s="36">
        <v>40000</v>
      </c>
      <c r="U4" s="85">
        <f>SUM(C4,E4,G4,I4,K4,M4,O4:T4)</f>
        <v>2667853</v>
      </c>
      <c r="V4" s="64">
        <f>SUM(D4,F4,H4,J4,L4,N4,O4:T4)</f>
        <v>2096754.43</v>
      </c>
      <c r="W4" s="62">
        <f>V4-U4</f>
        <v>-571098.57000000007</v>
      </c>
    </row>
    <row r="5" spans="1:24">
      <c r="A5" s="9" t="s">
        <v>40</v>
      </c>
      <c r="B5" s="3">
        <v>5120</v>
      </c>
      <c r="C5" s="14">
        <v>0</v>
      </c>
      <c r="D5" s="15">
        <v>17111.63</v>
      </c>
      <c r="E5" s="14">
        <v>0</v>
      </c>
      <c r="F5" s="15">
        <v>2628.15</v>
      </c>
      <c r="G5" s="14">
        <v>0</v>
      </c>
      <c r="H5" s="15">
        <v>0</v>
      </c>
      <c r="I5" s="14">
        <v>0</v>
      </c>
      <c r="J5" s="15">
        <v>0</v>
      </c>
      <c r="K5" s="14">
        <v>0</v>
      </c>
      <c r="L5" s="15">
        <v>0</v>
      </c>
      <c r="M5" s="14">
        <v>0</v>
      </c>
      <c r="N5" s="15">
        <v>0</v>
      </c>
      <c r="O5" s="5">
        <v>0</v>
      </c>
      <c r="P5" s="7">
        <v>0</v>
      </c>
      <c r="Q5" s="5">
        <v>0</v>
      </c>
      <c r="R5" s="7">
        <v>0</v>
      </c>
      <c r="S5" s="5">
        <v>0</v>
      </c>
      <c r="T5" s="37">
        <v>0</v>
      </c>
      <c r="U5" s="86">
        <f t="shared" ref="U5:U31" si="0">SUM(C5,E5,G5,I5,K5,M5,O5:T5)</f>
        <v>0</v>
      </c>
      <c r="V5" s="64">
        <f t="shared" ref="V5:V31" si="1">SUM(D5,F5,H5,J5,L5,N5,O5:T5)</f>
        <v>19739.780000000002</v>
      </c>
      <c r="W5" s="63">
        <f t="shared" ref="W5:W13" si="2">V5-U5</f>
        <v>19739.780000000002</v>
      </c>
    </row>
    <row r="6" spans="1:24">
      <c r="A6" s="8" t="s">
        <v>5</v>
      </c>
      <c r="B6" s="2">
        <v>5580</v>
      </c>
      <c r="C6" s="50">
        <v>1000</v>
      </c>
      <c r="D6" s="66">
        <v>3314.75</v>
      </c>
      <c r="E6" s="50">
        <v>2000</v>
      </c>
      <c r="F6" s="66">
        <v>336.96</v>
      </c>
      <c r="G6" s="50">
        <v>3000</v>
      </c>
      <c r="H6" s="66">
        <v>0</v>
      </c>
      <c r="I6" s="50">
        <v>1000</v>
      </c>
      <c r="J6" s="66">
        <v>2648.37</v>
      </c>
      <c r="K6" s="50">
        <v>2000</v>
      </c>
      <c r="L6" s="66">
        <v>0</v>
      </c>
      <c r="M6" s="50">
        <v>3000</v>
      </c>
      <c r="N6" s="66">
        <v>7.2</v>
      </c>
      <c r="O6" s="4">
        <v>1000</v>
      </c>
      <c r="P6" s="6">
        <v>2000</v>
      </c>
      <c r="Q6" s="4">
        <v>3000</v>
      </c>
      <c r="R6" s="6">
        <v>1000</v>
      </c>
      <c r="S6" s="4">
        <v>2000</v>
      </c>
      <c r="T6" s="36">
        <v>3000</v>
      </c>
      <c r="U6" s="86">
        <f t="shared" si="0"/>
        <v>24000</v>
      </c>
      <c r="V6" s="64">
        <f t="shared" si="1"/>
        <v>18307.28</v>
      </c>
      <c r="W6" s="63">
        <f t="shared" si="2"/>
        <v>-5692.7200000000012</v>
      </c>
    </row>
    <row r="7" spans="1:24">
      <c r="A7" s="9" t="s">
        <v>42</v>
      </c>
      <c r="B7" s="3">
        <v>1350</v>
      </c>
      <c r="C7" s="14">
        <v>0</v>
      </c>
      <c r="D7" s="15">
        <v>7500</v>
      </c>
      <c r="E7" s="14">
        <v>0</v>
      </c>
      <c r="F7" s="15">
        <v>119524.21</v>
      </c>
      <c r="G7" s="14">
        <v>4250</v>
      </c>
      <c r="H7" s="15">
        <v>4125</v>
      </c>
      <c r="I7" s="14">
        <v>0</v>
      </c>
      <c r="J7" s="15">
        <v>4125</v>
      </c>
      <c r="K7" s="14">
        <v>0</v>
      </c>
      <c r="L7" s="15">
        <v>17125</v>
      </c>
      <c r="M7" s="14">
        <v>0</v>
      </c>
      <c r="N7" s="15">
        <v>0</v>
      </c>
      <c r="O7" s="5">
        <v>0</v>
      </c>
      <c r="P7" s="7">
        <v>0</v>
      </c>
      <c r="Q7" s="5">
        <v>0</v>
      </c>
      <c r="R7" s="7">
        <v>0</v>
      </c>
      <c r="S7" s="5">
        <v>0</v>
      </c>
      <c r="T7" s="37">
        <v>0</v>
      </c>
      <c r="U7" s="86">
        <f t="shared" si="0"/>
        <v>4250</v>
      </c>
      <c r="V7" s="64">
        <f t="shared" si="1"/>
        <v>152399.21000000002</v>
      </c>
      <c r="W7" s="63">
        <f t="shared" si="2"/>
        <v>148149.21000000002</v>
      </c>
    </row>
    <row r="8" spans="1:24">
      <c r="A8" s="8" t="s">
        <v>41</v>
      </c>
      <c r="B8" s="2">
        <v>5600</v>
      </c>
      <c r="C8" s="50">
        <v>0</v>
      </c>
      <c r="D8" s="66">
        <v>4863.97</v>
      </c>
      <c r="E8" s="50">
        <v>0</v>
      </c>
      <c r="F8" s="66">
        <v>3722.15</v>
      </c>
      <c r="G8" s="50">
        <v>0</v>
      </c>
      <c r="H8" s="66">
        <v>620.62</v>
      </c>
      <c r="I8" s="50">
        <v>0</v>
      </c>
      <c r="J8" s="66">
        <v>3012.97</v>
      </c>
      <c r="K8" s="50">
        <v>0</v>
      </c>
      <c r="L8" s="66">
        <v>3594.4</v>
      </c>
      <c r="M8" s="50">
        <v>0</v>
      </c>
      <c r="N8" s="66">
        <v>5046.0600000000004</v>
      </c>
      <c r="O8" s="4">
        <v>0</v>
      </c>
      <c r="P8" s="6">
        <v>0</v>
      </c>
      <c r="Q8" s="4">
        <v>0</v>
      </c>
      <c r="R8" s="6">
        <v>0</v>
      </c>
      <c r="S8" s="4">
        <v>0</v>
      </c>
      <c r="T8" s="36">
        <v>0</v>
      </c>
      <c r="U8" s="86">
        <f t="shared" si="0"/>
        <v>0</v>
      </c>
      <c r="V8" s="64">
        <f t="shared" si="1"/>
        <v>20860.170000000002</v>
      </c>
      <c r="W8" s="63">
        <f t="shared" si="2"/>
        <v>20860.170000000002</v>
      </c>
    </row>
    <row r="9" spans="1:24" ht="12.75" thickBot="1">
      <c r="A9" s="38" t="s">
        <v>48</v>
      </c>
      <c r="B9" s="39">
        <v>5930</v>
      </c>
      <c r="C9" s="40">
        <v>0</v>
      </c>
      <c r="D9" s="41">
        <v>9510.1</v>
      </c>
      <c r="E9" s="40">
        <v>0</v>
      </c>
      <c r="F9" s="41">
        <v>43107.82</v>
      </c>
      <c r="G9" s="40">
        <v>0</v>
      </c>
      <c r="H9" s="41">
        <v>85126.48</v>
      </c>
      <c r="I9" s="40">
        <v>0</v>
      </c>
      <c r="J9" s="41">
        <v>40807.08</v>
      </c>
      <c r="K9" s="40">
        <v>0</v>
      </c>
      <c r="L9" s="41">
        <v>56543.9</v>
      </c>
      <c r="M9" s="40">
        <v>0</v>
      </c>
      <c r="N9" s="41">
        <v>47036.59</v>
      </c>
      <c r="O9" s="5">
        <v>0</v>
      </c>
      <c r="P9" s="7">
        <v>0</v>
      </c>
      <c r="Q9" s="5">
        <v>0</v>
      </c>
      <c r="R9" s="7">
        <v>0</v>
      </c>
      <c r="S9" s="5">
        <v>0</v>
      </c>
      <c r="T9" s="37">
        <v>0</v>
      </c>
      <c r="U9" s="86">
        <f t="shared" si="0"/>
        <v>0</v>
      </c>
      <c r="V9" s="64">
        <f t="shared" si="1"/>
        <v>282131.96999999997</v>
      </c>
      <c r="W9" s="63">
        <f t="shared" si="2"/>
        <v>282131.96999999997</v>
      </c>
    </row>
    <row r="10" spans="1:24" ht="12.75" thickBot="1">
      <c r="A10" s="28"/>
      <c r="B10" s="29"/>
      <c r="C10" s="30">
        <f>SUM(C4:C9)</f>
        <v>271000</v>
      </c>
      <c r="D10" s="31">
        <f t="shared" ref="D10:T10" si="3">SUM(D4:D9)</f>
        <v>63808.75</v>
      </c>
      <c r="E10" s="30">
        <f t="shared" si="3"/>
        <v>127000</v>
      </c>
      <c r="F10" s="31">
        <f t="shared" si="3"/>
        <v>347089.57</v>
      </c>
      <c r="G10" s="30">
        <f t="shared" si="3"/>
        <v>463250</v>
      </c>
      <c r="H10" s="31">
        <f t="shared" si="3"/>
        <v>251271.7</v>
      </c>
      <c r="I10" s="30">
        <f t="shared" si="3"/>
        <v>81000</v>
      </c>
      <c r="J10" s="31">
        <f t="shared" si="3"/>
        <v>163769.74</v>
      </c>
      <c r="K10" s="30">
        <f t="shared" si="3"/>
        <v>199848</v>
      </c>
      <c r="L10" s="31">
        <f t="shared" si="3"/>
        <v>149130.75</v>
      </c>
      <c r="M10" s="30">
        <f t="shared" si="3"/>
        <v>148068</v>
      </c>
      <c r="N10" s="31">
        <f t="shared" si="3"/>
        <v>209185.33000000002</v>
      </c>
      <c r="O10" s="32">
        <f t="shared" si="3"/>
        <v>219937</v>
      </c>
      <c r="P10" s="32">
        <f t="shared" si="3"/>
        <v>357000</v>
      </c>
      <c r="Q10" s="32">
        <f t="shared" si="3"/>
        <v>393000</v>
      </c>
      <c r="R10" s="32">
        <f t="shared" si="3"/>
        <v>316000</v>
      </c>
      <c r="S10" s="32">
        <f t="shared" si="3"/>
        <v>77000</v>
      </c>
      <c r="T10" s="61">
        <f t="shared" si="3"/>
        <v>43000</v>
      </c>
      <c r="U10" s="32">
        <f>SUM(U4:U9)</f>
        <v>2696103</v>
      </c>
      <c r="V10" s="32">
        <f>SUM(V4:V9)</f>
        <v>2590192.84</v>
      </c>
      <c r="W10" s="32">
        <f>SUM(W4:W9)</f>
        <v>-105910.16000000003</v>
      </c>
    </row>
    <row r="11" spans="1:24">
      <c r="A11" s="8" t="s">
        <v>69</v>
      </c>
      <c r="B11" s="2">
        <v>5841</v>
      </c>
      <c r="C11" s="50">
        <v>1580</v>
      </c>
      <c r="D11" s="66">
        <v>625.25</v>
      </c>
      <c r="E11" s="50">
        <v>1580</v>
      </c>
      <c r="F11" s="66">
        <v>753.85</v>
      </c>
      <c r="G11" s="50">
        <v>1580</v>
      </c>
      <c r="H11" s="66">
        <v>739.05</v>
      </c>
      <c r="I11" s="50">
        <v>1580</v>
      </c>
      <c r="J11" s="66">
        <v>1091.9000000000001</v>
      </c>
      <c r="K11" s="50">
        <v>1580</v>
      </c>
      <c r="L11" s="66">
        <v>773.35</v>
      </c>
      <c r="M11" s="50">
        <v>1580</v>
      </c>
      <c r="N11" s="66">
        <v>748.7</v>
      </c>
      <c r="O11" s="4">
        <v>1580</v>
      </c>
      <c r="P11" s="6">
        <v>1580</v>
      </c>
      <c r="Q11" s="4">
        <v>1580</v>
      </c>
      <c r="R11" s="6">
        <v>1580</v>
      </c>
      <c r="S11" s="4">
        <v>1580</v>
      </c>
      <c r="T11" s="36">
        <v>1580</v>
      </c>
      <c r="U11" s="86">
        <f t="shared" si="0"/>
        <v>18960</v>
      </c>
      <c r="V11" s="64">
        <f t="shared" si="1"/>
        <v>14212.099999999999</v>
      </c>
      <c r="W11" s="63">
        <f t="shared" si="2"/>
        <v>-4747.9000000000015</v>
      </c>
    </row>
    <row r="12" spans="1:24">
      <c r="A12" s="9" t="s">
        <v>1</v>
      </c>
      <c r="B12" s="3">
        <v>5060</v>
      </c>
      <c r="C12" s="14">
        <v>20000</v>
      </c>
      <c r="D12" s="15">
        <v>6705.68</v>
      </c>
      <c r="E12" s="14">
        <v>20000</v>
      </c>
      <c r="F12" s="15">
        <v>11522.24</v>
      </c>
      <c r="G12" s="14">
        <v>20000</v>
      </c>
      <c r="H12" s="15">
        <v>16412.490000000002</v>
      </c>
      <c r="I12" s="14">
        <v>20000</v>
      </c>
      <c r="J12" s="15">
        <v>29045.439999999999</v>
      </c>
      <c r="K12" s="14">
        <v>20000</v>
      </c>
      <c r="L12" s="15">
        <v>13088.19</v>
      </c>
      <c r="M12" s="14">
        <v>20000</v>
      </c>
      <c r="N12" s="15">
        <v>19800.96</v>
      </c>
      <c r="O12" s="5">
        <v>20000</v>
      </c>
      <c r="P12" s="7">
        <v>20000</v>
      </c>
      <c r="Q12" s="5">
        <v>20000</v>
      </c>
      <c r="R12" s="7">
        <v>20000</v>
      </c>
      <c r="S12" s="5">
        <v>20000</v>
      </c>
      <c r="T12" s="37">
        <v>20000</v>
      </c>
      <c r="U12" s="86">
        <f t="shared" si="0"/>
        <v>240000</v>
      </c>
      <c r="V12" s="64">
        <f t="shared" si="1"/>
        <v>216575</v>
      </c>
      <c r="W12" s="63">
        <f t="shared" si="2"/>
        <v>-23425</v>
      </c>
    </row>
    <row r="13" spans="1:24">
      <c r="A13" s="8" t="s">
        <v>43</v>
      </c>
      <c r="B13" s="2">
        <v>5130</v>
      </c>
      <c r="C13" s="50">
        <v>58500</v>
      </c>
      <c r="D13" s="66">
        <v>31500</v>
      </c>
      <c r="E13" s="50">
        <v>31500</v>
      </c>
      <c r="F13" s="66">
        <v>31500</v>
      </c>
      <c r="G13" s="50">
        <v>31500</v>
      </c>
      <c r="H13" s="66">
        <v>31500</v>
      </c>
      <c r="I13" s="50">
        <v>58500</v>
      </c>
      <c r="J13" s="66">
        <v>62500</v>
      </c>
      <c r="K13" s="50">
        <v>31500</v>
      </c>
      <c r="L13" s="66">
        <v>31500</v>
      </c>
      <c r="M13" s="50">
        <v>31500</v>
      </c>
      <c r="N13" s="66">
        <v>62500</v>
      </c>
      <c r="O13" s="4">
        <v>58500</v>
      </c>
      <c r="P13" s="6">
        <v>31500</v>
      </c>
      <c r="Q13" s="4">
        <v>31500</v>
      </c>
      <c r="R13" s="6">
        <v>58500</v>
      </c>
      <c r="S13" s="4">
        <v>31500</v>
      </c>
      <c r="T13" s="36">
        <v>31500</v>
      </c>
      <c r="U13" s="86">
        <f t="shared" si="0"/>
        <v>486000</v>
      </c>
      <c r="V13" s="64">
        <f t="shared" si="1"/>
        <v>494000</v>
      </c>
      <c r="W13" s="63">
        <f t="shared" si="2"/>
        <v>8000</v>
      </c>
    </row>
    <row r="14" spans="1:24">
      <c r="A14" s="9" t="s">
        <v>2</v>
      </c>
      <c r="B14" s="3">
        <v>5140</v>
      </c>
      <c r="C14" s="14">
        <v>150</v>
      </c>
      <c r="D14" s="15">
        <v>73.38</v>
      </c>
      <c r="E14" s="14">
        <v>150</v>
      </c>
      <c r="F14" s="15">
        <v>91.51</v>
      </c>
      <c r="G14" s="14">
        <v>150</v>
      </c>
      <c r="H14" s="15">
        <v>155.86000000000001</v>
      </c>
      <c r="I14" s="14">
        <v>150</v>
      </c>
      <c r="J14" s="15">
        <v>257.88</v>
      </c>
      <c r="K14" s="14">
        <v>150</v>
      </c>
      <c r="L14" s="15">
        <v>88.62</v>
      </c>
      <c r="M14" s="14">
        <v>150</v>
      </c>
      <c r="N14" s="15">
        <v>1326.74</v>
      </c>
      <c r="O14" s="5">
        <v>150</v>
      </c>
      <c r="P14" s="7">
        <v>150</v>
      </c>
      <c r="Q14" s="5">
        <v>150</v>
      </c>
      <c r="R14" s="7">
        <v>150</v>
      </c>
      <c r="S14" s="5">
        <v>150</v>
      </c>
      <c r="T14" s="37">
        <v>150</v>
      </c>
      <c r="U14" s="86">
        <f t="shared" si="0"/>
        <v>1800</v>
      </c>
      <c r="V14" s="64">
        <f t="shared" si="1"/>
        <v>2893.99</v>
      </c>
      <c r="W14" s="63">
        <f>V14-U14</f>
        <v>1093.9899999999998</v>
      </c>
    </row>
    <row r="15" spans="1:24">
      <c r="A15" s="8" t="s">
        <v>3</v>
      </c>
      <c r="B15" s="2">
        <v>5180</v>
      </c>
      <c r="C15" s="50">
        <v>1000</v>
      </c>
      <c r="D15" s="66">
        <v>3785.92</v>
      </c>
      <c r="E15" s="50">
        <v>1000</v>
      </c>
      <c r="F15" s="66">
        <v>960.47</v>
      </c>
      <c r="G15" s="50">
        <v>1000</v>
      </c>
      <c r="H15" s="66">
        <v>2270.79</v>
      </c>
      <c r="I15" s="50">
        <v>1000</v>
      </c>
      <c r="J15" s="66">
        <v>132.01</v>
      </c>
      <c r="K15" s="50">
        <v>1000</v>
      </c>
      <c r="L15" s="66">
        <v>366.87</v>
      </c>
      <c r="M15" s="50">
        <v>1000</v>
      </c>
      <c r="N15" s="66">
        <v>1118.4100000000001</v>
      </c>
      <c r="O15" s="4">
        <v>1000</v>
      </c>
      <c r="P15" s="6">
        <v>1000</v>
      </c>
      <c r="Q15" s="4">
        <v>1000</v>
      </c>
      <c r="R15" s="6">
        <v>1000</v>
      </c>
      <c r="S15" s="4">
        <v>1000</v>
      </c>
      <c r="T15" s="36">
        <v>1000</v>
      </c>
      <c r="U15" s="86">
        <f t="shared" si="0"/>
        <v>12000</v>
      </c>
      <c r="V15" s="64">
        <f t="shared" si="1"/>
        <v>14634.470000000001</v>
      </c>
      <c r="W15" s="63">
        <f>V15-U15</f>
        <v>2634.4700000000012</v>
      </c>
    </row>
    <row r="16" spans="1:24">
      <c r="A16" s="9" t="s">
        <v>44</v>
      </c>
      <c r="B16" s="3">
        <v>5190</v>
      </c>
      <c r="C16" s="14">
        <v>100</v>
      </c>
      <c r="D16" s="15">
        <v>-78.819999999999993</v>
      </c>
      <c r="E16" s="14">
        <v>100</v>
      </c>
      <c r="F16" s="15">
        <v>-240.96</v>
      </c>
      <c r="G16" s="14">
        <v>100</v>
      </c>
      <c r="H16" s="15">
        <v>124.57</v>
      </c>
      <c r="I16" s="14">
        <v>100</v>
      </c>
      <c r="J16" s="15">
        <v>-43.4</v>
      </c>
      <c r="K16" s="14">
        <v>100</v>
      </c>
      <c r="L16" s="15">
        <v>84.97</v>
      </c>
      <c r="M16" s="14">
        <v>100</v>
      </c>
      <c r="N16" s="15">
        <v>150.93</v>
      </c>
      <c r="O16" s="5">
        <v>100</v>
      </c>
      <c r="P16" s="7">
        <v>100</v>
      </c>
      <c r="Q16" s="5">
        <v>100</v>
      </c>
      <c r="R16" s="7">
        <v>100</v>
      </c>
      <c r="S16" s="5">
        <v>100</v>
      </c>
      <c r="T16" s="37">
        <v>100</v>
      </c>
      <c r="U16" s="86">
        <f t="shared" si="0"/>
        <v>1200</v>
      </c>
      <c r="V16" s="64">
        <f t="shared" si="1"/>
        <v>597.29</v>
      </c>
      <c r="W16" s="63">
        <f>V16-U16</f>
        <v>-602.71</v>
      </c>
    </row>
    <row r="17" spans="1:23">
      <c r="A17" s="8" t="s">
        <v>67</v>
      </c>
      <c r="B17" s="2">
        <v>5290</v>
      </c>
      <c r="C17" s="50">
        <v>0</v>
      </c>
      <c r="D17" s="66">
        <v>0</v>
      </c>
      <c r="E17" s="50">
        <v>0</v>
      </c>
      <c r="F17" s="66">
        <v>200</v>
      </c>
      <c r="G17" s="50">
        <v>0</v>
      </c>
      <c r="H17" s="66">
        <v>0</v>
      </c>
      <c r="I17" s="50">
        <v>0</v>
      </c>
      <c r="J17" s="66">
        <v>0</v>
      </c>
      <c r="K17" s="50">
        <v>0</v>
      </c>
      <c r="L17" s="66">
        <v>0</v>
      </c>
      <c r="M17" s="50">
        <v>0</v>
      </c>
      <c r="N17" s="66">
        <v>0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36">
        <v>0</v>
      </c>
      <c r="U17" s="86">
        <f t="shared" si="0"/>
        <v>0</v>
      </c>
      <c r="V17" s="64">
        <f t="shared" si="1"/>
        <v>200</v>
      </c>
      <c r="W17" s="63">
        <f t="shared" ref="W17:W24" si="4">V17-U17</f>
        <v>200</v>
      </c>
    </row>
    <row r="18" spans="1:23">
      <c r="A18" s="9" t="s">
        <v>6</v>
      </c>
      <c r="B18" s="3">
        <v>5620</v>
      </c>
      <c r="C18" s="14">
        <v>25</v>
      </c>
      <c r="D18" s="15">
        <v>15.95</v>
      </c>
      <c r="E18" s="14">
        <v>25</v>
      </c>
      <c r="F18" s="15">
        <v>15.95</v>
      </c>
      <c r="G18" s="14">
        <v>25</v>
      </c>
      <c r="H18" s="15">
        <v>15.95</v>
      </c>
      <c r="I18" s="14">
        <v>25</v>
      </c>
      <c r="J18" s="15">
        <v>15.95</v>
      </c>
      <c r="K18" s="14">
        <v>25</v>
      </c>
      <c r="L18" s="15">
        <v>19.989999999999998</v>
      </c>
      <c r="M18" s="14">
        <v>25</v>
      </c>
      <c r="N18" s="15">
        <v>19.989999999999998</v>
      </c>
      <c r="O18" s="5">
        <v>25</v>
      </c>
      <c r="P18" s="7">
        <v>25</v>
      </c>
      <c r="Q18" s="5">
        <v>25</v>
      </c>
      <c r="R18" s="7">
        <v>25</v>
      </c>
      <c r="S18" s="5">
        <v>25</v>
      </c>
      <c r="T18" s="37">
        <v>25</v>
      </c>
      <c r="U18" s="86">
        <f t="shared" si="0"/>
        <v>300</v>
      </c>
      <c r="V18" s="64">
        <f t="shared" si="1"/>
        <v>253.77999999999997</v>
      </c>
      <c r="W18" s="63">
        <f t="shared" si="4"/>
        <v>-46.220000000000027</v>
      </c>
    </row>
    <row r="19" spans="1:23">
      <c r="A19" s="8" t="s">
        <v>7</v>
      </c>
      <c r="B19" s="2">
        <v>5630</v>
      </c>
      <c r="C19" s="50">
        <v>0</v>
      </c>
      <c r="D19" s="66">
        <v>0</v>
      </c>
      <c r="E19" s="50">
        <v>0</v>
      </c>
      <c r="F19" s="66">
        <v>0</v>
      </c>
      <c r="G19" s="50">
        <v>0</v>
      </c>
      <c r="H19" s="66">
        <v>219.26</v>
      </c>
      <c r="I19" s="50">
        <v>0</v>
      </c>
      <c r="J19" s="66">
        <v>0</v>
      </c>
      <c r="K19" s="50">
        <v>0</v>
      </c>
      <c r="L19" s="66">
        <v>0</v>
      </c>
      <c r="M19" s="50">
        <v>0</v>
      </c>
      <c r="N19" s="66">
        <v>0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36">
        <v>0</v>
      </c>
      <c r="U19" s="86">
        <f t="shared" si="0"/>
        <v>0</v>
      </c>
      <c r="V19" s="64">
        <f t="shared" si="1"/>
        <v>219.26</v>
      </c>
      <c r="W19" s="63">
        <f t="shared" si="4"/>
        <v>219.26</v>
      </c>
    </row>
    <row r="20" spans="1:23">
      <c r="A20" s="9" t="s">
        <v>8</v>
      </c>
      <c r="B20" s="3">
        <v>5670</v>
      </c>
      <c r="C20" s="14">
        <v>5000</v>
      </c>
      <c r="D20" s="15">
        <v>3746.24</v>
      </c>
      <c r="E20" s="14">
        <v>1000</v>
      </c>
      <c r="F20" s="15">
        <v>4773.29</v>
      </c>
      <c r="G20" s="14">
        <v>3000</v>
      </c>
      <c r="H20" s="15">
        <v>5132.1099999999997</v>
      </c>
      <c r="I20" s="14">
        <v>1000</v>
      </c>
      <c r="J20" s="15">
        <v>5834.11</v>
      </c>
      <c r="K20" s="14">
        <v>1000</v>
      </c>
      <c r="L20" s="15">
        <v>4473.18</v>
      </c>
      <c r="M20" s="14">
        <v>1000</v>
      </c>
      <c r="N20" s="15">
        <v>6697.49</v>
      </c>
      <c r="O20" s="5">
        <v>5000</v>
      </c>
      <c r="P20" s="7">
        <v>2000</v>
      </c>
      <c r="Q20" s="5">
        <v>1000</v>
      </c>
      <c r="R20" s="7">
        <v>1000</v>
      </c>
      <c r="S20" s="5">
        <v>1000</v>
      </c>
      <c r="T20" s="37">
        <v>1000</v>
      </c>
      <c r="U20" s="86">
        <f t="shared" si="0"/>
        <v>23000</v>
      </c>
      <c r="V20" s="64">
        <f t="shared" si="1"/>
        <v>41656.42</v>
      </c>
      <c r="W20" s="63">
        <f t="shared" si="4"/>
        <v>18656.419999999998</v>
      </c>
    </row>
    <row r="21" spans="1:23">
      <c r="A21" s="8" t="s">
        <v>52</v>
      </c>
      <c r="B21" s="2">
        <v>5790</v>
      </c>
      <c r="C21" s="50">
        <v>0</v>
      </c>
      <c r="D21" s="66">
        <v>123.29</v>
      </c>
      <c r="E21" s="50">
        <v>0</v>
      </c>
      <c r="F21" s="66">
        <v>22.46</v>
      </c>
      <c r="G21" s="50">
        <v>0</v>
      </c>
      <c r="H21" s="66">
        <v>132.80000000000001</v>
      </c>
      <c r="I21" s="50">
        <v>0</v>
      </c>
      <c r="J21" s="66">
        <v>526.89</v>
      </c>
      <c r="K21" s="50">
        <v>0</v>
      </c>
      <c r="L21" s="66">
        <v>995.45</v>
      </c>
      <c r="M21" s="50">
        <v>0</v>
      </c>
      <c r="N21" s="66">
        <v>135.79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36">
        <v>0</v>
      </c>
      <c r="U21" s="86">
        <f t="shared" si="0"/>
        <v>0</v>
      </c>
      <c r="V21" s="64">
        <f t="shared" si="1"/>
        <v>1936.68</v>
      </c>
      <c r="W21" s="63">
        <f t="shared" si="4"/>
        <v>1936.68</v>
      </c>
    </row>
    <row r="22" spans="1:23">
      <c r="A22" s="9" t="s">
        <v>45</v>
      </c>
      <c r="B22" s="3">
        <v>5870</v>
      </c>
      <c r="C22" s="14">
        <v>1150</v>
      </c>
      <c r="D22" s="15">
        <v>998.5</v>
      </c>
      <c r="E22" s="14">
        <v>1150</v>
      </c>
      <c r="F22" s="15">
        <v>1067.4000000000001</v>
      </c>
      <c r="G22" s="14">
        <v>1150</v>
      </c>
      <c r="H22" s="15">
        <v>1139.5999999999999</v>
      </c>
      <c r="I22" s="14">
        <v>1150</v>
      </c>
      <c r="J22" s="15">
        <v>1374.79</v>
      </c>
      <c r="K22" s="14">
        <v>1150</v>
      </c>
      <c r="L22" s="15">
        <v>942.37</v>
      </c>
      <c r="M22" s="14">
        <v>1150</v>
      </c>
      <c r="N22" s="15">
        <v>956.9</v>
      </c>
      <c r="O22" s="5">
        <v>1150</v>
      </c>
      <c r="P22" s="7">
        <v>1150</v>
      </c>
      <c r="Q22" s="5">
        <v>1150</v>
      </c>
      <c r="R22" s="7">
        <v>1150</v>
      </c>
      <c r="S22" s="5">
        <v>1150</v>
      </c>
      <c r="T22" s="37">
        <v>1150</v>
      </c>
      <c r="U22" s="86">
        <f t="shared" si="0"/>
        <v>13800</v>
      </c>
      <c r="V22" s="64">
        <f t="shared" si="1"/>
        <v>13379.56</v>
      </c>
      <c r="W22" s="63">
        <f t="shared" si="4"/>
        <v>-420.44000000000051</v>
      </c>
    </row>
    <row r="23" spans="1:23">
      <c r="A23" s="8" t="s">
        <v>46</v>
      </c>
      <c r="B23" s="2">
        <v>5900</v>
      </c>
      <c r="C23" s="50">
        <v>0</v>
      </c>
      <c r="D23" s="66">
        <v>1094.4000000000001</v>
      </c>
      <c r="E23" s="50">
        <v>200</v>
      </c>
      <c r="F23" s="66">
        <v>0</v>
      </c>
      <c r="G23" s="50">
        <v>200</v>
      </c>
      <c r="H23" s="66">
        <v>1670.4</v>
      </c>
      <c r="I23" s="50">
        <v>0</v>
      </c>
      <c r="J23" s="66">
        <v>230.4</v>
      </c>
      <c r="K23" s="50">
        <v>200</v>
      </c>
      <c r="L23" s="66">
        <v>0</v>
      </c>
      <c r="M23" s="50">
        <v>1000</v>
      </c>
      <c r="N23" s="66">
        <v>0</v>
      </c>
      <c r="O23" s="4">
        <v>0</v>
      </c>
      <c r="P23" s="6">
        <v>1000</v>
      </c>
      <c r="Q23" s="4">
        <v>1000</v>
      </c>
      <c r="R23" s="6">
        <v>0</v>
      </c>
      <c r="S23" s="4">
        <v>200</v>
      </c>
      <c r="T23" s="36">
        <v>200</v>
      </c>
      <c r="U23" s="86">
        <f t="shared" si="0"/>
        <v>4000</v>
      </c>
      <c r="V23" s="64">
        <f t="shared" si="1"/>
        <v>5395.2000000000007</v>
      </c>
      <c r="W23" s="63">
        <f t="shared" si="4"/>
        <v>1395.2000000000007</v>
      </c>
    </row>
    <row r="24" spans="1:23" ht="12.75" thickBot="1">
      <c r="A24" s="9" t="s">
        <v>47</v>
      </c>
      <c r="B24" s="3">
        <v>5920</v>
      </c>
      <c r="C24" s="40">
        <v>500</v>
      </c>
      <c r="D24" s="41">
        <v>125.1</v>
      </c>
      <c r="E24" s="40">
        <v>500</v>
      </c>
      <c r="F24" s="41">
        <v>702.14</v>
      </c>
      <c r="G24" s="40">
        <v>500</v>
      </c>
      <c r="H24" s="41">
        <v>6750.04</v>
      </c>
      <c r="I24" s="40">
        <v>500</v>
      </c>
      <c r="J24" s="41">
        <v>-71.27</v>
      </c>
      <c r="K24" s="40">
        <v>500</v>
      </c>
      <c r="L24" s="41">
        <v>1737.71</v>
      </c>
      <c r="M24" s="40">
        <v>500</v>
      </c>
      <c r="N24" s="41">
        <v>1354.4</v>
      </c>
      <c r="O24" s="5">
        <v>500</v>
      </c>
      <c r="P24" s="7">
        <v>500</v>
      </c>
      <c r="Q24" s="5">
        <v>500</v>
      </c>
      <c r="R24" s="7">
        <v>500</v>
      </c>
      <c r="S24" s="5">
        <v>500</v>
      </c>
      <c r="T24" s="37">
        <v>500</v>
      </c>
      <c r="U24" s="86">
        <f t="shared" si="0"/>
        <v>6000</v>
      </c>
      <c r="V24" s="64">
        <f t="shared" si="1"/>
        <v>13598.119999999999</v>
      </c>
      <c r="W24" s="63">
        <f t="shared" si="4"/>
        <v>7598.119999999999</v>
      </c>
    </row>
    <row r="25" spans="1:23" ht="12.75" thickBot="1">
      <c r="A25" s="33"/>
      <c r="B25" s="34"/>
      <c r="C25" s="10">
        <f t="shared" ref="C25:T25" si="5">SUM(C11:C24,C4:C9)</f>
        <v>359005</v>
      </c>
      <c r="D25" s="10">
        <f t="shared" si="5"/>
        <v>112523.64</v>
      </c>
      <c r="E25" s="10">
        <f t="shared" si="5"/>
        <v>184205</v>
      </c>
      <c r="F25" s="10">
        <f t="shared" si="5"/>
        <v>398457.92000000004</v>
      </c>
      <c r="G25" s="10">
        <f t="shared" si="5"/>
        <v>522455</v>
      </c>
      <c r="H25" s="10">
        <f t="shared" si="5"/>
        <v>317534.62</v>
      </c>
      <c r="I25" s="10">
        <f t="shared" si="5"/>
        <v>165005</v>
      </c>
      <c r="J25" s="10">
        <f t="shared" si="5"/>
        <v>264664.44</v>
      </c>
      <c r="K25" s="10">
        <f t="shared" si="5"/>
        <v>257053</v>
      </c>
      <c r="L25" s="10">
        <f t="shared" si="5"/>
        <v>203201.44999999998</v>
      </c>
      <c r="M25" s="10">
        <f t="shared" si="5"/>
        <v>206073</v>
      </c>
      <c r="N25" s="10">
        <f t="shared" si="5"/>
        <v>303995.64</v>
      </c>
      <c r="O25" s="11">
        <f t="shared" si="5"/>
        <v>307942</v>
      </c>
      <c r="P25" s="11">
        <f t="shared" si="5"/>
        <v>416005</v>
      </c>
      <c r="Q25" s="11">
        <f t="shared" si="5"/>
        <v>451005</v>
      </c>
      <c r="R25" s="11">
        <f t="shared" si="5"/>
        <v>400005</v>
      </c>
      <c r="S25" s="11">
        <f t="shared" si="5"/>
        <v>134205</v>
      </c>
      <c r="T25" s="59">
        <f t="shared" si="5"/>
        <v>100205</v>
      </c>
      <c r="U25" s="11">
        <f>SUM(U11:U24,U4:U9)</f>
        <v>3503163</v>
      </c>
      <c r="V25" s="11">
        <f>SUM(V11:V24,V4:V9)</f>
        <v>3409744.709999999</v>
      </c>
      <c r="W25" s="11">
        <f>SUM(W11:W24,W4:W9)</f>
        <v>-93418.290000000037</v>
      </c>
    </row>
    <row r="26" spans="1:23">
      <c r="A26" s="8" t="s">
        <v>27</v>
      </c>
      <c r="B26" s="2">
        <v>5680</v>
      </c>
      <c r="C26" s="52">
        <v>99068.58</v>
      </c>
      <c r="D26" s="65">
        <v>100646.14</v>
      </c>
      <c r="E26" s="52">
        <v>98912.42</v>
      </c>
      <c r="F26" s="65">
        <v>101626.91</v>
      </c>
      <c r="G26" s="52">
        <v>103333.33</v>
      </c>
      <c r="H26" s="65">
        <v>99662.53</v>
      </c>
      <c r="I26" s="52">
        <v>102700.46</v>
      </c>
      <c r="J26" s="65">
        <v>103495.36</v>
      </c>
      <c r="K26" s="52">
        <v>102208.31</v>
      </c>
      <c r="L26" s="65">
        <v>100750.04</v>
      </c>
      <c r="M26" s="52">
        <v>103333.33</v>
      </c>
      <c r="N26" s="65">
        <v>103888.5</v>
      </c>
      <c r="O26" s="50">
        <v>97253.88</v>
      </c>
      <c r="P26" s="50">
        <v>100333.33</v>
      </c>
      <c r="Q26" s="4">
        <v>100333.33</v>
      </c>
      <c r="R26" s="6">
        <v>100333.33</v>
      </c>
      <c r="S26" s="4">
        <v>100333.33</v>
      </c>
      <c r="T26" s="36">
        <v>100333.33</v>
      </c>
      <c r="U26" s="86">
        <f t="shared" si="0"/>
        <v>1208476.96</v>
      </c>
      <c r="V26" s="64">
        <f t="shared" si="1"/>
        <v>1208990.01</v>
      </c>
      <c r="W26" s="63">
        <f t="shared" ref="W26:W31" si="6">V26-U26</f>
        <v>513.05000000004657</v>
      </c>
    </row>
    <row r="27" spans="1:23">
      <c r="A27" s="9" t="s">
        <v>4</v>
      </c>
      <c r="B27" s="3">
        <v>5320</v>
      </c>
      <c r="C27" s="14">
        <v>6266.52</v>
      </c>
      <c r="D27" s="15">
        <v>9530.64</v>
      </c>
      <c r="E27" s="14">
        <v>5914.34</v>
      </c>
      <c r="F27" s="15">
        <v>5543.72</v>
      </c>
      <c r="G27" s="14">
        <v>6294.35</v>
      </c>
      <c r="H27" s="15">
        <v>6670.34</v>
      </c>
      <c r="I27" s="14">
        <v>6294.35</v>
      </c>
      <c r="J27" s="15">
        <v>5644.78</v>
      </c>
      <c r="K27" s="14">
        <v>6294.35</v>
      </c>
      <c r="L27" s="15">
        <v>5626.66</v>
      </c>
      <c r="M27" s="14">
        <v>6294.35</v>
      </c>
      <c r="N27" s="15">
        <v>5502.6</v>
      </c>
      <c r="O27" s="14">
        <v>5914.34</v>
      </c>
      <c r="P27" s="7">
        <v>5914.34</v>
      </c>
      <c r="Q27" s="5">
        <v>5914.34</v>
      </c>
      <c r="R27" s="7">
        <v>5914.34</v>
      </c>
      <c r="S27" s="5">
        <v>5914.34</v>
      </c>
      <c r="T27" s="37">
        <v>5914.34</v>
      </c>
      <c r="U27" s="86">
        <f t="shared" si="0"/>
        <v>72844.299999999974</v>
      </c>
      <c r="V27" s="64">
        <f t="shared" si="1"/>
        <v>74004.779999999984</v>
      </c>
      <c r="W27" s="63">
        <f t="shared" si="6"/>
        <v>1160.4800000000105</v>
      </c>
    </row>
    <row r="28" spans="1:23">
      <c r="A28" s="8" t="s">
        <v>49</v>
      </c>
      <c r="B28" s="2">
        <v>5720</v>
      </c>
      <c r="C28" s="50">
        <v>594.41</v>
      </c>
      <c r="D28" s="66">
        <v>503.29</v>
      </c>
      <c r="E28" s="50">
        <v>599.4</v>
      </c>
      <c r="F28" s="66">
        <v>181.77</v>
      </c>
      <c r="G28" s="50">
        <v>620</v>
      </c>
      <c r="H28" s="66">
        <v>74.569999999999993</v>
      </c>
      <c r="I28" s="50">
        <v>616.20000000000005</v>
      </c>
      <c r="J28" s="66">
        <v>33</v>
      </c>
      <c r="K28" s="50">
        <v>613.25</v>
      </c>
      <c r="L28" s="66">
        <v>0.11</v>
      </c>
      <c r="M28" s="50">
        <v>620</v>
      </c>
      <c r="N28" s="66">
        <v>18.03</v>
      </c>
      <c r="O28" s="50">
        <v>625.52</v>
      </c>
      <c r="P28" s="6">
        <v>644</v>
      </c>
      <c r="Q28" s="4">
        <v>644</v>
      </c>
      <c r="R28" s="6">
        <v>644</v>
      </c>
      <c r="S28" s="4">
        <v>644</v>
      </c>
      <c r="T28" s="36">
        <v>644</v>
      </c>
      <c r="U28" s="86">
        <f t="shared" si="0"/>
        <v>7508.7800000000007</v>
      </c>
      <c r="V28" s="64">
        <f t="shared" si="1"/>
        <v>4656.29</v>
      </c>
      <c r="W28" s="63">
        <f t="shared" si="6"/>
        <v>-2852.4900000000007</v>
      </c>
    </row>
    <row r="29" spans="1:23">
      <c r="A29" s="9" t="s">
        <v>50</v>
      </c>
      <c r="B29" s="3">
        <v>5740</v>
      </c>
      <c r="C29" s="14">
        <v>3409.19</v>
      </c>
      <c r="D29" s="15">
        <v>5971.87</v>
      </c>
      <c r="E29" s="14">
        <v>3400.6</v>
      </c>
      <c r="F29" s="15">
        <v>3011.16</v>
      </c>
      <c r="G29" s="14">
        <v>1659.17</v>
      </c>
      <c r="H29" s="15">
        <v>0</v>
      </c>
      <c r="I29" s="14">
        <v>955.19</v>
      </c>
      <c r="J29" s="15">
        <v>554.39</v>
      </c>
      <c r="K29" s="14">
        <v>433.12</v>
      </c>
      <c r="L29" s="15">
        <v>194.96</v>
      </c>
      <c r="M29" s="14">
        <v>330</v>
      </c>
      <c r="N29" s="15">
        <v>207.13</v>
      </c>
      <c r="O29" s="14">
        <v>215.63</v>
      </c>
      <c r="P29" s="7">
        <v>385</v>
      </c>
      <c r="Q29" s="5">
        <v>220</v>
      </c>
      <c r="R29" s="7">
        <v>220</v>
      </c>
      <c r="S29" s="5">
        <v>0</v>
      </c>
      <c r="T29" s="37">
        <v>0</v>
      </c>
      <c r="U29" s="86">
        <f t="shared" si="0"/>
        <v>11227.9</v>
      </c>
      <c r="V29" s="64">
        <f t="shared" si="1"/>
        <v>10980.139999999996</v>
      </c>
      <c r="W29" s="63">
        <f t="shared" si="6"/>
        <v>-247.76000000000386</v>
      </c>
    </row>
    <row r="30" spans="1:23">
      <c r="A30" s="8" t="s">
        <v>51</v>
      </c>
      <c r="B30" s="2">
        <v>5700</v>
      </c>
      <c r="C30" s="50">
        <v>7430.14</v>
      </c>
      <c r="D30" s="66">
        <v>7617.58</v>
      </c>
      <c r="E30" s="50">
        <v>7418.43</v>
      </c>
      <c r="F30" s="66">
        <v>7677.27</v>
      </c>
      <c r="G30" s="50">
        <v>7750</v>
      </c>
      <c r="H30" s="66">
        <v>7850.96</v>
      </c>
      <c r="I30" s="50">
        <v>7702.53</v>
      </c>
      <c r="J30" s="66">
        <v>7809.22</v>
      </c>
      <c r="K30" s="50">
        <v>7665.62</v>
      </c>
      <c r="L30" s="66">
        <v>7621.54</v>
      </c>
      <c r="M30" s="50">
        <v>7750</v>
      </c>
      <c r="N30" s="66">
        <v>7851.35</v>
      </c>
      <c r="O30" s="50">
        <v>7294.04</v>
      </c>
      <c r="P30" s="6">
        <v>7525</v>
      </c>
      <c r="Q30" s="4">
        <v>7525</v>
      </c>
      <c r="R30" s="6">
        <v>7525</v>
      </c>
      <c r="S30" s="4">
        <v>7525</v>
      </c>
      <c r="T30" s="36">
        <v>7525</v>
      </c>
      <c r="U30" s="86">
        <f t="shared" si="0"/>
        <v>90635.760000000009</v>
      </c>
      <c r="V30" s="64">
        <f t="shared" si="1"/>
        <v>91346.959999999992</v>
      </c>
      <c r="W30" s="63">
        <f t="shared" si="6"/>
        <v>711.19999999998254</v>
      </c>
    </row>
    <row r="31" spans="1:23" ht="12.75" thickBot="1">
      <c r="A31" s="9" t="s">
        <v>28</v>
      </c>
      <c r="B31" s="3">
        <v>5840</v>
      </c>
      <c r="C31" s="40">
        <v>3962.74</v>
      </c>
      <c r="D31" s="41">
        <v>2751.02</v>
      </c>
      <c r="E31" s="40">
        <v>3956.5</v>
      </c>
      <c r="F31" s="41">
        <v>2633.33</v>
      </c>
      <c r="G31" s="40">
        <v>4133.33</v>
      </c>
      <c r="H31" s="41">
        <v>2753.33</v>
      </c>
      <c r="I31" s="40">
        <v>4108.0200000000004</v>
      </c>
      <c r="J31" s="41">
        <v>2753.33</v>
      </c>
      <c r="K31" s="40">
        <v>4088.33</v>
      </c>
      <c r="L31" s="41">
        <v>2873.33</v>
      </c>
      <c r="M31" s="40">
        <v>4133.33</v>
      </c>
      <c r="N31" s="41">
        <v>2873.33</v>
      </c>
      <c r="O31" s="40">
        <v>3890.16</v>
      </c>
      <c r="P31" s="68">
        <v>4013.33</v>
      </c>
      <c r="Q31" s="67">
        <v>4013.33</v>
      </c>
      <c r="R31" s="68">
        <v>4013.33</v>
      </c>
      <c r="S31" s="67">
        <v>4013.33</v>
      </c>
      <c r="T31" s="69">
        <v>4013.33</v>
      </c>
      <c r="U31" s="86">
        <f t="shared" si="0"/>
        <v>48339.060000000005</v>
      </c>
      <c r="V31" s="64">
        <f t="shared" si="1"/>
        <v>40594.480000000003</v>
      </c>
      <c r="W31" s="70">
        <f t="shared" si="6"/>
        <v>-7744.5800000000017</v>
      </c>
    </row>
    <row r="32" spans="1:23" ht="12.75" thickBot="1">
      <c r="A32" s="33"/>
      <c r="B32" s="34"/>
      <c r="C32" s="76">
        <f t="shared" ref="C32" si="7">SUM(C26:C31)</f>
        <v>120731.58000000002</v>
      </c>
      <c r="D32" s="10">
        <f t="shared" ref="D32:W32" si="8">SUM(D26:D31)</f>
        <v>127020.54</v>
      </c>
      <c r="E32" s="76">
        <f t="shared" si="8"/>
        <v>120201.69</v>
      </c>
      <c r="F32" s="10">
        <f t="shared" si="8"/>
        <v>120674.16000000002</v>
      </c>
      <c r="G32" s="76">
        <f t="shared" si="8"/>
        <v>123790.18000000001</v>
      </c>
      <c r="H32" s="10">
        <f t="shared" si="8"/>
        <v>117011.73000000001</v>
      </c>
      <c r="I32" s="76">
        <f t="shared" si="8"/>
        <v>122376.75000000001</v>
      </c>
      <c r="J32" s="10">
        <f t="shared" si="8"/>
        <v>120290.08</v>
      </c>
      <c r="K32" s="76">
        <f t="shared" si="8"/>
        <v>121302.98</v>
      </c>
      <c r="L32" s="10">
        <f t="shared" si="8"/>
        <v>117066.64</v>
      </c>
      <c r="M32" s="76">
        <f t="shared" si="8"/>
        <v>122461.01000000001</v>
      </c>
      <c r="N32" s="10">
        <f t="shared" si="8"/>
        <v>120340.94000000002</v>
      </c>
      <c r="O32" s="11">
        <f t="shared" si="8"/>
        <v>115193.57</v>
      </c>
      <c r="P32" s="11">
        <f t="shared" si="8"/>
        <v>118815</v>
      </c>
      <c r="Q32" s="11">
        <f t="shared" si="8"/>
        <v>118650</v>
      </c>
      <c r="R32" s="11">
        <f t="shared" si="8"/>
        <v>118650</v>
      </c>
      <c r="S32" s="11">
        <f t="shared" si="8"/>
        <v>118430</v>
      </c>
      <c r="T32" s="59">
        <f t="shared" si="8"/>
        <v>118430</v>
      </c>
      <c r="U32" s="11">
        <f t="shared" si="8"/>
        <v>1439032.76</v>
      </c>
      <c r="V32" s="11">
        <f t="shared" si="8"/>
        <v>1430572.66</v>
      </c>
      <c r="W32" s="60">
        <f t="shared" si="8"/>
        <v>-8460.0999999999658</v>
      </c>
    </row>
    <row r="33" spans="1:23" ht="12.75" thickBot="1">
      <c r="A33" s="35"/>
      <c r="B33" s="51"/>
      <c r="C33" s="71">
        <f>SUM(C25,C32)</f>
        <v>479736.58</v>
      </c>
      <c r="D33" s="72">
        <f t="shared" ref="D33:W33" si="9">SUM(D25,D32)</f>
        <v>239544.18</v>
      </c>
      <c r="E33" s="71">
        <f t="shared" si="9"/>
        <v>304406.69</v>
      </c>
      <c r="F33" s="72">
        <f t="shared" si="9"/>
        <v>519132.08000000007</v>
      </c>
      <c r="G33" s="71">
        <f t="shared" si="9"/>
        <v>646245.18000000005</v>
      </c>
      <c r="H33" s="72">
        <f t="shared" si="9"/>
        <v>434546.35</v>
      </c>
      <c r="I33" s="71">
        <f t="shared" si="9"/>
        <v>287381.75</v>
      </c>
      <c r="J33" s="72">
        <f t="shared" si="9"/>
        <v>384954.52</v>
      </c>
      <c r="K33" s="71">
        <f t="shared" si="9"/>
        <v>378355.98</v>
      </c>
      <c r="L33" s="72">
        <f t="shared" si="9"/>
        <v>320268.08999999997</v>
      </c>
      <c r="M33" s="71">
        <f t="shared" si="9"/>
        <v>328534.01</v>
      </c>
      <c r="N33" s="72">
        <f t="shared" si="9"/>
        <v>424336.58</v>
      </c>
      <c r="O33" s="73">
        <f t="shared" si="9"/>
        <v>423135.57</v>
      </c>
      <c r="P33" s="73">
        <f t="shared" si="9"/>
        <v>534820</v>
      </c>
      <c r="Q33" s="73">
        <f t="shared" si="9"/>
        <v>569655</v>
      </c>
      <c r="R33" s="73">
        <f t="shared" si="9"/>
        <v>518655</v>
      </c>
      <c r="S33" s="73">
        <f t="shared" si="9"/>
        <v>252635</v>
      </c>
      <c r="T33" s="74">
        <f t="shared" si="9"/>
        <v>218635</v>
      </c>
      <c r="U33" s="75">
        <f t="shared" si="9"/>
        <v>4942195.76</v>
      </c>
      <c r="V33" s="75">
        <f t="shared" si="9"/>
        <v>4840317.3699999992</v>
      </c>
      <c r="W33" s="73">
        <f t="shared" si="9"/>
        <v>-101878.39</v>
      </c>
    </row>
    <row r="35" spans="1:23">
      <c r="A35" s="49"/>
    </row>
    <row r="36" spans="1:23">
      <c r="A36" s="49"/>
    </row>
    <row r="37" spans="1:23">
      <c r="A37" s="49"/>
    </row>
    <row r="38" spans="1:23">
      <c r="A38" s="49"/>
    </row>
    <row r="39" spans="1:23">
      <c r="A39" s="49"/>
    </row>
    <row r="40" spans="1:23">
      <c r="A40" s="49"/>
    </row>
    <row r="41" spans="1:23">
      <c r="A41" s="49"/>
    </row>
    <row r="42" spans="1:23">
      <c r="A42" s="49"/>
    </row>
    <row r="43" spans="1:23">
      <c r="A43" s="49"/>
    </row>
    <row r="44" spans="1:23">
      <c r="A44" s="49"/>
    </row>
    <row r="45" spans="1:23">
      <c r="A45" s="49"/>
    </row>
  </sheetData>
  <mergeCells count="7">
    <mergeCell ref="M2:N2"/>
    <mergeCell ref="A1:W1"/>
    <mergeCell ref="C2:D2"/>
    <mergeCell ref="E2:F2"/>
    <mergeCell ref="G2:H2"/>
    <mergeCell ref="I2:J2"/>
    <mergeCell ref="K2:L2"/>
  </mergeCells>
  <pageMargins left="0.25" right="0.25" top="0.75" bottom="0.75" header="0.3" footer="0.3"/>
  <pageSetup paperSize="5" scale="68" orientation="landscape" r:id="rId1"/>
  <headerFooter>
    <oddHeader>&amp;C&amp;"-,Bold"&amp;14Finance: Current Budget
Q2 Pre-Meeting</oddHeader>
    <oddFooter>&amp;LExported from COBALT on 7/29/2014 at 10:11 AM&amp;C&amp;P of &amp;N&amp;RPrinted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43"/>
  <sheetViews>
    <sheetView tabSelected="1" view="pageLayout" topLeftCell="B19" zoomScaleNormal="78" workbookViewId="0">
      <selection activeCell="J36" sqref="J36"/>
    </sheetView>
  </sheetViews>
  <sheetFormatPr defaultRowHeight="14.25"/>
  <cols>
    <col min="1" max="1" width="50.5703125" style="20" bestFit="1" customWidth="1"/>
    <col min="2" max="3" width="12.28515625" style="20" customWidth="1"/>
    <col min="4" max="4" width="14" style="20" customWidth="1"/>
    <col min="5" max="5" width="12.28515625" style="20" customWidth="1"/>
    <col min="6" max="6" width="15.5703125" style="20" customWidth="1"/>
    <col min="7" max="7" width="15.140625" style="20" bestFit="1" customWidth="1"/>
    <col min="8" max="9" width="12.28515625" style="20" bestFit="1" customWidth="1"/>
    <col min="10" max="11" width="15.140625" style="20" bestFit="1" customWidth="1"/>
    <col min="12" max="12" width="12.28515625" style="20" bestFit="1" customWidth="1"/>
    <col min="13" max="13" width="11" style="20" bestFit="1" customWidth="1"/>
    <col min="14" max="16384" width="9.140625" style="20"/>
  </cols>
  <sheetData>
    <row r="1" spans="1:13" ht="18.75">
      <c r="A1" s="92">
        <v>2013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>
      <c r="A2" s="21" t="s">
        <v>37</v>
      </c>
      <c r="B2" s="21" t="s">
        <v>11</v>
      </c>
      <c r="C2" s="21" t="s">
        <v>22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16</v>
      </c>
      <c r="I2" s="21" t="s">
        <v>17</v>
      </c>
      <c r="J2" s="21" t="s">
        <v>18</v>
      </c>
      <c r="K2" s="21" t="s">
        <v>19</v>
      </c>
      <c r="L2" s="21" t="s">
        <v>20</v>
      </c>
      <c r="M2" s="21" t="s">
        <v>21</v>
      </c>
    </row>
    <row r="3" spans="1:13">
      <c r="A3" s="22" t="s">
        <v>36</v>
      </c>
      <c r="B3" s="23"/>
      <c r="C3" s="23"/>
      <c r="D3" s="23">
        <v>155000</v>
      </c>
      <c r="E3" s="23"/>
      <c r="F3" s="23"/>
      <c r="G3" s="23"/>
      <c r="H3" s="23"/>
      <c r="I3" s="23"/>
      <c r="J3" s="23"/>
      <c r="K3" s="23"/>
      <c r="L3" s="23"/>
      <c r="M3" s="23"/>
    </row>
    <row r="4" spans="1:13">
      <c r="A4" s="22" t="s">
        <v>35</v>
      </c>
      <c r="B4" s="23"/>
      <c r="C4" s="23"/>
      <c r="D4" s="23"/>
      <c r="E4" s="23">
        <v>65000</v>
      </c>
      <c r="F4" s="23"/>
      <c r="G4" s="23"/>
      <c r="H4" s="23"/>
      <c r="I4" s="23"/>
      <c r="J4" s="23"/>
      <c r="K4" s="27"/>
      <c r="L4" s="23"/>
      <c r="M4" s="23"/>
    </row>
    <row r="5" spans="1:13">
      <c r="A5" s="22" t="s">
        <v>56</v>
      </c>
      <c r="B5" s="23"/>
      <c r="C5" s="23"/>
      <c r="D5" s="23"/>
      <c r="E5" s="23"/>
      <c r="F5" s="23">
        <v>75000</v>
      </c>
      <c r="G5" s="23"/>
      <c r="H5" s="23"/>
      <c r="I5" s="23"/>
      <c r="J5" s="23"/>
      <c r="K5" s="26"/>
      <c r="L5" s="23"/>
      <c r="M5" s="23"/>
    </row>
    <row r="6" spans="1:13">
      <c r="A6" s="22" t="s">
        <v>33</v>
      </c>
      <c r="B6" s="23"/>
      <c r="C6" s="23"/>
      <c r="D6" s="23"/>
      <c r="E6" s="23"/>
      <c r="F6" s="23">
        <v>150000</v>
      </c>
      <c r="G6" s="23"/>
      <c r="H6" s="23"/>
      <c r="I6" s="23"/>
      <c r="J6" s="23"/>
      <c r="K6" s="23"/>
      <c r="L6" s="23"/>
      <c r="M6" s="23"/>
    </row>
    <row r="7" spans="1:13">
      <c r="A7" s="22" t="s">
        <v>34</v>
      </c>
      <c r="B7" s="23"/>
      <c r="C7" s="23"/>
      <c r="D7" s="23"/>
      <c r="E7" s="23"/>
      <c r="F7" s="23"/>
      <c r="G7" s="23"/>
      <c r="H7" s="23"/>
      <c r="I7" s="23">
        <v>200000</v>
      </c>
      <c r="J7" s="23"/>
      <c r="K7" s="23"/>
      <c r="L7" s="23"/>
      <c r="M7" s="23"/>
    </row>
    <row r="8" spans="1:13">
      <c r="A8" s="22" t="s">
        <v>54</v>
      </c>
      <c r="B8" s="23"/>
      <c r="C8" s="23"/>
      <c r="D8" s="23"/>
      <c r="E8" s="23"/>
      <c r="F8" s="23"/>
      <c r="G8" s="23"/>
      <c r="H8" s="23"/>
      <c r="I8" s="23"/>
      <c r="J8" s="23"/>
      <c r="K8" s="23">
        <v>125000</v>
      </c>
      <c r="L8" s="23"/>
      <c r="M8" s="23"/>
    </row>
    <row r="9" spans="1:13">
      <c r="A9" s="22" t="s">
        <v>57</v>
      </c>
      <c r="B9" s="23"/>
      <c r="C9" s="23"/>
      <c r="D9" s="23"/>
      <c r="E9" s="23"/>
      <c r="F9" s="23"/>
      <c r="G9" s="23"/>
      <c r="H9" s="23"/>
      <c r="I9" s="23"/>
      <c r="J9" s="23"/>
      <c r="K9" s="23">
        <v>125000</v>
      </c>
      <c r="L9" s="23"/>
      <c r="M9" s="23"/>
    </row>
    <row r="10" spans="1:13">
      <c r="A10" s="22" t="s">
        <v>55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>
        <v>200000</v>
      </c>
      <c r="M10" s="23"/>
    </row>
    <row r="11" spans="1:13">
      <c r="A11" s="22" t="s">
        <v>58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>
        <v>125000</v>
      </c>
      <c r="M11" s="23"/>
    </row>
    <row r="12" spans="1:13">
      <c r="A12" s="22" t="s">
        <v>53</v>
      </c>
      <c r="B12" s="23"/>
      <c r="C12" s="23"/>
      <c r="D12" s="23"/>
      <c r="E12" s="23"/>
      <c r="F12" s="23"/>
      <c r="G12" s="23"/>
      <c r="H12" s="23"/>
      <c r="I12" s="23"/>
      <c r="J12" s="23"/>
      <c r="K12" s="23">
        <v>250000</v>
      </c>
      <c r="L12" s="23"/>
      <c r="M12" s="23"/>
    </row>
    <row r="13" spans="1:13">
      <c r="A13" s="22" t="s">
        <v>39</v>
      </c>
      <c r="B13" s="23">
        <v>260000</v>
      </c>
      <c r="C13" s="23">
        <v>100000</v>
      </c>
      <c r="D13" s="23">
        <v>275000</v>
      </c>
      <c r="E13" s="23">
        <v>150000</v>
      </c>
      <c r="F13" s="23">
        <v>100000</v>
      </c>
      <c r="G13" s="23">
        <v>150000</v>
      </c>
      <c r="H13" s="23">
        <v>150000</v>
      </c>
      <c r="I13" s="23">
        <v>100000</v>
      </c>
      <c r="J13" s="23">
        <v>150000</v>
      </c>
      <c r="K13" s="23">
        <v>100000</v>
      </c>
      <c r="L13" s="23">
        <v>75000</v>
      </c>
      <c r="M13" s="23">
        <v>50000</v>
      </c>
    </row>
    <row r="14" spans="1:13">
      <c r="A14" s="24" t="s">
        <v>38</v>
      </c>
      <c r="B14" s="25">
        <f t="shared" ref="B14:M14" si="0">SUM(B3:B13)</f>
        <v>260000</v>
      </c>
      <c r="C14" s="25">
        <f t="shared" si="0"/>
        <v>100000</v>
      </c>
      <c r="D14" s="25">
        <f t="shared" si="0"/>
        <v>430000</v>
      </c>
      <c r="E14" s="25">
        <f t="shared" si="0"/>
        <v>215000</v>
      </c>
      <c r="F14" s="25">
        <f t="shared" si="0"/>
        <v>325000</v>
      </c>
      <c r="G14" s="25">
        <f t="shared" si="0"/>
        <v>150000</v>
      </c>
      <c r="H14" s="25">
        <f t="shared" si="0"/>
        <v>150000</v>
      </c>
      <c r="I14" s="25">
        <f t="shared" si="0"/>
        <v>300000</v>
      </c>
      <c r="J14" s="25">
        <f t="shared" si="0"/>
        <v>150000</v>
      </c>
      <c r="K14" s="25">
        <f t="shared" si="0"/>
        <v>600000</v>
      </c>
      <c r="L14" s="25">
        <f t="shared" si="0"/>
        <v>400000</v>
      </c>
      <c r="M14" s="25">
        <f t="shared" si="0"/>
        <v>50000</v>
      </c>
    </row>
    <row r="17" spans="1:13" ht="18.75">
      <c r="A17" s="92">
        <v>2014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>
      <c r="A18" s="21" t="s">
        <v>37</v>
      </c>
      <c r="B18" s="21" t="s">
        <v>11</v>
      </c>
      <c r="C18" s="21" t="s">
        <v>22</v>
      </c>
      <c r="D18" s="21" t="s">
        <v>12</v>
      </c>
      <c r="E18" s="21" t="s">
        <v>13</v>
      </c>
      <c r="F18" s="21" t="s">
        <v>14</v>
      </c>
      <c r="G18" s="21" t="s">
        <v>15</v>
      </c>
      <c r="H18" s="21" t="s">
        <v>16</v>
      </c>
      <c r="I18" s="21" t="s">
        <v>17</v>
      </c>
      <c r="J18" s="21" t="s">
        <v>18</v>
      </c>
      <c r="K18" s="21" t="s">
        <v>19</v>
      </c>
      <c r="L18" s="21" t="s">
        <v>20</v>
      </c>
      <c r="M18" s="21" t="s">
        <v>21</v>
      </c>
    </row>
    <row r="19" spans="1:13">
      <c r="A19" s="22" t="s">
        <v>32</v>
      </c>
      <c r="B19" s="23"/>
      <c r="C19" s="23"/>
      <c r="D19" s="42">
        <v>187000</v>
      </c>
      <c r="E19" s="43"/>
      <c r="F19" s="43"/>
      <c r="G19" s="43"/>
      <c r="H19" s="43"/>
      <c r="I19" s="43"/>
      <c r="J19" s="43"/>
      <c r="K19" s="43"/>
      <c r="L19" s="43"/>
      <c r="M19" s="23"/>
    </row>
    <row r="20" spans="1:13">
      <c r="A20" s="48" t="s">
        <v>60</v>
      </c>
      <c r="B20" s="23"/>
      <c r="C20" s="23"/>
      <c r="D20" s="42">
        <v>94000</v>
      </c>
      <c r="E20" s="43"/>
      <c r="F20" s="43"/>
      <c r="G20" s="43"/>
      <c r="H20" s="43"/>
      <c r="I20" s="43"/>
      <c r="J20" s="43"/>
      <c r="K20" s="43"/>
      <c r="L20" s="43"/>
      <c r="M20" s="23"/>
    </row>
    <row r="21" spans="1:13">
      <c r="A21" s="48" t="s">
        <v>30</v>
      </c>
      <c r="B21" s="23"/>
      <c r="C21" s="23"/>
      <c r="D21" s="43"/>
      <c r="E21" s="43"/>
      <c r="F21" s="43"/>
      <c r="G21" s="43"/>
      <c r="H21" s="43"/>
      <c r="I21" s="44">
        <v>235000</v>
      </c>
      <c r="J21" s="43"/>
      <c r="K21" s="43"/>
      <c r="L21" s="43"/>
      <c r="M21" s="23"/>
    </row>
    <row r="22" spans="1:13">
      <c r="A22" s="48" t="s">
        <v>61</v>
      </c>
      <c r="B22" s="23"/>
      <c r="C22" s="23"/>
      <c r="D22" s="42">
        <v>75000</v>
      </c>
      <c r="E22" s="43"/>
      <c r="F22" s="43"/>
      <c r="G22" s="43"/>
      <c r="H22" s="43"/>
      <c r="I22" s="43"/>
      <c r="J22" s="43"/>
      <c r="K22" s="43"/>
      <c r="L22" s="43"/>
      <c r="M22" s="23"/>
    </row>
    <row r="23" spans="1:13">
      <c r="A23" s="48" t="s">
        <v>62</v>
      </c>
      <c r="B23" s="23"/>
      <c r="C23" s="23"/>
      <c r="D23" s="43"/>
      <c r="E23" s="77">
        <v>30000</v>
      </c>
      <c r="F23" s="43"/>
      <c r="G23" s="43"/>
      <c r="H23" s="43"/>
      <c r="I23" s="43"/>
      <c r="J23" s="43"/>
      <c r="K23" s="43"/>
      <c r="L23" s="43"/>
      <c r="M23" s="23"/>
    </row>
    <row r="24" spans="1:13">
      <c r="A24" s="48" t="s">
        <v>63</v>
      </c>
      <c r="B24" s="23"/>
      <c r="C24" s="23"/>
      <c r="D24" s="43"/>
      <c r="E24" s="43"/>
      <c r="F24" s="42">
        <v>50000</v>
      </c>
      <c r="G24" s="43"/>
      <c r="H24" s="43"/>
      <c r="I24" s="43"/>
      <c r="J24" s="43"/>
      <c r="K24" s="43"/>
      <c r="L24" s="43"/>
      <c r="M24" s="23"/>
    </row>
    <row r="25" spans="1:13">
      <c r="A25" s="48" t="s">
        <v>64</v>
      </c>
      <c r="B25" s="23"/>
      <c r="C25" s="23"/>
      <c r="D25" s="43"/>
      <c r="E25" s="43"/>
      <c r="F25" s="42">
        <v>51945</v>
      </c>
      <c r="G25" s="43"/>
      <c r="H25" s="43"/>
      <c r="I25" s="43"/>
      <c r="J25" s="43"/>
      <c r="K25" s="43"/>
      <c r="L25" s="43"/>
      <c r="M25" s="23"/>
    </row>
    <row r="26" spans="1:13">
      <c r="A26" s="45" t="s">
        <v>65</v>
      </c>
      <c r="B26" s="27"/>
      <c r="C26" s="27"/>
      <c r="D26" s="45"/>
      <c r="E26" s="45"/>
      <c r="F26" s="46">
        <v>45903</v>
      </c>
      <c r="G26" s="43"/>
      <c r="H26" s="43"/>
      <c r="I26" s="43"/>
      <c r="J26" s="43"/>
      <c r="K26" s="43"/>
      <c r="L26" s="43"/>
      <c r="M26" s="23"/>
    </row>
    <row r="27" spans="1:13">
      <c r="A27" s="48" t="s">
        <v>66</v>
      </c>
      <c r="B27" s="23"/>
      <c r="C27" s="23"/>
      <c r="D27" s="43"/>
      <c r="E27" s="43"/>
      <c r="F27" s="43"/>
      <c r="G27" s="44">
        <v>51068</v>
      </c>
      <c r="H27" s="43"/>
      <c r="I27" s="43"/>
      <c r="J27" s="43"/>
      <c r="K27" s="43"/>
      <c r="L27" s="43"/>
      <c r="M27" s="23"/>
    </row>
    <row r="28" spans="1:13">
      <c r="A28" s="48" t="s">
        <v>72</v>
      </c>
      <c r="B28" s="23"/>
      <c r="C28" s="23"/>
      <c r="D28" s="43"/>
      <c r="E28" s="43"/>
      <c r="F28" s="43"/>
      <c r="G28" s="43"/>
      <c r="H28" s="43">
        <v>63937</v>
      </c>
      <c r="I28" s="43"/>
      <c r="J28" s="43"/>
      <c r="K28" s="43"/>
      <c r="L28" s="43"/>
      <c r="M28" s="23"/>
    </row>
    <row r="29" spans="1:13">
      <c r="A29" s="48" t="s">
        <v>73</v>
      </c>
      <c r="B29" s="23"/>
      <c r="C29" s="23"/>
      <c r="D29" s="43"/>
      <c r="E29" s="43"/>
      <c r="F29" s="43"/>
      <c r="G29" s="43"/>
      <c r="H29" s="43">
        <v>63239.9</v>
      </c>
      <c r="I29" s="43"/>
      <c r="K29" s="47"/>
      <c r="L29" s="47"/>
      <c r="M29" s="23"/>
    </row>
    <row r="30" spans="1:13">
      <c r="A30" s="48" t="s">
        <v>74</v>
      </c>
      <c r="B30" s="23"/>
      <c r="C30" s="23"/>
      <c r="D30" s="43"/>
      <c r="E30" s="43"/>
      <c r="F30" s="43"/>
      <c r="G30" s="43"/>
      <c r="H30" s="43"/>
      <c r="I30" s="43">
        <v>65000</v>
      </c>
      <c r="J30" s="47"/>
      <c r="K30" s="47"/>
      <c r="L30" s="47"/>
      <c r="M30" s="23"/>
    </row>
    <row r="31" spans="1:13">
      <c r="A31" s="48" t="s">
        <v>75</v>
      </c>
      <c r="B31" s="23"/>
      <c r="C31" s="23"/>
      <c r="D31" s="43"/>
      <c r="E31" s="43"/>
      <c r="F31" s="43"/>
      <c r="G31" s="43"/>
      <c r="H31" s="43"/>
      <c r="I31" s="43"/>
      <c r="J31" s="47">
        <v>80000</v>
      </c>
      <c r="K31" s="47"/>
      <c r="L31" s="47"/>
      <c r="M31" s="23"/>
    </row>
    <row r="32" spans="1:13">
      <c r="A32" s="48" t="s">
        <v>75</v>
      </c>
      <c r="B32" s="23"/>
      <c r="C32" s="23"/>
      <c r="D32" s="43"/>
      <c r="E32" s="43"/>
      <c r="F32" s="43"/>
      <c r="G32" s="43"/>
      <c r="H32" s="47"/>
      <c r="I32" s="43"/>
      <c r="J32" s="47"/>
      <c r="K32" s="47">
        <v>80000</v>
      </c>
      <c r="L32" s="47"/>
      <c r="M32" s="23"/>
    </row>
    <row r="33" spans="1:13">
      <c r="A33" s="48" t="s">
        <v>76</v>
      </c>
      <c r="B33" s="23"/>
      <c r="C33" s="23"/>
      <c r="D33" s="43"/>
      <c r="E33" s="43"/>
      <c r="F33" s="43"/>
      <c r="G33" s="43"/>
      <c r="H33" s="43"/>
      <c r="I33" s="43"/>
      <c r="J33" s="43"/>
      <c r="K33" s="47">
        <v>25000</v>
      </c>
      <c r="L33" s="43"/>
      <c r="M33" s="23"/>
    </row>
    <row r="34" spans="1:13">
      <c r="A34" s="48" t="s">
        <v>59</v>
      </c>
      <c r="B34" s="23">
        <v>170000</v>
      </c>
      <c r="C34" s="23"/>
      <c r="D34" s="43"/>
      <c r="E34" s="43"/>
      <c r="G34" s="47"/>
      <c r="H34" s="43"/>
      <c r="I34" s="43"/>
      <c r="J34" s="43"/>
      <c r="K34" s="47"/>
      <c r="L34" s="43"/>
      <c r="M34" s="23"/>
    </row>
    <row r="35" spans="1:13">
      <c r="A35" s="81" t="s">
        <v>77</v>
      </c>
      <c r="B35" s="23"/>
      <c r="C35" s="23"/>
      <c r="D35" s="43"/>
      <c r="E35" s="43"/>
      <c r="F35" s="43"/>
      <c r="G35" s="82">
        <v>44000</v>
      </c>
      <c r="H35" s="43"/>
      <c r="I35" s="43"/>
      <c r="J35" s="47">
        <v>100000</v>
      </c>
      <c r="K35" s="47"/>
      <c r="L35" s="43"/>
      <c r="M35" s="23"/>
    </row>
    <row r="36" spans="1:13">
      <c r="A36" s="45" t="s">
        <v>78</v>
      </c>
      <c r="B36" s="27"/>
      <c r="C36" s="27"/>
      <c r="D36" s="45"/>
      <c r="E36" s="45"/>
      <c r="F36" s="45"/>
      <c r="G36" s="45"/>
      <c r="H36" s="47"/>
      <c r="I36" s="45"/>
      <c r="J36" s="93">
        <v>60000</v>
      </c>
      <c r="K36" s="83"/>
      <c r="L36" s="45"/>
      <c r="M36" s="27"/>
    </row>
    <row r="37" spans="1:13">
      <c r="A37" s="22" t="s">
        <v>70</v>
      </c>
      <c r="B37" s="23"/>
      <c r="C37" s="23"/>
      <c r="D37" s="23"/>
      <c r="E37" s="23"/>
      <c r="F37" s="23"/>
      <c r="G37" s="23"/>
      <c r="H37" s="78"/>
      <c r="I37" s="23"/>
      <c r="J37" s="23"/>
      <c r="K37" s="23">
        <v>30000</v>
      </c>
      <c r="L37" s="23"/>
      <c r="M37" s="23"/>
    </row>
    <row r="38" spans="1:13">
      <c r="A38" s="22" t="s">
        <v>79</v>
      </c>
      <c r="B38" s="23"/>
      <c r="C38" s="23"/>
      <c r="D38" s="23"/>
      <c r="E38" s="23"/>
      <c r="F38" s="23"/>
      <c r="G38" s="23"/>
      <c r="H38" s="23"/>
      <c r="I38" s="23"/>
      <c r="J38" s="78">
        <v>50000</v>
      </c>
      <c r="K38" s="78"/>
      <c r="L38" s="23"/>
      <c r="M38" s="23"/>
    </row>
    <row r="39" spans="1:13">
      <c r="A39" s="79" t="s">
        <v>80</v>
      </c>
      <c r="B39" s="23"/>
      <c r="C39" s="23"/>
      <c r="D39" s="23"/>
      <c r="E39" s="23"/>
      <c r="F39" s="23"/>
      <c r="G39" s="23"/>
      <c r="H39" s="23"/>
      <c r="I39" s="23"/>
      <c r="J39" s="78"/>
      <c r="K39" s="78">
        <v>150000</v>
      </c>
      <c r="L39" s="23"/>
      <c r="M39" s="23"/>
    </row>
    <row r="40" spans="1:13">
      <c r="A40" s="79" t="s">
        <v>81</v>
      </c>
      <c r="B40" s="23"/>
      <c r="C40" s="23"/>
      <c r="D40" s="23"/>
      <c r="E40" s="23"/>
      <c r="F40" s="23"/>
      <c r="G40" s="23"/>
      <c r="H40" s="23"/>
      <c r="I40" s="23"/>
      <c r="J40" s="78"/>
      <c r="K40" s="78">
        <v>80000</v>
      </c>
      <c r="L40" s="23"/>
      <c r="M40" s="23"/>
    </row>
    <row r="41" spans="1:13">
      <c r="A41" s="22" t="s">
        <v>31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>
        <v>50000</v>
      </c>
      <c r="M41" s="23"/>
    </row>
    <row r="42" spans="1:13">
      <c r="A42" s="27" t="s">
        <v>71</v>
      </c>
      <c r="B42" s="23">
        <v>100000</v>
      </c>
      <c r="C42" s="23">
        <v>125000</v>
      </c>
      <c r="D42" s="23">
        <v>100000</v>
      </c>
      <c r="E42" s="23">
        <v>50000</v>
      </c>
      <c r="F42" s="23">
        <v>50000</v>
      </c>
      <c r="G42" s="23">
        <v>50000</v>
      </c>
      <c r="H42" s="23">
        <v>75000</v>
      </c>
      <c r="I42" s="23">
        <v>50000</v>
      </c>
      <c r="J42" s="23">
        <v>100000</v>
      </c>
      <c r="K42" s="23">
        <v>100000</v>
      </c>
      <c r="L42" s="23">
        <v>25000</v>
      </c>
      <c r="M42" s="23">
        <v>40000</v>
      </c>
    </row>
    <row r="43" spans="1:13">
      <c r="A43" s="24" t="s">
        <v>38</v>
      </c>
      <c r="B43" s="25">
        <f t="shared" ref="B43:M43" si="1">SUM(B19:B42)</f>
        <v>270000</v>
      </c>
      <c r="C43" s="25">
        <f t="shared" si="1"/>
        <v>125000</v>
      </c>
      <c r="D43" s="25">
        <f t="shared" si="1"/>
        <v>456000</v>
      </c>
      <c r="E43" s="25">
        <f t="shared" si="1"/>
        <v>80000</v>
      </c>
      <c r="F43" s="25">
        <f t="shared" si="1"/>
        <v>197848</v>
      </c>
      <c r="G43" s="25">
        <f t="shared" si="1"/>
        <v>145068</v>
      </c>
      <c r="H43" s="25">
        <f t="shared" si="1"/>
        <v>202176.9</v>
      </c>
      <c r="I43" s="25">
        <f t="shared" si="1"/>
        <v>350000</v>
      </c>
      <c r="J43" s="25">
        <f t="shared" si="1"/>
        <v>390000</v>
      </c>
      <c r="K43" s="25">
        <f t="shared" si="1"/>
        <v>465000</v>
      </c>
      <c r="L43" s="25">
        <f t="shared" si="1"/>
        <v>75000</v>
      </c>
      <c r="M43" s="25">
        <f t="shared" si="1"/>
        <v>40000</v>
      </c>
    </row>
  </sheetData>
  <mergeCells count="2">
    <mergeCell ref="A1:M1"/>
    <mergeCell ref="A17:M17"/>
  </mergeCells>
  <pageMargins left="0.25" right="0.25" top="0.75" bottom="0.75" header="0.3" footer="0.3"/>
  <pageSetup paperSize="5" scale="81" orientation="landscape" r:id="rId1"/>
  <headerFooter>
    <oddHeader>&amp;C&amp;"-,Bold"&amp;14Finance: Current Budget</oddHeader>
    <oddFooter>&amp;LNote: Events &amp; Meetings budget totals also include: casual services rendered, catering, equipment rental/lease, postage, printing, wireless/on-line services, and travel/lodging - non-local expenses.
&amp;C&amp;P of &amp;N&amp;RPrinted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606-Finance (2014)</vt:lpstr>
      <vt:lpstr>Events and Meetings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 Rose</dc:creator>
  <cp:lastModifiedBy>kurek</cp:lastModifiedBy>
  <cp:lastPrinted>2014-04-29T15:18:38Z</cp:lastPrinted>
  <dcterms:created xsi:type="dcterms:W3CDTF">2013-05-15T16:06:50Z</dcterms:created>
  <dcterms:modified xsi:type="dcterms:W3CDTF">2014-07-31T18:03:53Z</dcterms:modified>
</cp:coreProperties>
</file>