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nw365.sharepoint.com/teams/SS21_MSc_BIS_DigiBP_M365-TeamBndnerNusstorte/Freigegebene Dokumente/Team Bündner Nusstorte/e/00_General/"/>
    </mc:Choice>
  </mc:AlternateContent>
  <xr:revisionPtr revIDLastSave="0" documentId="8_{C66AF4C2-3AB2-C94E-BA81-E8234650B9D4}" xr6:coauthVersionLast="47" xr6:coauthVersionMax="47" xr10:uidLastSave="{00000000-0000-0000-0000-000000000000}"/>
  <bookViews>
    <workbookView xWindow="0" yWindow="460" windowWidth="60160" windowHeight="33380" activeTab="1" xr2:uid="{F7BD187C-7634-4502-9CCF-0BBF64F508FB}"/>
  </bookViews>
  <sheets>
    <sheet name="Agile" sheetId="3" r:id="rId1"/>
    <sheet name="Tabelle1" sheetId="1" r:id="rId2"/>
    <sheet name="Rollup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3" l="1"/>
  <c r="D3" i="3"/>
  <c r="D4" i="3" s="1"/>
  <c r="B4" i="1"/>
  <c r="G15" i="1" s="1" a="1"/>
  <c r="G15" i="1" s="1"/>
  <c r="I15" i="1" s="1"/>
  <c r="J21" i="1"/>
  <c r="J22" i="1"/>
  <c r="J23" i="1"/>
  <c r="L23" i="1"/>
  <c r="J24" i="1"/>
  <c r="J25" i="1"/>
  <c r="J15" i="1"/>
  <c r="J16" i="1"/>
  <c r="J17" i="1"/>
  <c r="J7" i="1"/>
  <c r="J8" i="1"/>
  <c r="J9" i="1"/>
  <c r="J10" i="1"/>
  <c r="J12" i="1"/>
  <c r="J3" i="1"/>
  <c r="L4" i="1"/>
  <c r="L10" i="1" s="1"/>
  <c r="K4" i="1"/>
  <c r="K10" i="1" s="1"/>
  <c r="E3" i="3" l="1"/>
  <c r="G18" i="1" a="1"/>
  <c r="G18" i="1" s="1"/>
  <c r="I18" i="1" s="1"/>
  <c r="G17" i="1" a="1"/>
  <c r="G17" i="1" s="1"/>
  <c r="I17" i="1" s="1"/>
  <c r="G22" i="1" a="1"/>
  <c r="G22" i="1" s="1"/>
  <c r="I22" i="1" s="1"/>
  <c r="G21" i="1" a="1"/>
  <c r="G21" i="1" s="1"/>
  <c r="G20" i="1" a="1"/>
  <c r="G20" i="1" s="1"/>
  <c r="G16" i="1" a="1"/>
  <c r="G16" i="1" s="1"/>
  <c r="L22" i="1"/>
  <c r="K22" i="1"/>
  <c r="L24" i="1"/>
  <c r="K24" i="1"/>
  <c r="K21" i="1"/>
  <c r="K17" i="1"/>
  <c r="K16" i="1"/>
  <c r="K23" i="1"/>
  <c r="L20" i="1"/>
  <c r="K20" i="1"/>
  <c r="L25" i="1"/>
  <c r="K25" i="1"/>
  <c r="L21" i="1"/>
  <c r="L14" i="1"/>
  <c r="L16" i="1"/>
  <c r="L17" i="1"/>
  <c r="K14" i="1"/>
  <c r="L15" i="1"/>
  <c r="K15" i="1"/>
  <c r="G11" i="1" a="1"/>
  <c r="G11" i="1" s="1"/>
  <c r="I11" i="1" s="1"/>
  <c r="K12" i="1"/>
  <c r="L12" i="1"/>
  <c r="L9" i="1"/>
  <c r="L7" i="1"/>
  <c r="K7" i="1"/>
  <c r="K9" i="1"/>
  <c r="N4" i="1"/>
  <c r="M4" i="1"/>
  <c r="J13" i="1"/>
  <c r="J14" i="1"/>
  <c r="J19" i="1"/>
  <c r="J20" i="1"/>
  <c r="J5" i="1"/>
  <c r="F3" i="3" l="1"/>
  <c r="E4" i="3"/>
  <c r="M23" i="1"/>
  <c r="M21" i="1"/>
  <c r="M25" i="1"/>
  <c r="M20" i="1"/>
  <c r="M24" i="1"/>
  <c r="M22" i="1"/>
  <c r="N25" i="1"/>
  <c r="N23" i="1"/>
  <c r="N21" i="1"/>
  <c r="N20" i="1"/>
  <c r="N24" i="1"/>
  <c r="N22" i="1"/>
  <c r="N17" i="1"/>
  <c r="N14" i="1"/>
  <c r="N15" i="1"/>
  <c r="N16" i="1"/>
  <c r="M14" i="1"/>
  <c r="M15" i="1"/>
  <c r="M16" i="1"/>
  <c r="M17" i="1"/>
  <c r="I16" i="1"/>
  <c r="N7" i="1"/>
  <c r="N12" i="1"/>
  <c r="N9" i="1"/>
  <c r="N10" i="1"/>
  <c r="M12" i="1"/>
  <c r="M9" i="1"/>
  <c r="M10" i="1"/>
  <c r="M7" i="1"/>
  <c r="P4" i="1"/>
  <c r="O4" i="1"/>
  <c r="O10" i="1" s="1"/>
  <c r="I21" i="1"/>
  <c r="G9" i="1" a="1"/>
  <c r="G9" i="1" s="1"/>
  <c r="I9" i="1" s="1"/>
  <c r="G8" i="1" a="1"/>
  <c r="G8" i="1" s="1"/>
  <c r="I8" i="1" s="1"/>
  <c r="G12" i="1" a="1"/>
  <c r="G12" i="1" s="1"/>
  <c r="I12" i="1" s="1"/>
  <c r="I7" i="1"/>
  <c r="G25" i="1" a="1"/>
  <c r="G25" i="1" s="1"/>
  <c r="I25" i="1" s="1"/>
  <c r="K5" i="1"/>
  <c r="L5" i="1"/>
  <c r="L13" i="1"/>
  <c r="L19" i="1"/>
  <c r="K19" i="1"/>
  <c r="K13" i="1"/>
  <c r="I20" i="1"/>
  <c r="G14" i="1" a="1"/>
  <c r="G14" i="1" s="1"/>
  <c r="I14" i="1" s="1"/>
  <c r="G10" i="1" a="1"/>
  <c r="G10" i="1" s="1"/>
  <c r="I10" i="1" s="1"/>
  <c r="G3" i="3" l="1"/>
  <c r="F4" i="3"/>
  <c r="O22" i="1"/>
  <c r="O23" i="1"/>
  <c r="O25" i="1"/>
  <c r="O21" i="1"/>
  <c r="O20" i="1"/>
  <c r="O24" i="1"/>
  <c r="P24" i="1"/>
  <c r="P22" i="1"/>
  <c r="P20" i="1"/>
  <c r="P23" i="1"/>
  <c r="P21" i="1"/>
  <c r="P25" i="1"/>
  <c r="O17" i="1"/>
  <c r="O14" i="1"/>
  <c r="O15" i="1"/>
  <c r="O16" i="1"/>
  <c r="P16" i="1"/>
  <c r="P17" i="1"/>
  <c r="P14" i="1"/>
  <c r="P15" i="1"/>
  <c r="O7" i="1"/>
  <c r="O12" i="1"/>
  <c r="O9" i="1"/>
  <c r="P7" i="1"/>
  <c r="P12" i="1"/>
  <c r="P9" i="1"/>
  <c r="P10" i="1"/>
  <c r="Q4" i="1"/>
  <c r="Q13" i="1" s="1"/>
  <c r="R4" i="1"/>
  <c r="N13" i="1"/>
  <c r="N5" i="1"/>
  <c r="N19" i="1"/>
  <c r="M5" i="1"/>
  <c r="M13" i="1"/>
  <c r="M19" i="1"/>
  <c r="P5" i="1"/>
  <c r="H3" i="3" l="1"/>
  <c r="G4" i="3"/>
  <c r="Q24" i="1"/>
  <c r="Q22" i="1"/>
  <c r="Q23" i="1"/>
  <c r="Q21" i="1"/>
  <c r="Q25" i="1"/>
  <c r="Q20" i="1"/>
  <c r="R20" i="1"/>
  <c r="R25" i="1"/>
  <c r="R24" i="1"/>
  <c r="R23" i="1"/>
  <c r="R22" i="1"/>
  <c r="R21" i="1"/>
  <c r="R15" i="1"/>
  <c r="R16" i="1"/>
  <c r="R17" i="1"/>
  <c r="Q3" i="1"/>
  <c r="R14" i="1"/>
  <c r="Q16" i="1"/>
  <c r="Q17" i="1"/>
  <c r="Q14" i="1"/>
  <c r="Q15" i="1"/>
  <c r="R7" i="1"/>
  <c r="R9" i="1"/>
  <c r="R10" i="1"/>
  <c r="R13" i="1"/>
  <c r="R12" i="1"/>
  <c r="Q7" i="1"/>
  <c r="Q10" i="1"/>
  <c r="Q12" i="1"/>
  <c r="Q9" i="1"/>
  <c r="T4" i="1"/>
  <c r="S4" i="1"/>
  <c r="P13" i="1"/>
  <c r="P19" i="1"/>
  <c r="O13" i="1"/>
  <c r="O19" i="1"/>
  <c r="O5" i="1"/>
  <c r="I3" i="3" l="1"/>
  <c r="H4" i="3"/>
  <c r="T21" i="1"/>
  <c r="T25" i="1"/>
  <c r="T20" i="1"/>
  <c r="T24" i="1"/>
  <c r="T22" i="1"/>
  <c r="T23" i="1"/>
  <c r="S25" i="1"/>
  <c r="S20" i="1"/>
  <c r="S24" i="1"/>
  <c r="S23" i="1"/>
  <c r="S22" i="1"/>
  <c r="S21" i="1"/>
  <c r="T15" i="1"/>
  <c r="T17" i="1"/>
  <c r="T14" i="1"/>
  <c r="T16" i="1"/>
  <c r="S15" i="1"/>
  <c r="S16" i="1"/>
  <c r="S14" i="1"/>
  <c r="S17" i="1"/>
  <c r="S10" i="1"/>
  <c r="S7" i="1"/>
  <c r="S12" i="1"/>
  <c r="S9" i="1"/>
  <c r="T9" i="1"/>
  <c r="T10" i="1"/>
  <c r="T7" i="1"/>
  <c r="T12" i="1"/>
  <c r="U4" i="1"/>
  <c r="V4" i="1"/>
  <c r="R19" i="1"/>
  <c r="R5" i="1"/>
  <c r="Q5" i="1"/>
  <c r="Q19" i="1"/>
  <c r="J3" i="3" l="1"/>
  <c r="I4" i="3"/>
  <c r="V20" i="1"/>
  <c r="V23" i="1"/>
  <c r="V21" i="1"/>
  <c r="V25" i="1"/>
  <c r="V24" i="1"/>
  <c r="V22" i="1"/>
  <c r="U23" i="1"/>
  <c r="U22" i="1"/>
  <c r="U21" i="1"/>
  <c r="U25" i="1"/>
  <c r="U20" i="1"/>
  <c r="U24" i="1"/>
  <c r="V15" i="1"/>
  <c r="V17" i="1"/>
  <c r="V14" i="1"/>
  <c r="V16" i="1"/>
  <c r="U14" i="1"/>
  <c r="U16" i="1"/>
  <c r="U17" i="1"/>
  <c r="U15" i="1"/>
  <c r="V10" i="1"/>
  <c r="V12" i="1"/>
  <c r="V9" i="1"/>
  <c r="V7" i="1"/>
  <c r="U12" i="1"/>
  <c r="U9" i="1"/>
  <c r="U10" i="1"/>
  <c r="U7" i="1"/>
  <c r="X4" i="1"/>
  <c r="W4" i="1"/>
  <c r="T5" i="1"/>
  <c r="T13" i="1"/>
  <c r="T19" i="1"/>
  <c r="S13" i="1"/>
  <c r="S19" i="1"/>
  <c r="S5" i="1"/>
  <c r="K3" i="3" l="1"/>
  <c r="J4" i="3"/>
  <c r="W23" i="1"/>
  <c r="W24" i="1"/>
  <c r="W25" i="1"/>
  <c r="W22" i="1"/>
  <c r="W21" i="1"/>
  <c r="W20" i="1"/>
  <c r="X24" i="1"/>
  <c r="X23" i="1"/>
  <c r="X25" i="1"/>
  <c r="X22" i="1"/>
  <c r="X21" i="1"/>
  <c r="X20" i="1"/>
  <c r="W15" i="1"/>
  <c r="W17" i="1"/>
  <c r="W16" i="1"/>
  <c r="W14" i="1"/>
  <c r="X16" i="1"/>
  <c r="X15" i="1"/>
  <c r="X17" i="1"/>
  <c r="X14" i="1"/>
  <c r="W12" i="1"/>
  <c r="W7" i="1"/>
  <c r="W9" i="1"/>
  <c r="W10" i="1"/>
  <c r="X7" i="1"/>
  <c r="X12" i="1"/>
  <c r="X9" i="1"/>
  <c r="X10" i="1"/>
  <c r="Y4" i="1"/>
  <c r="Z4" i="1"/>
  <c r="V5" i="1"/>
  <c r="V13" i="1"/>
  <c r="V19" i="1"/>
  <c r="U19" i="1"/>
  <c r="U5" i="1"/>
  <c r="U13" i="1"/>
  <c r="L3" i="3" l="1"/>
  <c r="K4" i="3"/>
  <c r="Y24" i="1"/>
  <c r="Y22" i="1"/>
  <c r="Y23" i="1"/>
  <c r="Y21" i="1"/>
  <c r="Y25" i="1"/>
  <c r="Y20" i="1"/>
  <c r="Z20" i="1"/>
  <c r="Z24" i="1"/>
  <c r="Z21" i="1"/>
  <c r="Z22" i="1"/>
  <c r="Z23" i="1"/>
  <c r="Z25" i="1"/>
  <c r="Z17" i="1"/>
  <c r="Z14" i="1"/>
  <c r="Z15" i="1"/>
  <c r="AB4" i="1"/>
  <c r="Z3" i="1"/>
  <c r="Z16" i="1"/>
  <c r="Y14" i="1"/>
  <c r="Y15" i="1"/>
  <c r="Y16" i="1"/>
  <c r="Y17" i="1"/>
  <c r="Z10" i="1"/>
  <c r="Z7" i="1"/>
  <c r="Z9" i="1"/>
  <c r="Z12" i="1"/>
  <c r="Y10" i="1"/>
  <c r="Y7" i="1"/>
  <c r="Y12" i="1"/>
  <c r="Y9" i="1"/>
  <c r="Z5" i="1"/>
  <c r="AA4" i="1"/>
  <c r="Y5" i="1"/>
  <c r="X19" i="1"/>
  <c r="X13" i="1"/>
  <c r="X5" i="1"/>
  <c r="W13" i="1"/>
  <c r="W19" i="1"/>
  <c r="W5" i="1"/>
  <c r="M3" i="3" l="1"/>
  <c r="L4" i="3"/>
  <c r="AA25" i="1"/>
  <c r="AA24" i="1"/>
  <c r="AA23" i="1"/>
  <c r="AA20" i="1"/>
  <c r="AA22" i="1"/>
  <c r="AA21" i="1"/>
  <c r="AB21" i="1"/>
  <c r="AB24" i="1"/>
  <c r="AB22" i="1"/>
  <c r="AB25" i="1"/>
  <c r="AB20" i="1"/>
  <c r="AB23" i="1"/>
  <c r="AC4" i="1"/>
  <c r="AA15" i="1"/>
  <c r="AA17" i="1"/>
  <c r="AA14" i="1"/>
  <c r="AA16" i="1"/>
  <c r="AB16" i="1"/>
  <c r="AD4" i="1"/>
  <c r="AB17" i="1"/>
  <c r="AB14" i="1"/>
  <c r="AB15" i="1"/>
  <c r="AA10" i="1"/>
  <c r="AA12" i="1"/>
  <c r="AA7" i="1"/>
  <c r="AA9" i="1"/>
  <c r="AB9" i="1"/>
  <c r="AB10" i="1"/>
  <c r="AB7" i="1"/>
  <c r="AB12" i="1"/>
  <c r="AB5" i="1"/>
  <c r="AA5" i="1"/>
  <c r="Y13" i="1"/>
  <c r="Y19" i="1"/>
  <c r="N3" i="3" l="1"/>
  <c r="M4" i="3"/>
  <c r="AC23" i="1"/>
  <c r="AC20" i="1"/>
  <c r="AC24" i="1"/>
  <c r="AC21" i="1"/>
  <c r="AC25" i="1"/>
  <c r="AC22" i="1"/>
  <c r="AD23" i="1"/>
  <c r="AD21" i="1"/>
  <c r="AD24" i="1"/>
  <c r="AD25" i="1"/>
  <c r="AD20" i="1"/>
  <c r="AD22" i="1"/>
  <c r="AC5" i="1"/>
  <c r="AE4" i="1"/>
  <c r="AC16" i="1"/>
  <c r="AC10" i="1"/>
  <c r="AC7" i="1"/>
  <c r="AC17" i="1"/>
  <c r="AC14" i="1"/>
  <c r="AC15" i="1"/>
  <c r="AD15" i="1"/>
  <c r="AD10" i="1"/>
  <c r="AD7" i="1"/>
  <c r="AD16" i="1"/>
  <c r="AD17" i="1"/>
  <c r="AF4" i="1"/>
  <c r="AD14" i="1"/>
  <c r="AD5" i="1"/>
  <c r="O3" i="3" l="1"/>
  <c r="O4" i="3" s="1"/>
  <c r="N4" i="3"/>
  <c r="AF24" i="1"/>
  <c r="AF22" i="1"/>
  <c r="AF23" i="1"/>
  <c r="AF25" i="1"/>
  <c r="AF21" i="1"/>
  <c r="AF20" i="1"/>
  <c r="AE22" i="1"/>
  <c r="AE25" i="1"/>
  <c r="AE23" i="1"/>
  <c r="AE21" i="1"/>
  <c r="AE20" i="1"/>
  <c r="AE24" i="1"/>
  <c r="AE5" i="1"/>
  <c r="AE15" i="1"/>
  <c r="AE16" i="1"/>
  <c r="AE14" i="1"/>
  <c r="AE7" i="1"/>
  <c r="AG4" i="1"/>
  <c r="AG19" i="1" s="1"/>
  <c r="AE17" i="1"/>
  <c r="AF7" i="1"/>
  <c r="AH4" i="1"/>
  <c r="AF5" i="1"/>
  <c r="AF15" i="1"/>
  <c r="AF17" i="1"/>
  <c r="AF16" i="1"/>
  <c r="AF14" i="1"/>
  <c r="AH17" i="1" l="1"/>
  <c r="AH19" i="1"/>
  <c r="AG24" i="1"/>
  <c r="AG22" i="1"/>
  <c r="AG25" i="1"/>
  <c r="AG23" i="1"/>
  <c r="AG20" i="1"/>
  <c r="AG21" i="1"/>
  <c r="AH20" i="1"/>
  <c r="AH23" i="1"/>
  <c r="AH24" i="1"/>
  <c r="AH22" i="1"/>
  <c r="AH25" i="1"/>
  <c r="AH21" i="1"/>
  <c r="AG14" i="1"/>
  <c r="AG7" i="1"/>
  <c r="AG5" i="1"/>
  <c r="AG15" i="1"/>
  <c r="AG16" i="1"/>
  <c r="AG17" i="1"/>
  <c r="AI4" i="1"/>
  <c r="AH14" i="1"/>
  <c r="AJ4" i="1"/>
  <c r="AH7" i="1"/>
  <c r="AH5" i="1"/>
  <c r="AH16" i="1"/>
  <c r="AH15" i="1"/>
  <c r="AI17" i="1" l="1"/>
  <c r="AI19" i="1"/>
  <c r="AJ24" i="1"/>
  <c r="AJ17" i="1"/>
  <c r="AJ19" i="1"/>
  <c r="AJ21" i="1"/>
  <c r="AJ23" i="1"/>
  <c r="AJ25" i="1"/>
  <c r="AJ20" i="1"/>
  <c r="AJ22" i="1"/>
  <c r="AI25" i="1"/>
  <c r="AI20" i="1"/>
  <c r="AI23" i="1"/>
  <c r="AI24" i="1"/>
  <c r="AI22" i="1"/>
  <c r="AI21" i="1"/>
  <c r="AI14" i="1"/>
  <c r="AI7" i="1"/>
  <c r="AK4" i="1"/>
  <c r="AI5" i="1"/>
  <c r="AI15" i="1"/>
  <c r="AI16" i="1"/>
  <c r="AJ16" i="1"/>
  <c r="AL4" i="1"/>
  <c r="AJ7" i="1"/>
  <c r="AJ14" i="1"/>
  <c r="AJ5" i="1"/>
  <c r="AJ15" i="1"/>
  <c r="AJ3" i="1"/>
  <c r="AK17" i="1" l="1"/>
  <c r="AK19" i="1"/>
  <c r="AL24" i="1"/>
  <c r="AL17" i="1"/>
  <c r="AL19" i="1"/>
  <c r="AK23" i="1"/>
  <c r="AK21" i="1"/>
  <c r="AK25" i="1"/>
  <c r="AK20" i="1"/>
  <c r="AK24" i="1"/>
  <c r="AK22" i="1"/>
  <c r="AL25" i="1"/>
  <c r="AL23" i="1"/>
  <c r="AL21" i="1"/>
  <c r="AL20" i="1"/>
  <c r="AL22" i="1"/>
  <c r="AL15" i="1"/>
  <c r="AL16" i="1"/>
  <c r="AL14" i="1"/>
  <c r="AL7" i="1"/>
  <c r="AL5" i="1"/>
  <c r="AK16" i="1"/>
  <c r="AK5" i="1"/>
  <c r="AK7" i="1"/>
  <c r="AK15" i="1"/>
  <c r="AK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<sst xmlns="http://schemas.openxmlformats.org/spreadsheetml/2006/main" count="119" uniqueCount="90">
  <si>
    <t>Phase 1</t>
  </si>
  <si>
    <t>Phase 2</t>
  </si>
  <si>
    <t>Phase 3</t>
  </si>
  <si>
    <t>Phase 4</t>
  </si>
  <si>
    <t>All</t>
  </si>
  <si>
    <t>Status</t>
  </si>
  <si>
    <t>TaskOwner</t>
  </si>
  <si>
    <t>Word</t>
  </si>
  <si>
    <t>Excel</t>
  </si>
  <si>
    <t>Milestone</t>
  </si>
  <si>
    <t>As-Is Process</t>
  </si>
  <si>
    <t>Define Project</t>
  </si>
  <si>
    <t>Model a As-Is Process</t>
  </si>
  <si>
    <t>Camunda</t>
  </si>
  <si>
    <t>Set up a Project Plan</t>
  </si>
  <si>
    <t>Open</t>
  </si>
  <si>
    <t>In progress</t>
  </si>
  <si>
    <t>finalized</t>
  </si>
  <si>
    <t>Robin</t>
  </si>
  <si>
    <t>Ryan</t>
  </si>
  <si>
    <t>Slavisa</t>
  </si>
  <si>
    <t>Lukas</t>
  </si>
  <si>
    <t>None</t>
  </si>
  <si>
    <t>Startdate</t>
  </si>
  <si>
    <t>Enddate</t>
  </si>
  <si>
    <t>Kickoff</t>
  </si>
  <si>
    <t>To-Be Process</t>
  </si>
  <si>
    <t>Model a To-Be Process</t>
  </si>
  <si>
    <t>Verify To-Be Process Model</t>
  </si>
  <si>
    <t>Verify As-Is Process Model</t>
  </si>
  <si>
    <t>Postman, Integromat, Camunda</t>
  </si>
  <si>
    <t>Tool</t>
  </si>
  <si>
    <t>Gap</t>
  </si>
  <si>
    <t>StartDate</t>
  </si>
  <si>
    <t>Today</t>
  </si>
  <si>
    <t>Phase</t>
  </si>
  <si>
    <t>Planned</t>
  </si>
  <si>
    <t>ToBe-Progress</t>
  </si>
  <si>
    <t>AsIs-Progress</t>
  </si>
  <si>
    <t>Iterative Process Digitalisation</t>
  </si>
  <si>
    <t>Describe the As-Is Process and identify Improvements</t>
  </si>
  <si>
    <t>Finalized As-Is Process</t>
  </si>
  <si>
    <t>Describe the To-Be Process</t>
  </si>
  <si>
    <t>Finalized To-Be Process</t>
  </si>
  <si>
    <t>GitHub</t>
  </si>
  <si>
    <t>Submission</t>
  </si>
  <si>
    <t>Projectplan</t>
  </si>
  <si>
    <t>Record process steps</t>
  </si>
  <si>
    <t>Loom</t>
  </si>
  <si>
    <t>Presentation</t>
  </si>
  <si>
    <t>Final Cut Pro</t>
  </si>
  <si>
    <t>PowerPoint</t>
  </si>
  <si>
    <t>Cut sequences and integrate them into Presentation</t>
  </si>
  <si>
    <t>Finalize Documentation</t>
  </si>
  <si>
    <t>Final Prasentation / Deliverable</t>
  </si>
  <si>
    <t>Final Prasentation I 10.06.2021</t>
  </si>
  <si>
    <t>Upload Deliverables on Github I 10.06.2021 - 07:59</t>
  </si>
  <si>
    <t>Task description</t>
  </si>
  <si>
    <t>Testing</t>
  </si>
  <si>
    <t>Word / GitHub</t>
  </si>
  <si>
    <t>Sprint Start Date</t>
  </si>
  <si>
    <t>Sprint End Date</t>
  </si>
  <si>
    <t>Sprint Number</t>
  </si>
  <si>
    <t>Sprint Task 1</t>
  </si>
  <si>
    <t>Sprint Task 2</t>
  </si>
  <si>
    <t>Learn to use Trello</t>
  </si>
  <si>
    <t>Tools Used</t>
  </si>
  <si>
    <t>Excel, Trello</t>
  </si>
  <si>
    <t>Word, Powerpoint</t>
  </si>
  <si>
    <t>Sprint Tasks</t>
  </si>
  <si>
    <t>Identify As-Is Improvements</t>
  </si>
  <si>
    <t>Model As-Is Process</t>
  </si>
  <si>
    <t>Iterate As-Is Process</t>
  </si>
  <si>
    <t>Coaching</t>
  </si>
  <si>
    <t>Coaching with Maja</t>
  </si>
  <si>
    <t>Record and cut video</t>
  </si>
  <si>
    <t>Coaching with Devid</t>
  </si>
  <si>
    <t>Start on To-Be Process</t>
  </si>
  <si>
    <t>Review As-Is Process</t>
  </si>
  <si>
    <t>Verify To-Be Process</t>
  </si>
  <si>
    <t>Iterate To-Be Process</t>
  </si>
  <si>
    <t>Integromat, Camunda</t>
  </si>
  <si>
    <t>Postman, Camunda</t>
  </si>
  <si>
    <t>Get help with Integromat</t>
  </si>
  <si>
    <t>Debug Integromat</t>
  </si>
  <si>
    <t>Get help with Camunda</t>
  </si>
  <si>
    <t>Redo video intro and outtro</t>
  </si>
  <si>
    <t>Process Mining</t>
  </si>
  <si>
    <t>Final Cut Pro, Loom, Rapidminer</t>
  </si>
  <si>
    <t>Final Presentation I 10.06.2021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</si>
</sst>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;@"/>
    <numFmt numFmtId="165" formatCode="dd"/>
    <numFmt numFmtId="166" formatCode="ddd"/>
    <numFmt numFmtId="167" formatCode="mmm\ 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4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79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0" fillId="0" borderId="0" xfId="0" applyAlignment="1">
      <alignment textRotation="90"/>
    </xf>
    <xf numFmtId="0" fontId="0" fillId="0" borderId="0" xfId="0" applyAlignment="1">
      <alignment textRotation="90" wrapText="1"/>
    </xf>
    <xf numFmtId="9" fontId="0" fillId="0" borderId="0" xfId="0" applyNumberFormat="1"/>
    <xf numFmtId="0" fontId="0" fillId="0" borderId="0" xfId="0" applyAlignment="1"/>
    <xf numFmtId="164" fontId="0" fillId="0" borderId="0" xfId="0" applyNumberFormat="1"/>
    <xf numFmtId="166" fontId="0" fillId="0" borderId="0" xfId="0" applyNumberFormat="1"/>
    <xf numFmtId="0" fontId="3" fillId="0" borderId="0" xfId="0" applyFont="1"/>
    <xf numFmtId="9" fontId="0" fillId="0" borderId="0" xfId="1" applyFont="1"/>
    <xf numFmtId="0" fontId="2" fillId="0" borderId="0" xfId="0" applyFont="1" applyAlignment="1">
      <alignment textRotation="90" wrapText="1"/>
    </xf>
    <xf numFmtId="0" fontId="0" fillId="0" borderId="0" xfId="0" applyFont="1"/>
    <xf numFmtId="0" fontId="0" fillId="0" borderId="0" xfId="0" applyFill="1" applyAlignment="1"/>
    <xf numFmtId="0" fontId="2" fillId="0" borderId="0" xfId="0" applyFont="1" applyFill="1"/>
    <xf numFmtId="0" fontId="0" fillId="0" borderId="0" xfId="0" applyFill="1"/>
    <xf numFmtId="164" fontId="0" fillId="0" borderId="0" xfId="0" applyNumberFormat="1" applyFill="1"/>
    <xf numFmtId="9" fontId="0" fillId="0" borderId="0" xfId="1" applyFont="1" applyFill="1"/>
    <xf numFmtId="9" fontId="0" fillId="0" borderId="0" xfId="0" applyNumberFormat="1" applyFill="1"/>
    <xf numFmtId="0" fontId="3" fillId="0" borderId="0" xfId="0" applyFont="1" applyFill="1"/>
    <xf numFmtId="0" fontId="4" fillId="0" borderId="0" xfId="0" applyFont="1" applyAlignment="1">
      <alignment horizontal="left"/>
    </xf>
    <xf numFmtId="0" fontId="6" fillId="0" borderId="0" xfId="0" applyFont="1"/>
    <xf numFmtId="0" fontId="4" fillId="0" borderId="0" xfId="0" applyFont="1"/>
    <xf numFmtId="166" fontId="2" fillId="0" borderId="0" xfId="0" applyNumberFormat="1" applyFont="1" applyAlignment="1">
      <alignment horizontal="center"/>
    </xf>
    <xf numFmtId="0" fontId="3" fillId="2" borderId="0" xfId="0" applyFont="1" applyFill="1"/>
    <xf numFmtId="0" fontId="0" fillId="2" borderId="0" xfId="0" applyFill="1" applyAlignment="1"/>
    <xf numFmtId="0" fontId="2" fillId="2" borderId="0" xfId="0" applyFont="1" applyFill="1"/>
    <xf numFmtId="164" fontId="2" fillId="2" borderId="0" xfId="0" applyNumberFormat="1" applyFont="1" applyFill="1"/>
    <xf numFmtId="9" fontId="0" fillId="2" borderId="0" xfId="1" applyFont="1" applyFill="1"/>
    <xf numFmtId="9" fontId="0" fillId="2" borderId="0" xfId="0" applyNumberFormat="1" applyFill="1"/>
    <xf numFmtId="0" fontId="0" fillId="2" borderId="0" xfId="0" applyFill="1" applyAlignment="1">
      <alignment wrapText="1"/>
    </xf>
    <xf numFmtId="0" fontId="0" fillId="2" borderId="0" xfId="0" applyFill="1"/>
    <xf numFmtId="14" fontId="2" fillId="2" borderId="0" xfId="0" applyNumberFormat="1" applyFont="1" applyFill="1"/>
    <xf numFmtId="165" fontId="2" fillId="2" borderId="0" xfId="0" applyNumberFormat="1" applyFont="1" applyFill="1"/>
    <xf numFmtId="14" fontId="0" fillId="0" borderId="0" xfId="0" applyNumberFormat="1"/>
    <xf numFmtId="0" fontId="0" fillId="0" borderId="0" xfId="0" applyAlignment="1">
      <alignment wrapText="1"/>
    </xf>
    <xf numFmtId="0" fontId="3" fillId="3" borderId="0" xfId="0" applyFont="1" applyFill="1"/>
    <xf numFmtId="0" fontId="3" fillId="4" borderId="0" xfId="0" applyFont="1" applyFill="1"/>
    <xf numFmtId="167" fontId="2" fillId="2" borderId="0" xfId="0" applyNumberFormat="1" applyFont="1" applyFill="1" applyAlignment="1">
      <alignment horizontal="center"/>
    </xf>
    <xf numFmtId="0" fontId="5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164" fontId="8" fillId="0" borderId="0" xfId="0" applyNumberFormat="1" applyFont="1" applyFill="1" applyAlignment="1">
      <alignment horizontal="left" wrapText="1"/>
    </xf>
    <xf numFmtId="0" fontId="8" fillId="0" borderId="0" xfId="0" applyFont="1" applyFill="1" applyAlignment="1">
      <alignment wrapText="1"/>
    </xf>
    <xf numFmtId="164" fontId="7" fillId="0" borderId="0" xfId="0" applyNumberFormat="1" applyFont="1" applyFill="1" applyAlignment="1">
      <alignment horizontal="left" wrapText="1"/>
    </xf>
    <xf numFmtId="0" fontId="7" fillId="6" borderId="0" xfId="0" applyFont="1" applyFill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 wrapText="1"/>
    </xf>
    <xf numFmtId="164" fontId="8" fillId="6" borderId="0" xfId="0" applyNumberFormat="1" applyFont="1" applyFill="1" applyAlignment="1">
      <alignment horizontal="center" wrapText="1"/>
    </xf>
    <xf numFmtId="0" fontId="8" fillId="0" borderId="0" xfId="0" applyFont="1" applyAlignment="1">
      <alignment vertical="top" wrapText="1"/>
    </xf>
    <xf numFmtId="0" fontId="8" fillId="7" borderId="0" xfId="0" applyFont="1" applyFill="1" applyAlignment="1">
      <alignment vertical="top" wrapText="1"/>
    </xf>
    <xf numFmtId="0" fontId="7" fillId="7" borderId="0" xfId="0" applyFont="1" applyFill="1" applyAlignment="1">
      <alignment vertical="top" wrapText="1"/>
    </xf>
    <xf numFmtId="0" fontId="10" fillId="5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vertical="top" wrapText="1"/>
    </xf>
    <xf numFmtId="164" fontId="8" fillId="6" borderId="1" xfId="0" applyNumberFormat="1" applyFont="1" applyFill="1" applyBorder="1" applyAlignment="1">
      <alignment horizontal="center" wrapText="1"/>
    </xf>
    <xf numFmtId="0" fontId="7" fillId="6" borderId="3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7" fillId="7" borderId="4" xfId="0" applyFont="1" applyFill="1" applyBorder="1" applyAlignment="1">
      <alignment vertical="center" wrapText="1"/>
    </xf>
    <xf numFmtId="0" fontId="7" fillId="6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85">
    <dxf>
      <fill>
        <patternFill>
          <bgColor rgb="FFFE9090"/>
        </patternFill>
      </fill>
    </dxf>
    <dxf>
      <fill>
        <patternFill>
          <bgColor rgb="FFFE9090"/>
        </patternFill>
      </fill>
    </dxf>
    <dxf>
      <fill>
        <patternFill>
          <bgColor rgb="FFFE9090"/>
        </patternFill>
      </fill>
    </dxf>
    <dxf>
      <fill>
        <patternFill>
          <bgColor rgb="FFFE9090"/>
        </patternFill>
      </fill>
    </dxf>
    <dxf>
      <fill>
        <patternFill patternType="solid">
          <bgColor rgb="FFFE9090"/>
        </patternFill>
      </fill>
    </dxf>
    <dxf>
      <font>
        <color theme="4"/>
      </font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rgb="FFFE9090"/>
        </patternFill>
      </fill>
    </dxf>
    <dxf>
      <fill>
        <patternFill>
          <bgColor rgb="FFFE909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  <dxf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dd/mm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dd/mm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numFmt numFmtId="166" formatCode="ddd"/>
    </dxf>
  </dxfs>
  <tableStyles count="0" defaultTableStyle="TableStyleMedium2" defaultPivotStyle="PivotStyleLight16"/>
  <colors>
    <mruColors>
      <color rgb="FFFF7979"/>
      <color rgb="FFFE9090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F06335-1073-4F36-82E0-62BAD333EF97}" name="Tabelle2" displayName="Tabelle2" ref="A7:AL25" headerRowCount="0" totalsRowShown="0" headerRowDxfId="84" dataDxfId="83">
  <tableColumns count="38">
    <tableColumn id="1" xr3:uid="{4E568328-6BFD-4CA6-AB07-2C18CB0EB783}" name="Spalte1" headerRowDxfId="82" dataDxfId="81"/>
    <tableColumn id="2" xr3:uid="{6D79354E-360D-42B6-9B22-515F1A5CBBC7}" name="Spalte2" headerRowDxfId="80" dataDxfId="79"/>
    <tableColumn id="3" xr3:uid="{88B6CB4C-619F-40BA-9828-F1DF3C4C672B}" name="Spalte3" headerRowDxfId="78"/>
    <tableColumn id="26" xr3:uid="{BE470945-F3E0-48AA-9903-23BE16E6DA01}" name="Spalte26" headerRowDxfId="77"/>
    <tableColumn id="4" xr3:uid="{D6EB8E3C-86E1-4860-A521-4E27E9B239CC}" name="Spalte4" headerRowDxfId="76" dataDxfId="75"/>
    <tableColumn id="5" xr3:uid="{C46EC63E-A088-4CF6-930D-999A97A6FAF8}" name="Spalte5" headerRowDxfId="74" dataDxfId="73"/>
    <tableColumn id="6" xr3:uid="{F27F770A-76B0-4455-9181-A47171854A18}" name="Spalte6" headerRowDxfId="72" dataDxfId="71">
      <calculatedColumnFormula array="1">IFERROR(_xlfn.IFS($B$4&lt;E7,0,$B$4&gt;F7,1),_xlfn.DAYS($B$4,E7)/_xlfn.DAYS(F7,E7))</calculatedColumnFormula>
    </tableColumn>
    <tableColumn id="7" xr3:uid="{9B535114-8EAF-4B7C-8161-25D3663C48D2}" name="Spalte7" headerRowDxfId="70" dataDxfId="69"/>
    <tableColumn id="25" xr3:uid="{64523B12-89EB-44EB-A928-BFE1D50C05DF}" name="Spalte25" headerRowDxfId="68" dataDxfId="67">
      <calculatedColumnFormula>Tabelle2[[#This Row],[Spalte7]]-Tabelle2[[#This Row],[Spalte6]]</calculatedColumnFormula>
    </tableColumn>
    <tableColumn id="9" xr3:uid="{CAF494B1-6471-4468-9A78-D98D0E570960}" name="Spalte9" headerRowDxfId="66" dataDxfId="65"/>
    <tableColumn id="10" xr3:uid="{10A1DD5E-5B6D-4670-B2DC-DDE002602745}" name="Spalte10" headerRowDxfId="64" dataDxfId="63"/>
    <tableColumn id="11" xr3:uid="{AD025FFF-3BAC-4D09-8B6D-CB38B8A1BF00}" name="Spalte11" headerRowDxfId="62" dataDxfId="61"/>
    <tableColumn id="12" xr3:uid="{F59F2F73-22E3-4884-B67C-3BB50D3A0661}" name="Spalte12" headerRowDxfId="60" dataDxfId="59"/>
    <tableColumn id="13" xr3:uid="{E79FC835-597B-4D51-BA4F-85208D24AD77}" name="Spalte13" headerRowDxfId="58" dataDxfId="57"/>
    <tableColumn id="14" xr3:uid="{C0722359-B52D-401E-9282-6979ECBBE347}" name="Spalte14" headerRowDxfId="56" dataDxfId="55"/>
    <tableColumn id="15" xr3:uid="{D0D24DBE-0758-4E82-B52F-705DE85AFA77}" name="Spalte15" headerRowDxfId="54" dataDxfId="53"/>
    <tableColumn id="16" xr3:uid="{19002A73-A58A-4FF8-95C7-968810B16F3C}" name="Spalte16" headerRowDxfId="52" dataDxfId="51"/>
    <tableColumn id="17" xr3:uid="{F58752E6-A0FD-41D6-ABE9-9871BCFA0BA6}" name="Spalte17" headerRowDxfId="50" dataDxfId="49"/>
    <tableColumn id="18" xr3:uid="{A7EF12ED-6630-4ADA-B8E0-1C76290DA616}" name="Spalte18" headerRowDxfId="48" dataDxfId="47"/>
    <tableColumn id="19" xr3:uid="{2187018A-EF6D-4D46-A89F-AC819847A1FF}" name="Spalte19" headerRowDxfId="46" dataDxfId="45"/>
    <tableColumn id="20" xr3:uid="{8B2B5CA7-B49F-419D-8A66-C94173AF7F36}" name="Spalte20" headerRowDxfId="44" dataDxfId="43"/>
    <tableColumn id="21" xr3:uid="{3D35BF5E-D26B-48F0-BDF8-B4ED07D42413}" name="Spalte21" headerRowDxfId="42" dataDxfId="41"/>
    <tableColumn id="22" xr3:uid="{880A5530-DF35-4C51-8E5B-5ACB4B86B754}" name="Spalte22" headerRowDxfId="40" dataDxfId="39"/>
    <tableColumn id="23" xr3:uid="{2CC2091A-00A6-44B7-AEFF-BCFA5DAC0844}" name="Spalte23" headerRowDxfId="38" dataDxfId="37"/>
    <tableColumn id="24" xr3:uid="{98077720-F516-464F-B3AE-83D00B4B9DDE}" name="Spalte24" headerRowDxfId="36" dataDxfId="35"/>
    <tableColumn id="30" xr3:uid="{56DF5DCA-800E-4186-8531-70544A42F510}" name="Spalte27" headerRowDxfId="34" dataDxfId="33"/>
    <tableColumn id="31" xr3:uid="{5F13735C-7627-4FDF-A470-A1322F9B4775}" name="Spalte28" headerRowDxfId="32" dataDxfId="31"/>
    <tableColumn id="32" xr3:uid="{8BEF9F91-BE48-447B-BEE1-E19DF1AFF8E2}" name="Spalte29" headerRowDxfId="30" dataDxfId="29"/>
    <tableColumn id="27" xr3:uid="{9B0A3BDA-2EFF-4644-B0DE-10987C977FF6}" name="Spalte30" headerRowDxfId="28" dataDxfId="27"/>
    <tableColumn id="28" xr3:uid="{988EF65D-E3CB-0344-A9F4-592873ABBF61}" name="Spalte31" headerRowDxfId="26" dataDxfId="25"/>
    <tableColumn id="29" xr3:uid="{DD09F1B1-4A52-BC4A-BB73-D6A547434464}" name="Spalte8" headerRowDxfId="24" dataDxfId="23"/>
    <tableColumn id="33" xr3:uid="{6C682E92-CB2A-FC4B-959F-0999525C0078}" name="Spalte32" headerRowDxfId="22" dataDxfId="21"/>
    <tableColumn id="34" xr3:uid="{D0BB58D5-6EE5-A84E-8ABE-447526AD35CE}" name="Spalte33" headerRowDxfId="20" dataDxfId="19"/>
    <tableColumn id="35" xr3:uid="{7CA8A387-7773-C94F-B88E-B29F7610E338}" name="Spalte34" headerRowDxfId="18" dataDxfId="17"/>
    <tableColumn id="36" xr3:uid="{48B8A6EF-8CD6-5840-B9EB-F566541F9BE1}" name="Spalte35" headerRowDxfId="16" dataDxfId="15"/>
    <tableColumn id="37" xr3:uid="{88C2F886-C31D-3345-B299-F2F0C307C10B}" name="Spalte36" headerRowDxfId="14" dataDxfId="13"/>
    <tableColumn id="38" xr3:uid="{E59A0048-5545-0C4C-8366-0C5E256A2D2F}" name="Spalte37" headerRowDxfId="12" dataDxfId="11"/>
    <tableColumn id="39" xr3:uid="{56ECA774-E99F-0842-8E78-B72E94DDBBDD}" name="Spalte38" headerRowDxfId="10" dataDxfId="9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60D28-495A-A94B-9BC6-761DEA7EA5B2}">
  <dimension ref="A1:U13"/>
  <sheetViews>
    <sheetView showGridLines="0" zoomScale="140" zoomScaleNormal="190" workbookViewId="0">
      <selection activeCell="L25" sqref="L25"/>
    </sheetView>
  </sheetViews>
  <sheetFormatPr baseColWidth="10" defaultColWidth="11.5" defaultRowHeight="14" x14ac:dyDescent="0.2"/>
  <cols>
    <col min="1" max="1" width="14.33203125" style="42" customWidth="1"/>
    <col min="2" max="2" width="11.5" style="42" customWidth="1"/>
    <col min="3" max="15" width="13" style="41" customWidth="1"/>
    <col min="16" max="21" width="13.5" style="41" customWidth="1"/>
    <col min="22" max="36" width="3.83203125" style="42" customWidth="1"/>
    <col min="37" max="16384" width="11.5" style="42"/>
  </cols>
  <sheetData>
    <row r="1" spans="1:21" x14ac:dyDescent="0.2">
      <c r="A1" s="40"/>
      <c r="B1" s="40"/>
    </row>
    <row r="2" spans="1:21" ht="21" customHeight="1" x14ac:dyDescent="0.2">
      <c r="A2" s="55" t="s">
        <v>62</v>
      </c>
      <c r="B2" s="55"/>
      <c r="C2" s="50">
        <v>1</v>
      </c>
      <c r="D2" s="50">
        <v>2</v>
      </c>
      <c r="E2" s="50">
        <v>3</v>
      </c>
      <c r="F2" s="50">
        <v>4</v>
      </c>
      <c r="G2" s="50">
        <v>5</v>
      </c>
      <c r="H2" s="50">
        <v>6</v>
      </c>
      <c r="I2" s="50">
        <v>7</v>
      </c>
      <c r="J2" s="50">
        <v>8</v>
      </c>
      <c r="K2" s="50">
        <v>9</v>
      </c>
      <c r="L2" s="50">
        <v>10</v>
      </c>
      <c r="M2" s="50">
        <v>11</v>
      </c>
      <c r="N2" s="50">
        <v>12</v>
      </c>
      <c r="O2" s="50">
        <v>13</v>
      </c>
    </row>
    <row r="3" spans="1:21" s="44" customFormat="1" ht="21" customHeight="1" x14ac:dyDescent="0.2">
      <c r="A3" s="46" t="s">
        <v>60</v>
      </c>
      <c r="B3" s="46"/>
      <c r="C3" s="51">
        <v>44264</v>
      </c>
      <c r="D3" s="51">
        <f>C3+DAY(7)</f>
        <v>44271</v>
      </c>
      <c r="E3" s="51">
        <f t="shared" ref="E3:O3" si="0">D3+DAY(7)</f>
        <v>44278</v>
      </c>
      <c r="F3" s="51">
        <f t="shared" si="0"/>
        <v>44285</v>
      </c>
      <c r="G3" s="51">
        <f t="shared" si="0"/>
        <v>44292</v>
      </c>
      <c r="H3" s="51">
        <f t="shared" si="0"/>
        <v>44299</v>
      </c>
      <c r="I3" s="51">
        <f t="shared" si="0"/>
        <v>44306</v>
      </c>
      <c r="J3" s="51">
        <f t="shared" si="0"/>
        <v>44313</v>
      </c>
      <c r="K3" s="51">
        <f t="shared" si="0"/>
        <v>44320</v>
      </c>
      <c r="L3" s="51">
        <f t="shared" si="0"/>
        <v>44327</v>
      </c>
      <c r="M3" s="51">
        <f t="shared" si="0"/>
        <v>44334</v>
      </c>
      <c r="N3" s="51">
        <f t="shared" si="0"/>
        <v>44341</v>
      </c>
      <c r="O3" s="51">
        <f t="shared" si="0"/>
        <v>44348</v>
      </c>
      <c r="P3" s="43"/>
      <c r="Q3" s="43"/>
      <c r="R3" s="43"/>
      <c r="S3" s="43"/>
      <c r="T3" s="43"/>
      <c r="U3" s="43"/>
    </row>
    <row r="4" spans="1:21" s="44" customFormat="1" ht="21" customHeight="1" x14ac:dyDescent="0.2">
      <c r="A4" s="48" t="s">
        <v>61</v>
      </c>
      <c r="B4" s="48"/>
      <c r="C4" s="57">
        <f>C3+DAY(7)</f>
        <v>44271</v>
      </c>
      <c r="D4" s="57">
        <f t="shared" ref="D4:O4" si="1">D3+DAY(7)</f>
        <v>44278</v>
      </c>
      <c r="E4" s="57">
        <f t="shared" si="1"/>
        <v>44285</v>
      </c>
      <c r="F4" s="57">
        <f t="shared" si="1"/>
        <v>44292</v>
      </c>
      <c r="G4" s="57">
        <f t="shared" si="1"/>
        <v>44299</v>
      </c>
      <c r="H4" s="57">
        <f t="shared" si="1"/>
        <v>44306</v>
      </c>
      <c r="I4" s="57">
        <f t="shared" si="1"/>
        <v>44313</v>
      </c>
      <c r="J4" s="57">
        <f t="shared" si="1"/>
        <v>44320</v>
      </c>
      <c r="K4" s="57">
        <f t="shared" si="1"/>
        <v>44327</v>
      </c>
      <c r="L4" s="57">
        <f t="shared" si="1"/>
        <v>44334</v>
      </c>
      <c r="M4" s="57">
        <f t="shared" si="1"/>
        <v>44341</v>
      </c>
      <c r="N4" s="57">
        <f t="shared" si="1"/>
        <v>44348</v>
      </c>
      <c r="O4" s="57">
        <f t="shared" si="1"/>
        <v>44355</v>
      </c>
      <c r="P4" s="45"/>
      <c r="Q4" s="45"/>
      <c r="R4" s="45"/>
      <c r="S4" s="45"/>
      <c r="T4" s="45"/>
      <c r="U4" s="45"/>
    </row>
    <row r="5" spans="1:21" ht="56" customHeight="1" x14ac:dyDescent="0.2">
      <c r="A5" s="49" t="s">
        <v>69</v>
      </c>
      <c r="B5" s="58" t="s">
        <v>63</v>
      </c>
      <c r="C5" s="52" t="s">
        <v>14</v>
      </c>
      <c r="D5" s="52" t="s">
        <v>71</v>
      </c>
      <c r="E5" s="52" t="s">
        <v>29</v>
      </c>
      <c r="F5" s="52" t="s">
        <v>70</v>
      </c>
      <c r="G5" s="52" t="s">
        <v>78</v>
      </c>
      <c r="H5" s="52" t="s">
        <v>27</v>
      </c>
      <c r="I5" s="52" t="s">
        <v>79</v>
      </c>
      <c r="J5" s="52" t="s">
        <v>80</v>
      </c>
      <c r="K5" s="52" t="s">
        <v>80</v>
      </c>
      <c r="L5" s="52" t="s">
        <v>42</v>
      </c>
      <c r="M5" s="52" t="s">
        <v>75</v>
      </c>
      <c r="N5" s="52" t="s">
        <v>43</v>
      </c>
      <c r="O5" s="56" t="s">
        <v>56</v>
      </c>
      <c r="P5" s="42"/>
      <c r="Q5" s="42"/>
      <c r="R5" s="42"/>
      <c r="S5" s="42"/>
      <c r="T5" s="42"/>
      <c r="U5" s="42"/>
    </row>
    <row r="6" spans="1:21" ht="56" customHeight="1" x14ac:dyDescent="0.2">
      <c r="A6" s="47"/>
      <c r="B6" s="59" t="s">
        <v>64</v>
      </c>
      <c r="C6" s="52" t="s">
        <v>65</v>
      </c>
      <c r="D6" s="52"/>
      <c r="E6" s="52"/>
      <c r="F6" s="52"/>
      <c r="G6" s="52" t="s">
        <v>77</v>
      </c>
      <c r="H6" s="52" t="s">
        <v>72</v>
      </c>
      <c r="I6" s="52" t="s">
        <v>83</v>
      </c>
      <c r="J6" s="52" t="s">
        <v>85</v>
      </c>
      <c r="K6" s="52" t="s">
        <v>84</v>
      </c>
      <c r="L6" s="52"/>
      <c r="M6" s="52" t="s">
        <v>87</v>
      </c>
      <c r="N6" s="52" t="s">
        <v>86</v>
      </c>
      <c r="O6" s="56" t="s">
        <v>89</v>
      </c>
      <c r="P6" s="42"/>
      <c r="Q6" s="42"/>
      <c r="R6" s="42"/>
      <c r="S6" s="42"/>
      <c r="T6" s="42"/>
      <c r="U6" s="42"/>
    </row>
    <row r="7" spans="1:21" ht="56" customHeight="1" x14ac:dyDescent="0.2">
      <c r="A7" s="48"/>
      <c r="B7" s="60" t="s">
        <v>73</v>
      </c>
      <c r="C7" s="53" t="s">
        <v>74</v>
      </c>
      <c r="D7" s="53"/>
      <c r="E7" s="53" t="s">
        <v>74</v>
      </c>
      <c r="F7" s="53" t="s">
        <v>72</v>
      </c>
      <c r="G7" s="53" t="s">
        <v>76</v>
      </c>
      <c r="H7" s="53"/>
      <c r="I7" s="53" t="s">
        <v>74</v>
      </c>
      <c r="J7" s="53"/>
      <c r="K7" s="53" t="s">
        <v>74</v>
      </c>
      <c r="L7" s="53" t="s">
        <v>58</v>
      </c>
      <c r="M7" s="53" t="s">
        <v>74</v>
      </c>
      <c r="N7" s="53" t="s">
        <v>53</v>
      </c>
      <c r="O7" s="54"/>
      <c r="P7" s="42"/>
      <c r="Q7" s="42"/>
      <c r="R7" s="42"/>
      <c r="S7" s="42"/>
      <c r="T7" s="42"/>
      <c r="U7" s="42"/>
    </row>
    <row r="8" spans="1:21" ht="50" customHeight="1" x14ac:dyDescent="0.2">
      <c r="A8" s="47" t="s">
        <v>66</v>
      </c>
      <c r="B8" s="61"/>
      <c r="C8" s="52" t="s">
        <v>67</v>
      </c>
      <c r="D8" s="52"/>
      <c r="E8" s="52"/>
      <c r="F8" s="52"/>
      <c r="G8" s="52"/>
      <c r="H8" s="52" t="s">
        <v>81</v>
      </c>
      <c r="I8" s="52" t="s">
        <v>82</v>
      </c>
      <c r="J8" s="52" t="s">
        <v>30</v>
      </c>
      <c r="K8" s="52" t="s">
        <v>30</v>
      </c>
      <c r="L8" s="52" t="s">
        <v>68</v>
      </c>
      <c r="M8" s="52" t="s">
        <v>88</v>
      </c>
      <c r="N8" s="52" t="s">
        <v>59</v>
      </c>
      <c r="O8" s="52" t="s">
        <v>44</v>
      </c>
      <c r="P8" s="42"/>
      <c r="Q8" s="42"/>
      <c r="R8" s="42"/>
      <c r="S8" s="42"/>
      <c r="T8" s="42"/>
      <c r="U8" s="42"/>
    </row>
    <row r="9" spans="1:21" x14ac:dyDescent="0.2"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42"/>
      <c r="Q9" s="42"/>
      <c r="R9" s="42"/>
      <c r="S9" s="42"/>
      <c r="T9" s="42"/>
      <c r="U9" s="42"/>
    </row>
    <row r="10" spans="1:21" x14ac:dyDescent="0.2"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</row>
    <row r="11" spans="1:21" x14ac:dyDescent="0.2"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</row>
    <row r="12" spans="1:21" x14ac:dyDescent="0.2">
      <c r="C12" s="42"/>
      <c r="D12" s="42"/>
      <c r="E12" s="42"/>
      <c r="F12" s="42"/>
      <c r="S12" s="42"/>
    </row>
    <row r="13" spans="1:21" x14ac:dyDescent="0.2">
      <c r="C13" s="42"/>
      <c r="D13" s="42"/>
      <c r="E13" s="42"/>
      <c r="F13" s="42"/>
      <c r="G13" s="42"/>
      <c r="H13" s="42"/>
      <c r="I13" s="42"/>
      <c r="J13" s="42"/>
      <c r="K13" s="42"/>
      <c r="N13" s="42"/>
      <c r="O13" s="42"/>
      <c r="P13" s="42"/>
      <c r="S13" s="42"/>
      <c r="T13" s="42"/>
    </row>
  </sheetData>
  <mergeCells count="5">
    <mergeCell ref="A5:A7"/>
    <mergeCell ref="A3:B3"/>
    <mergeCell ref="A4:B4"/>
    <mergeCell ref="A8:B8"/>
    <mergeCell ref="A2:B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CE4B-0363-484D-B869-3A60618D6DE9}">
  <dimension ref="A1:AL32"/>
  <sheetViews>
    <sheetView tabSelected="1" zoomScale="140" zoomScaleNormal="190" workbookViewId="0">
      <selection activeCell="C31" sqref="C31"/>
    </sheetView>
  </sheetViews>
  <sheetFormatPr baseColWidth="10" defaultColWidth="11.5" defaultRowHeight="15" x14ac:dyDescent="0.2"/>
  <cols>
    <col min="1" max="1" width="15.5" customWidth="1"/>
    <col min="3" max="3" width="40.83203125" customWidth="1"/>
    <col min="4" max="4" width="25.1640625" customWidth="1"/>
    <col min="5" max="5" width="13.6640625" customWidth="1"/>
    <col min="6" max="6" width="14" customWidth="1"/>
    <col min="7" max="7" width="15.5" customWidth="1"/>
    <col min="8" max="8" width="21.1640625" customWidth="1"/>
    <col min="9" max="9" width="12.5" customWidth="1"/>
    <col min="10" max="38" width="3.83203125" customWidth="1"/>
  </cols>
  <sheetData>
    <row r="1" spans="1:38" ht="23" x14ac:dyDescent="0.3">
      <c r="A1" s="38" t="s">
        <v>46</v>
      </c>
      <c r="B1" s="38"/>
      <c r="C1" s="38"/>
      <c r="D1" s="19"/>
    </row>
    <row r="3" spans="1:38" x14ac:dyDescent="0.2">
      <c r="A3" s="25" t="s">
        <v>33</v>
      </c>
      <c r="B3" s="31">
        <v>44259</v>
      </c>
      <c r="C3" s="25"/>
      <c r="D3" s="25"/>
      <c r="E3" s="25"/>
      <c r="F3" s="25"/>
      <c r="G3" s="25"/>
      <c r="H3" s="25"/>
      <c r="I3" s="25"/>
      <c r="J3" s="37">
        <f>J4</f>
        <v>44261</v>
      </c>
      <c r="K3" s="37"/>
      <c r="L3" s="37"/>
      <c r="M3" s="37"/>
      <c r="N3" s="37"/>
      <c r="O3" s="37"/>
      <c r="P3" s="37"/>
      <c r="Q3" s="37">
        <f>R4</f>
        <v>44289</v>
      </c>
      <c r="R3" s="37"/>
      <c r="S3" s="37"/>
      <c r="T3" s="37"/>
      <c r="U3" s="37"/>
      <c r="V3" s="37"/>
      <c r="W3" s="37"/>
      <c r="X3" s="37"/>
      <c r="Y3" s="37"/>
      <c r="Z3" s="37">
        <f>Z4</f>
        <v>44317</v>
      </c>
      <c r="AA3" s="37"/>
      <c r="AB3" s="37"/>
      <c r="AC3" s="37"/>
      <c r="AD3" s="37"/>
      <c r="AE3" s="37"/>
      <c r="AF3" s="37"/>
      <c r="AG3" s="37"/>
      <c r="AH3" s="37"/>
      <c r="AI3" s="37"/>
      <c r="AJ3" s="37">
        <f>AJ4</f>
        <v>44352</v>
      </c>
      <c r="AK3" s="37"/>
      <c r="AL3" s="37"/>
    </row>
    <row r="4" spans="1:38" x14ac:dyDescent="0.2">
      <c r="A4" s="25" t="s">
        <v>34</v>
      </c>
      <c r="B4" s="31">
        <f ca="1">TODAY()</f>
        <v>44354</v>
      </c>
      <c r="C4" s="25"/>
      <c r="D4" s="25"/>
      <c r="E4" s="39" t="s">
        <v>36</v>
      </c>
      <c r="F4" s="39"/>
      <c r="G4" s="25"/>
      <c r="H4" s="25"/>
      <c r="I4" s="25"/>
      <c r="J4" s="32">
        <v>44261</v>
      </c>
      <c r="K4" s="32">
        <f>J4+1</f>
        <v>44262</v>
      </c>
      <c r="L4" s="32">
        <f t="shared" ref="L4:W4" si="0">J4+7</f>
        <v>44268</v>
      </c>
      <c r="M4" s="32">
        <f t="shared" si="0"/>
        <v>44269</v>
      </c>
      <c r="N4" s="32">
        <f t="shared" si="0"/>
        <v>44275</v>
      </c>
      <c r="O4" s="32">
        <f t="shared" si="0"/>
        <v>44276</v>
      </c>
      <c r="P4" s="32">
        <f t="shared" si="0"/>
        <v>44282</v>
      </c>
      <c r="Q4" s="32">
        <f t="shared" si="0"/>
        <v>44283</v>
      </c>
      <c r="R4" s="32">
        <f t="shared" si="0"/>
        <v>44289</v>
      </c>
      <c r="S4" s="32">
        <f t="shared" si="0"/>
        <v>44290</v>
      </c>
      <c r="T4" s="32">
        <f t="shared" si="0"/>
        <v>44296</v>
      </c>
      <c r="U4" s="32">
        <f t="shared" si="0"/>
        <v>44297</v>
      </c>
      <c r="V4" s="32">
        <f t="shared" si="0"/>
        <v>44303</v>
      </c>
      <c r="W4" s="32">
        <f t="shared" si="0"/>
        <v>44304</v>
      </c>
      <c r="X4" s="32">
        <f>V4+7</f>
        <v>44310</v>
      </c>
      <c r="Y4" s="32">
        <f>W4+7</f>
        <v>44311</v>
      </c>
      <c r="Z4" s="32">
        <f t="shared" ref="Z4:AA4" si="1">X4+7</f>
        <v>44317</v>
      </c>
      <c r="AA4" s="32">
        <f t="shared" si="1"/>
        <v>44318</v>
      </c>
      <c r="AB4" s="32">
        <f>Z4+7</f>
        <v>44324</v>
      </c>
      <c r="AC4" s="32">
        <f t="shared" ref="AC4:AE4" si="2">AA4+7</f>
        <v>44325</v>
      </c>
      <c r="AD4" s="32">
        <f t="shared" si="2"/>
        <v>44331</v>
      </c>
      <c r="AE4" s="32">
        <f t="shared" si="2"/>
        <v>44332</v>
      </c>
      <c r="AF4" s="32">
        <f>AD4+7</f>
        <v>44338</v>
      </c>
      <c r="AG4" s="32">
        <f t="shared" ref="AG4" si="3">AE4+7</f>
        <v>44339</v>
      </c>
      <c r="AH4" s="32">
        <f>AF4+7</f>
        <v>44345</v>
      </c>
      <c r="AI4" s="32">
        <f t="shared" ref="AI4" si="4">AG4+7</f>
        <v>44346</v>
      </c>
      <c r="AJ4" s="32">
        <f>AH4+7</f>
        <v>44352</v>
      </c>
      <c r="AK4" s="32">
        <f t="shared" ref="AK4" si="5">AI4+7</f>
        <v>44353</v>
      </c>
      <c r="AL4" s="32">
        <f>AJ4+7</f>
        <v>44359</v>
      </c>
    </row>
    <row r="5" spans="1:38" x14ac:dyDescent="0.2">
      <c r="A5" s="1" t="s">
        <v>35</v>
      </c>
      <c r="B5" s="1" t="s">
        <v>9</v>
      </c>
      <c r="C5" s="1" t="s">
        <v>57</v>
      </c>
      <c r="D5" s="1" t="s">
        <v>31</v>
      </c>
      <c r="E5" s="1" t="s">
        <v>23</v>
      </c>
      <c r="F5" s="1" t="s">
        <v>24</v>
      </c>
      <c r="G5" s="1" t="s">
        <v>37</v>
      </c>
      <c r="H5" s="1" t="s">
        <v>38</v>
      </c>
      <c r="I5" s="1" t="s">
        <v>32</v>
      </c>
      <c r="J5" s="22">
        <f t="shared" ref="J5:Y5" si="6">J4</f>
        <v>44261</v>
      </c>
      <c r="K5" s="22">
        <f t="shared" si="6"/>
        <v>44262</v>
      </c>
      <c r="L5" s="22">
        <f t="shared" si="6"/>
        <v>44268</v>
      </c>
      <c r="M5" s="22">
        <f t="shared" si="6"/>
        <v>44269</v>
      </c>
      <c r="N5" s="22">
        <f t="shared" si="6"/>
        <v>44275</v>
      </c>
      <c r="O5" s="22">
        <f t="shared" si="6"/>
        <v>44276</v>
      </c>
      <c r="P5" s="22">
        <f t="shared" si="6"/>
        <v>44282</v>
      </c>
      <c r="Q5" s="22">
        <f t="shared" si="6"/>
        <v>44283</v>
      </c>
      <c r="R5" s="22">
        <f t="shared" si="6"/>
        <v>44289</v>
      </c>
      <c r="S5" s="22">
        <f t="shared" si="6"/>
        <v>44290</v>
      </c>
      <c r="T5" s="22">
        <f t="shared" si="6"/>
        <v>44296</v>
      </c>
      <c r="U5" s="22">
        <f t="shared" si="6"/>
        <v>44297</v>
      </c>
      <c r="V5" s="22">
        <f t="shared" si="6"/>
        <v>44303</v>
      </c>
      <c r="W5" s="22">
        <f t="shared" si="6"/>
        <v>44304</v>
      </c>
      <c r="X5" s="22">
        <f t="shared" si="6"/>
        <v>44310</v>
      </c>
      <c r="Y5" s="22">
        <f t="shared" si="6"/>
        <v>44311</v>
      </c>
      <c r="Z5" s="22">
        <f t="shared" ref="Z5:AL5" si="7">Z4</f>
        <v>44317</v>
      </c>
      <c r="AA5" s="22">
        <f t="shared" si="7"/>
        <v>44318</v>
      </c>
      <c r="AB5" s="22">
        <f t="shared" si="7"/>
        <v>44324</v>
      </c>
      <c r="AC5" s="22">
        <f t="shared" si="7"/>
        <v>44325</v>
      </c>
      <c r="AD5" s="22">
        <f t="shared" si="7"/>
        <v>44331</v>
      </c>
      <c r="AE5" s="22">
        <f t="shared" si="7"/>
        <v>44332</v>
      </c>
      <c r="AF5" s="22">
        <f t="shared" si="7"/>
        <v>44338</v>
      </c>
      <c r="AG5" s="22">
        <f t="shared" si="7"/>
        <v>44339</v>
      </c>
      <c r="AH5" s="22">
        <f t="shared" si="7"/>
        <v>44345</v>
      </c>
      <c r="AI5" s="22">
        <f t="shared" si="7"/>
        <v>44346</v>
      </c>
      <c r="AJ5" s="22">
        <f t="shared" si="7"/>
        <v>44352</v>
      </c>
      <c r="AK5" s="22">
        <f t="shared" si="7"/>
        <v>44353</v>
      </c>
      <c r="AL5" s="22">
        <f t="shared" si="7"/>
        <v>44359</v>
      </c>
    </row>
    <row r="6" spans="1:38" hidden="1" x14ac:dyDescent="0.2">
      <c r="Z6" s="7"/>
      <c r="AA6" s="7"/>
      <c r="AB6" s="7"/>
    </row>
    <row r="7" spans="1:38" s="14" customFormat="1" x14ac:dyDescent="0.2">
      <c r="A7" s="24" t="s">
        <v>0</v>
      </c>
      <c r="B7" s="25" t="s">
        <v>9</v>
      </c>
      <c r="C7" s="30" t="s">
        <v>25</v>
      </c>
      <c r="D7" s="30"/>
      <c r="E7" s="26">
        <v>44261</v>
      </c>
      <c r="F7" s="26">
        <v>44261</v>
      </c>
      <c r="G7" s="27"/>
      <c r="H7" s="27"/>
      <c r="I7" s="27">
        <f>Tabelle2[[#This Row],[Spalte7]]-Tabelle2[[#This Row],[Spalte6]]</f>
        <v>0</v>
      </c>
      <c r="J7" s="23" t="str">
        <f t="shared" ref="J7:Y12" si="8">IF(AND($B7&lt;&gt;0,J$4&gt;=$E7,J$4&lt;=$F7),"u","")</f>
        <v>u</v>
      </c>
      <c r="K7" s="23" t="str">
        <f t="shared" si="8"/>
        <v/>
      </c>
      <c r="L7" s="23" t="str">
        <f t="shared" si="8"/>
        <v/>
      </c>
      <c r="M7" s="23" t="str">
        <f t="shared" si="8"/>
        <v/>
      </c>
      <c r="N7" s="23" t="str">
        <f t="shared" si="8"/>
        <v/>
      </c>
      <c r="O7" s="23" t="str">
        <f t="shared" si="8"/>
        <v/>
      </c>
      <c r="P7" s="23" t="str">
        <f t="shared" si="8"/>
        <v/>
      </c>
      <c r="Q7" s="23" t="str">
        <f t="shared" si="8"/>
        <v/>
      </c>
      <c r="R7" s="23" t="str">
        <f t="shared" si="8"/>
        <v/>
      </c>
      <c r="S7" s="23" t="str">
        <f t="shared" si="8"/>
        <v/>
      </c>
      <c r="T7" s="23" t="str">
        <f t="shared" si="8"/>
        <v/>
      </c>
      <c r="U7" s="23" t="str">
        <f t="shared" si="8"/>
        <v/>
      </c>
      <c r="V7" s="23" t="str">
        <f t="shared" si="8"/>
        <v/>
      </c>
      <c r="W7" s="23" t="str">
        <f t="shared" si="8"/>
        <v/>
      </c>
      <c r="X7" s="23" t="str">
        <f t="shared" si="8"/>
        <v/>
      </c>
      <c r="Y7" s="23" t="str">
        <f t="shared" si="8"/>
        <v/>
      </c>
      <c r="Z7" s="23" t="str">
        <f t="shared" ref="Z7:AL7" si="9">IF(AND($B7&lt;&gt;0,Z$4&gt;=$E7,Z$4&lt;=$F7),"u","")</f>
        <v/>
      </c>
      <c r="AA7" s="23" t="str">
        <f t="shared" si="9"/>
        <v/>
      </c>
      <c r="AB7" s="23" t="str">
        <f t="shared" si="9"/>
        <v/>
      </c>
      <c r="AC7" s="23" t="str">
        <f t="shared" si="9"/>
        <v/>
      </c>
      <c r="AD7" s="23" t="str">
        <f t="shared" si="9"/>
        <v/>
      </c>
      <c r="AE7" s="23" t="str">
        <f t="shared" si="9"/>
        <v/>
      </c>
      <c r="AF7" s="23" t="str">
        <f t="shared" si="9"/>
        <v/>
      </c>
      <c r="AG7" s="23" t="str">
        <f t="shared" si="9"/>
        <v/>
      </c>
      <c r="AH7" s="23" t="str">
        <f t="shared" si="9"/>
        <v/>
      </c>
      <c r="AI7" s="23" t="str">
        <f t="shared" si="9"/>
        <v/>
      </c>
      <c r="AJ7" s="23" t="str">
        <f t="shared" si="9"/>
        <v/>
      </c>
      <c r="AK7" s="23" t="str">
        <f t="shared" si="9"/>
        <v/>
      </c>
      <c r="AL7" s="23" t="str">
        <f t="shared" si="9"/>
        <v/>
      </c>
    </row>
    <row r="8" spans="1:38" s="14" customFormat="1" x14ac:dyDescent="0.2">
      <c r="A8" s="12" t="s">
        <v>10</v>
      </c>
      <c r="B8" s="13"/>
      <c r="C8" s="14" t="s">
        <v>11</v>
      </c>
      <c r="D8" s="14" t="s">
        <v>22</v>
      </c>
      <c r="E8" s="15">
        <v>44261</v>
      </c>
      <c r="F8" s="15">
        <v>44262</v>
      </c>
      <c r="G8" s="16" cm="1">
        <f t="array" aca="1" ref="G8" ca="1">IFERROR(_xlfn.IFS($B$4&lt;E8,0,$B$4&gt;F8,1),_xlfn.DAYS($B$4,E8)/_xlfn.DAYS(F8,E8))</f>
        <v>1</v>
      </c>
      <c r="H8" s="17">
        <v>1</v>
      </c>
      <c r="I8" s="17">
        <f ca="1">Tabelle2[[#This Row],[Spalte7]]-Tabelle2[[#This Row],[Spalte6]]</f>
        <v>0</v>
      </c>
      <c r="J8" s="35" t="str">
        <f t="shared" si="8"/>
        <v/>
      </c>
      <c r="K8" s="35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</row>
    <row r="9" spans="1:38" x14ac:dyDescent="0.2">
      <c r="A9" s="5"/>
      <c r="B9" s="3"/>
      <c r="C9" t="s">
        <v>14</v>
      </c>
      <c r="D9" t="s">
        <v>8</v>
      </c>
      <c r="E9" s="6">
        <v>44263</v>
      </c>
      <c r="F9" s="6">
        <v>44268</v>
      </c>
      <c r="G9" s="9" cm="1">
        <f t="array" aca="1" ref="G9" ca="1">IFERROR(_xlfn.IFS($B$4&lt;E9,0,$B$4&gt;F9,1),_xlfn.DAYS($B$4,E9)/_xlfn.DAYS(F9,E9))</f>
        <v>1</v>
      </c>
      <c r="H9" s="4">
        <v>1</v>
      </c>
      <c r="I9" s="4">
        <f ca="1">Tabelle2[[#This Row],[Spalte7]]-Tabelle2[[#This Row],[Spalte6]]</f>
        <v>0</v>
      </c>
      <c r="J9" s="8" t="str">
        <f t="shared" si="8"/>
        <v/>
      </c>
      <c r="K9" s="8" t="str">
        <f t="shared" ref="K9:AB12" si="10">IF(AND($B9&lt;&gt;0,K$4&gt;=$E9,K$4&lt;=$F9),"u","")</f>
        <v/>
      </c>
      <c r="L9" s="8" t="str">
        <f>IF(AND($B9&lt;&gt;0,L$4&gt;=$E9,L$4&lt;=$F9),"u","")</f>
        <v/>
      </c>
      <c r="M9" s="8" t="str">
        <f t="shared" si="10"/>
        <v/>
      </c>
      <c r="N9" s="8" t="str">
        <f t="shared" si="10"/>
        <v/>
      </c>
      <c r="O9" s="8" t="str">
        <f t="shared" si="10"/>
        <v/>
      </c>
      <c r="P9" s="8" t="str">
        <f t="shared" si="10"/>
        <v/>
      </c>
      <c r="Q9" s="8" t="str">
        <f t="shared" si="10"/>
        <v/>
      </c>
      <c r="R9" s="8" t="str">
        <f t="shared" si="10"/>
        <v/>
      </c>
      <c r="S9" s="8" t="str">
        <f t="shared" si="10"/>
        <v/>
      </c>
      <c r="T9" s="8" t="str">
        <f t="shared" si="10"/>
        <v/>
      </c>
      <c r="U9" s="8" t="str">
        <f t="shared" si="10"/>
        <v/>
      </c>
      <c r="V9" s="8" t="str">
        <f t="shared" si="10"/>
        <v/>
      </c>
      <c r="W9" s="8" t="str">
        <f t="shared" si="10"/>
        <v/>
      </c>
      <c r="X9" s="8" t="str">
        <f t="shared" si="10"/>
        <v/>
      </c>
      <c r="Y9" s="8" t="str">
        <f t="shared" si="10"/>
        <v/>
      </c>
      <c r="Z9" s="8" t="str">
        <f t="shared" si="10"/>
        <v/>
      </c>
      <c r="AA9" s="8" t="str">
        <f t="shared" si="10"/>
        <v/>
      </c>
      <c r="AB9" s="8" t="str">
        <f t="shared" si="10"/>
        <v/>
      </c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14.5" customHeight="1" x14ac:dyDescent="0.2">
      <c r="A10" s="5"/>
      <c r="B10" s="3"/>
      <c r="C10" t="s">
        <v>12</v>
      </c>
      <c r="D10" t="s">
        <v>13</v>
      </c>
      <c r="E10" s="6">
        <v>44263</v>
      </c>
      <c r="F10" s="6">
        <v>44276</v>
      </c>
      <c r="G10" s="9" cm="1">
        <f t="array" aca="1" ref="G10" ca="1">IFERROR(_xlfn.IFS($B$4&lt;E10,0,$B$4&gt;F10,1),_xlfn.DAYS($B$4,E10)/_xlfn.DAYS(F10,E10))</f>
        <v>1</v>
      </c>
      <c r="H10" s="4">
        <v>1</v>
      </c>
      <c r="I10" s="4">
        <f ca="1">Tabelle2[[#This Row],[Spalte7]]-Tabelle2[[#This Row],[Spalte6]]</f>
        <v>0</v>
      </c>
      <c r="J10" s="8" t="str">
        <f t="shared" si="8"/>
        <v/>
      </c>
      <c r="K10" s="8" t="str">
        <f t="shared" ref="K10:Y12" si="11">IF(AND($B10&lt;&gt;0,K$4&gt;=$E10,K$4&lt;=$F10),"u","")</f>
        <v/>
      </c>
      <c r="L10" s="8" t="str">
        <f t="shared" si="11"/>
        <v/>
      </c>
      <c r="M10" s="8" t="str">
        <f t="shared" si="11"/>
        <v/>
      </c>
      <c r="N10" s="8" t="str">
        <f t="shared" si="11"/>
        <v/>
      </c>
      <c r="O10" s="8" t="str">
        <f>IF(AND($B10&lt;&gt;0,O$4&gt;=$E10,O$4&lt;=$F10),"u","")</f>
        <v/>
      </c>
      <c r="P10" s="8" t="str">
        <f t="shared" si="11"/>
        <v/>
      </c>
      <c r="Q10" s="8" t="str">
        <f t="shared" si="11"/>
        <v/>
      </c>
      <c r="R10" s="8" t="str">
        <f t="shared" si="11"/>
        <v/>
      </c>
      <c r="S10" s="8" t="str">
        <f t="shared" si="11"/>
        <v/>
      </c>
      <c r="T10" s="8" t="str">
        <f t="shared" si="11"/>
        <v/>
      </c>
      <c r="U10" s="8" t="str">
        <f t="shared" si="11"/>
        <v/>
      </c>
      <c r="V10" s="8" t="str">
        <f t="shared" si="11"/>
        <v/>
      </c>
      <c r="W10" s="8" t="str">
        <f t="shared" si="11"/>
        <v/>
      </c>
      <c r="X10" s="8" t="str">
        <f t="shared" si="11"/>
        <v/>
      </c>
      <c r="Y10" s="8" t="str">
        <f t="shared" si="11"/>
        <v/>
      </c>
      <c r="Z10" s="8" t="str">
        <f t="shared" si="10"/>
        <v/>
      </c>
      <c r="AA10" s="8" t="str">
        <f t="shared" si="10"/>
        <v/>
      </c>
      <c r="AB10" s="8" t="str">
        <f t="shared" si="10"/>
        <v/>
      </c>
      <c r="AC10" s="8" t="str">
        <f t="shared" ref="AC10:AD10" si="12">IF(AND($B10&lt;&gt;0,AC$4&gt;=$E10,AC$4&lt;=$F10),"u","")</f>
        <v/>
      </c>
      <c r="AD10" s="8" t="str">
        <f t="shared" si="12"/>
        <v/>
      </c>
      <c r="AE10" s="8"/>
      <c r="AF10" s="8"/>
      <c r="AG10" s="8"/>
      <c r="AH10" s="8"/>
      <c r="AI10" s="8"/>
      <c r="AJ10" s="8"/>
      <c r="AK10" s="8"/>
      <c r="AL10" s="8"/>
    </row>
    <row r="11" spans="1:38" ht="14.5" customHeight="1" x14ac:dyDescent="0.2">
      <c r="A11" s="5"/>
      <c r="B11" s="10"/>
      <c r="C11" t="s">
        <v>29</v>
      </c>
      <c r="D11" t="s">
        <v>13</v>
      </c>
      <c r="E11" s="6">
        <v>44277</v>
      </c>
      <c r="F11" s="6">
        <v>44283</v>
      </c>
      <c r="G11" s="9" cm="1">
        <f t="array" aca="1" ref="G11" ca="1">IFERROR(_xlfn.IFS($B$4&lt;E11,0,$B$4&gt;F11,1),_xlfn.DAYS($B$4,E11)/_xlfn.DAYS(F11,E11))</f>
        <v>1</v>
      </c>
      <c r="H11" s="4">
        <v>1</v>
      </c>
      <c r="I11" s="4">
        <f ca="1">Tabelle2[[#This Row],[Spalte7]]-Tabelle2[[#This Row],[Spalte6]]</f>
        <v>0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14.5" customHeight="1" x14ac:dyDescent="0.2">
      <c r="A12" s="5"/>
      <c r="B12" s="10"/>
      <c r="C12" t="s">
        <v>40</v>
      </c>
      <c r="D12" t="s">
        <v>7</v>
      </c>
      <c r="E12" s="6">
        <v>44277</v>
      </c>
      <c r="F12" s="6">
        <v>44283</v>
      </c>
      <c r="G12" s="9" cm="1">
        <f t="array" aca="1" ref="G12" ca="1">IFERROR(_xlfn.IFS($B$4&lt;E12,0,$B$4&gt;F12,1),_xlfn.DAYS($B$4,E12)/_xlfn.DAYS(F12,E12))</f>
        <v>1</v>
      </c>
      <c r="H12" s="4">
        <v>1</v>
      </c>
      <c r="I12" s="4">
        <f ca="1">Tabelle2[[#This Row],[Spalte7]]-Tabelle2[[#This Row],[Spalte6]]</f>
        <v>0</v>
      </c>
      <c r="J12" s="8" t="str">
        <f t="shared" si="8"/>
        <v/>
      </c>
      <c r="K12" s="8" t="str">
        <f t="shared" si="11"/>
        <v/>
      </c>
      <c r="L12" s="8" t="str">
        <f t="shared" si="11"/>
        <v/>
      </c>
      <c r="M12" s="8" t="str">
        <f t="shared" si="11"/>
        <v/>
      </c>
      <c r="N12" s="8" t="str">
        <f t="shared" si="11"/>
        <v/>
      </c>
      <c r="O12" s="8" t="str">
        <f t="shared" si="11"/>
        <v/>
      </c>
      <c r="P12" s="8" t="str">
        <f t="shared" si="11"/>
        <v/>
      </c>
      <c r="Q12" s="8" t="str">
        <f t="shared" si="11"/>
        <v/>
      </c>
      <c r="R12" s="8" t="str">
        <f t="shared" si="11"/>
        <v/>
      </c>
      <c r="S12" s="8" t="str">
        <f t="shared" si="11"/>
        <v/>
      </c>
      <c r="T12" s="8" t="str">
        <f t="shared" si="11"/>
        <v/>
      </c>
      <c r="U12" s="8" t="str">
        <f t="shared" si="11"/>
        <v/>
      </c>
      <c r="V12" s="8" t="str">
        <f t="shared" si="11"/>
        <v/>
      </c>
      <c r="W12" s="8" t="str">
        <f t="shared" si="11"/>
        <v/>
      </c>
      <c r="X12" s="8" t="str">
        <f t="shared" si="11"/>
        <v/>
      </c>
      <c r="Y12" s="8" t="str">
        <f t="shared" si="11"/>
        <v/>
      </c>
      <c r="Z12" s="8" t="str">
        <f t="shared" si="10"/>
        <v/>
      </c>
      <c r="AA12" s="8" t="str">
        <f t="shared" si="10"/>
        <v/>
      </c>
      <c r="AB12" s="8" t="str">
        <f t="shared" si="10"/>
        <v/>
      </c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16" x14ac:dyDescent="0.2">
      <c r="A13" s="29" t="s">
        <v>1</v>
      </c>
      <c r="B13" s="25" t="s">
        <v>9</v>
      </c>
      <c r="C13" s="25" t="s">
        <v>41</v>
      </c>
      <c r="D13" s="25"/>
      <c r="E13" s="26">
        <v>44283</v>
      </c>
      <c r="F13" s="26">
        <v>44283</v>
      </c>
      <c r="G13" s="27"/>
      <c r="H13" s="28"/>
      <c r="I13" s="28"/>
      <c r="J13" s="23" t="str">
        <f t="shared" ref="J13:Y17" si="13">IF(AND($B13&lt;&gt;0,J$4&gt;=$E13,J$4&lt;=$F13),"u","")</f>
        <v/>
      </c>
      <c r="K13" s="23" t="str">
        <f t="shared" si="13"/>
        <v/>
      </c>
      <c r="L13" s="23" t="str">
        <f t="shared" si="13"/>
        <v/>
      </c>
      <c r="M13" s="23" t="str">
        <f t="shared" si="13"/>
        <v/>
      </c>
      <c r="N13" s="23" t="str">
        <f t="shared" si="13"/>
        <v/>
      </c>
      <c r="O13" s="23" t="str">
        <f t="shared" si="13"/>
        <v/>
      </c>
      <c r="P13" s="23" t="str">
        <f t="shared" si="13"/>
        <v/>
      </c>
      <c r="Q13" s="23" t="str">
        <f t="shared" si="13"/>
        <v>u</v>
      </c>
      <c r="R13" s="23" t="str">
        <f>IF(AND($B13&lt;&gt;0,R$4&gt;=$E13,R$4&lt;=$F13),"u","")</f>
        <v/>
      </c>
      <c r="S13" s="23" t="str">
        <f t="shared" si="13"/>
        <v/>
      </c>
      <c r="T13" s="23" t="str">
        <f t="shared" si="13"/>
        <v/>
      </c>
      <c r="U13" s="23" t="str">
        <f t="shared" si="13"/>
        <v/>
      </c>
      <c r="V13" s="23" t="str">
        <f t="shared" si="13"/>
        <v/>
      </c>
      <c r="W13" s="23" t="str">
        <f t="shared" si="13"/>
        <v/>
      </c>
      <c r="X13" s="23" t="str">
        <f t="shared" si="13"/>
        <v/>
      </c>
      <c r="Y13" s="23" t="str">
        <f t="shared" si="13"/>
        <v/>
      </c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</row>
    <row r="14" spans="1:38" ht="14.5" customHeight="1" x14ac:dyDescent="0.2">
      <c r="A14" s="5" t="s">
        <v>26</v>
      </c>
      <c r="B14" s="1"/>
      <c r="C14" t="s">
        <v>27</v>
      </c>
      <c r="D14" t="s">
        <v>13</v>
      </c>
      <c r="E14" s="6">
        <v>44284</v>
      </c>
      <c r="F14" s="6">
        <v>44290</v>
      </c>
      <c r="G14" s="9" cm="1">
        <f t="array" aca="1" ref="G14" ca="1">IFERROR(_xlfn.IFS($B$4&lt;E14,0,$B$4&gt;F14,1),_xlfn.DAYS($B$4,E14)/_xlfn.DAYS(F14,E14))</f>
        <v>1</v>
      </c>
      <c r="H14" s="4">
        <v>1</v>
      </c>
      <c r="I14" s="4">
        <f ca="1">Tabelle2[[#This Row],[Spalte7]]-Tabelle2[[#This Row],[Spalte6]]</f>
        <v>0</v>
      </c>
      <c r="J14" s="8" t="str">
        <f t="shared" si="13"/>
        <v/>
      </c>
      <c r="K14" s="8" t="str">
        <f t="shared" si="13"/>
        <v/>
      </c>
      <c r="L14" s="8" t="str">
        <f t="shared" si="13"/>
        <v/>
      </c>
      <c r="M14" s="8" t="str">
        <f t="shared" si="13"/>
        <v/>
      </c>
      <c r="N14" s="8" t="str">
        <f t="shared" si="13"/>
        <v/>
      </c>
      <c r="O14" s="8" t="str">
        <f t="shared" si="13"/>
        <v/>
      </c>
      <c r="P14" s="8" t="str">
        <f t="shared" si="13"/>
        <v/>
      </c>
      <c r="Q14" s="8" t="str">
        <f>IF(AND($B14&lt;&gt;0,Q$4&gt;=$E14,Q$4&lt;=$F14),"u","")</f>
        <v/>
      </c>
      <c r="R14" s="8" t="str">
        <f t="shared" si="13"/>
        <v/>
      </c>
      <c r="S14" s="8" t="str">
        <f t="shared" si="13"/>
        <v/>
      </c>
      <c r="T14" s="8" t="str">
        <f t="shared" si="13"/>
        <v/>
      </c>
      <c r="U14" s="8" t="str">
        <f t="shared" si="13"/>
        <v/>
      </c>
      <c r="V14" s="8" t="str">
        <f t="shared" si="13"/>
        <v/>
      </c>
      <c r="W14" s="8" t="str">
        <f t="shared" si="13"/>
        <v/>
      </c>
      <c r="X14" s="8" t="str">
        <f t="shared" si="13"/>
        <v/>
      </c>
      <c r="Y14" s="8" t="str">
        <f t="shared" si="13"/>
        <v/>
      </c>
      <c r="Z14" s="8" t="str">
        <f t="shared" ref="Z14:AL19" si="14">IF(AND($B14&lt;&gt;0,Z$4&gt;=$E14,Z$4&lt;=$F14),"u","")</f>
        <v/>
      </c>
      <c r="AA14" s="8" t="str">
        <f t="shared" si="14"/>
        <v/>
      </c>
      <c r="AB14" s="8" t="str">
        <f t="shared" si="14"/>
        <v/>
      </c>
      <c r="AC14" s="8" t="str">
        <f t="shared" si="14"/>
        <v/>
      </c>
      <c r="AD14" s="8" t="str">
        <f t="shared" si="14"/>
        <v/>
      </c>
      <c r="AE14" s="8" t="str">
        <f t="shared" si="14"/>
        <v/>
      </c>
      <c r="AF14" s="8" t="str">
        <f t="shared" si="14"/>
        <v/>
      </c>
      <c r="AG14" s="8" t="str">
        <f t="shared" si="14"/>
        <v/>
      </c>
      <c r="AH14" s="8" t="str">
        <f t="shared" si="14"/>
        <v/>
      </c>
      <c r="AI14" s="8" t="str">
        <f t="shared" si="14"/>
        <v/>
      </c>
      <c r="AJ14" s="8" t="str">
        <f t="shared" si="14"/>
        <v/>
      </c>
      <c r="AK14" s="8" t="str">
        <f t="shared" si="14"/>
        <v/>
      </c>
      <c r="AL14" s="8" t="str">
        <f t="shared" si="14"/>
        <v/>
      </c>
    </row>
    <row r="15" spans="1:38" ht="14.5" customHeight="1" x14ac:dyDescent="0.2">
      <c r="A15" s="5"/>
      <c r="B15" s="1"/>
      <c r="C15" t="s">
        <v>28</v>
      </c>
      <c r="D15" t="s">
        <v>13</v>
      </c>
      <c r="E15" s="6">
        <v>44291</v>
      </c>
      <c r="F15" s="6">
        <v>44304</v>
      </c>
      <c r="G15" s="9" cm="1">
        <f t="array" aca="1" ref="G15" ca="1">IFERROR(_xlfn.IFS($B$4&lt;E15,0,$B$4&gt;F15,1),_xlfn.DAYS($B$4,E15)/_xlfn.DAYS(F15,E15))</f>
        <v>1</v>
      </c>
      <c r="H15" s="4">
        <v>1</v>
      </c>
      <c r="I15" s="4">
        <f ca="1">Tabelle2[[#This Row],[Spalte7]]-Tabelle2[[#This Row],[Spalte6]]</f>
        <v>0</v>
      </c>
      <c r="J15" s="8" t="str">
        <f t="shared" si="13"/>
        <v/>
      </c>
      <c r="K15" s="8" t="str">
        <f t="shared" ref="K15:T17" si="15">IF(AND($B15&lt;&gt;0,K$4&gt;=$E15,K$4&lt;=$F15),"u","")</f>
        <v/>
      </c>
      <c r="L15" s="8" t="str">
        <f t="shared" si="15"/>
        <v/>
      </c>
      <c r="M15" s="8" t="str">
        <f t="shared" si="15"/>
        <v/>
      </c>
      <c r="N15" s="8" t="str">
        <f t="shared" si="15"/>
        <v/>
      </c>
      <c r="O15" s="8" t="str">
        <f t="shared" si="15"/>
        <v/>
      </c>
      <c r="P15" s="8" t="str">
        <f t="shared" si="15"/>
        <v/>
      </c>
      <c r="Q15" s="8" t="str">
        <f t="shared" si="15"/>
        <v/>
      </c>
      <c r="R15" s="8" t="str">
        <f t="shared" si="15"/>
        <v/>
      </c>
      <c r="S15" s="8" t="str">
        <f t="shared" si="15"/>
        <v/>
      </c>
      <c r="T15" s="8" t="str">
        <f t="shared" si="15"/>
        <v/>
      </c>
      <c r="U15" s="8" t="str">
        <f t="shared" si="13"/>
        <v/>
      </c>
      <c r="V15" s="8" t="str">
        <f t="shared" si="13"/>
        <v/>
      </c>
      <c r="W15" s="8" t="str">
        <f t="shared" si="13"/>
        <v/>
      </c>
      <c r="X15" s="8" t="str">
        <f t="shared" si="13"/>
        <v/>
      </c>
      <c r="Y15" s="8" t="str">
        <f t="shared" si="13"/>
        <v/>
      </c>
      <c r="Z15" s="8" t="str">
        <f t="shared" si="14"/>
        <v/>
      </c>
      <c r="AA15" s="8" t="str">
        <f t="shared" si="14"/>
        <v/>
      </c>
      <c r="AB15" s="8" t="str">
        <f t="shared" si="14"/>
        <v/>
      </c>
      <c r="AC15" s="8" t="str">
        <f t="shared" si="14"/>
        <v/>
      </c>
      <c r="AD15" s="8" t="str">
        <f t="shared" si="14"/>
        <v/>
      </c>
      <c r="AE15" s="8" t="str">
        <f t="shared" si="14"/>
        <v/>
      </c>
      <c r="AF15" s="8" t="str">
        <f t="shared" si="14"/>
        <v/>
      </c>
      <c r="AG15" s="8" t="str">
        <f t="shared" si="14"/>
        <v/>
      </c>
      <c r="AH15" s="8" t="str">
        <f t="shared" si="14"/>
        <v/>
      </c>
      <c r="AI15" s="8" t="str">
        <f t="shared" si="14"/>
        <v/>
      </c>
      <c r="AJ15" s="8" t="str">
        <f t="shared" si="14"/>
        <v/>
      </c>
      <c r="AK15" s="8" t="str">
        <f t="shared" si="14"/>
        <v/>
      </c>
      <c r="AL15" s="8" t="str">
        <f t="shared" si="14"/>
        <v/>
      </c>
    </row>
    <row r="16" spans="1:38" ht="14.5" customHeight="1" x14ac:dyDescent="0.2">
      <c r="A16" s="5"/>
      <c r="B16" s="1"/>
      <c r="C16" t="s">
        <v>39</v>
      </c>
      <c r="D16" t="s">
        <v>30</v>
      </c>
      <c r="E16" s="6">
        <v>44305</v>
      </c>
      <c r="F16" s="6">
        <v>44337</v>
      </c>
      <c r="G16" s="9" cm="1">
        <f t="array" aca="1" ref="G16" ca="1">IFERROR(_xlfn.IFS($B$4&lt;E16,0,$B$4&gt;F16,1),_xlfn.DAYS($B$4,E16)/_xlfn.DAYS(F16,E16))</f>
        <v>1</v>
      </c>
      <c r="H16" s="4">
        <v>1</v>
      </c>
      <c r="I16" s="4">
        <f ca="1">Tabelle2[[#This Row],[Spalte7]]-Tabelle2[[#This Row],[Spalte6]]</f>
        <v>0</v>
      </c>
      <c r="J16" s="8" t="str">
        <f t="shared" si="13"/>
        <v/>
      </c>
      <c r="K16" s="8" t="str">
        <f t="shared" si="15"/>
        <v/>
      </c>
      <c r="L16" s="8" t="str">
        <f t="shared" si="15"/>
        <v/>
      </c>
      <c r="M16" s="8" t="str">
        <f t="shared" si="15"/>
        <v/>
      </c>
      <c r="N16" s="8" t="str">
        <f t="shared" si="15"/>
        <v/>
      </c>
      <c r="O16" s="8" t="str">
        <f t="shared" si="15"/>
        <v/>
      </c>
      <c r="P16" s="8" t="str">
        <f t="shared" si="15"/>
        <v/>
      </c>
      <c r="Q16" s="8" t="str">
        <f t="shared" si="15"/>
        <v/>
      </c>
      <c r="R16" s="8" t="str">
        <f t="shared" si="15"/>
        <v/>
      </c>
      <c r="S16" s="8" t="str">
        <f t="shared" si="15"/>
        <v/>
      </c>
      <c r="T16" s="8" t="str">
        <f t="shared" si="15"/>
        <v/>
      </c>
      <c r="U16" s="8" t="str">
        <f t="shared" si="13"/>
        <v/>
      </c>
      <c r="V16" s="8" t="str">
        <f t="shared" si="13"/>
        <v/>
      </c>
      <c r="W16" s="8" t="str">
        <f t="shared" si="13"/>
        <v/>
      </c>
      <c r="X16" s="8" t="str">
        <f t="shared" si="13"/>
        <v/>
      </c>
      <c r="Y16" s="8" t="str">
        <f t="shared" si="13"/>
        <v/>
      </c>
      <c r="Z16" s="8" t="str">
        <f t="shared" si="14"/>
        <v/>
      </c>
      <c r="AA16" s="8" t="str">
        <f t="shared" si="14"/>
        <v/>
      </c>
      <c r="AB16" s="8" t="str">
        <f t="shared" si="14"/>
        <v/>
      </c>
      <c r="AC16" s="8" t="str">
        <f t="shared" si="14"/>
        <v/>
      </c>
      <c r="AD16" s="8" t="str">
        <f t="shared" si="14"/>
        <v/>
      </c>
      <c r="AE16" s="8" t="str">
        <f t="shared" si="14"/>
        <v/>
      </c>
      <c r="AF16" s="8" t="str">
        <f t="shared" si="14"/>
        <v/>
      </c>
      <c r="AG16" s="8" t="str">
        <f t="shared" si="14"/>
        <v/>
      </c>
      <c r="AH16" s="8" t="str">
        <f t="shared" si="14"/>
        <v/>
      </c>
      <c r="AI16" s="8" t="str">
        <f t="shared" si="14"/>
        <v/>
      </c>
      <c r="AJ16" s="8" t="str">
        <f t="shared" si="14"/>
        <v/>
      </c>
      <c r="AK16" s="8" t="str">
        <f t="shared" si="14"/>
        <v/>
      </c>
      <c r="AL16" s="8" t="str">
        <f t="shared" si="14"/>
        <v/>
      </c>
    </row>
    <row r="17" spans="1:38" ht="15" customHeight="1" x14ac:dyDescent="0.2">
      <c r="A17" s="5"/>
      <c r="B17" s="1"/>
      <c r="C17" t="s">
        <v>42</v>
      </c>
      <c r="D17" t="s">
        <v>7</v>
      </c>
      <c r="E17" s="6">
        <v>44333</v>
      </c>
      <c r="F17" s="6">
        <v>44339</v>
      </c>
      <c r="G17" s="9" cm="1">
        <f t="array" aca="1" ref="G17" ca="1">IFERROR(_xlfn.IFS($B$4&lt;E17,0,$B$4&gt;F17,1),_xlfn.DAYS($B$4,E17)/_xlfn.DAYS(F17,E17))</f>
        <v>1</v>
      </c>
      <c r="H17" s="4">
        <v>1</v>
      </c>
      <c r="I17" s="4">
        <f ca="1">Tabelle2[[#This Row],[Spalte7]]-Tabelle2[[#This Row],[Spalte6]]</f>
        <v>0</v>
      </c>
      <c r="J17" s="8" t="str">
        <f t="shared" si="13"/>
        <v/>
      </c>
      <c r="K17" s="8" t="str">
        <f t="shared" si="15"/>
        <v/>
      </c>
      <c r="L17" s="8" t="str">
        <f t="shared" si="15"/>
        <v/>
      </c>
      <c r="M17" s="8" t="str">
        <f t="shared" si="15"/>
        <v/>
      </c>
      <c r="N17" s="8" t="str">
        <f t="shared" si="15"/>
        <v/>
      </c>
      <c r="O17" s="8" t="str">
        <f t="shared" si="15"/>
        <v/>
      </c>
      <c r="P17" s="8" t="str">
        <f t="shared" si="15"/>
        <v/>
      </c>
      <c r="Q17" s="8" t="str">
        <f t="shared" si="15"/>
        <v/>
      </c>
      <c r="R17" s="8" t="str">
        <f t="shared" si="15"/>
        <v/>
      </c>
      <c r="S17" s="8" t="str">
        <f t="shared" si="15"/>
        <v/>
      </c>
      <c r="T17" s="8" t="str">
        <f t="shared" si="15"/>
        <v/>
      </c>
      <c r="U17" s="8" t="str">
        <f t="shared" si="13"/>
        <v/>
      </c>
      <c r="V17" s="8" t="str">
        <f t="shared" si="13"/>
        <v/>
      </c>
      <c r="W17" s="8" t="str">
        <f t="shared" si="13"/>
        <v/>
      </c>
      <c r="X17" s="8" t="str">
        <f t="shared" si="13"/>
        <v/>
      </c>
      <c r="Y17" s="8" t="str">
        <f t="shared" si="13"/>
        <v/>
      </c>
      <c r="Z17" s="8" t="str">
        <f t="shared" si="14"/>
        <v/>
      </c>
      <c r="AA17" s="8" t="str">
        <f t="shared" si="14"/>
        <v/>
      </c>
      <c r="AB17" s="8" t="str">
        <f t="shared" si="14"/>
        <v/>
      </c>
      <c r="AC17" s="8" t="str">
        <f t="shared" si="14"/>
        <v/>
      </c>
      <c r="AD17" s="8" t="str">
        <f t="shared" si="14"/>
        <v/>
      </c>
      <c r="AE17" s="8" t="str">
        <f t="shared" si="14"/>
        <v/>
      </c>
      <c r="AF17" s="35" t="str">
        <f t="shared" si="14"/>
        <v/>
      </c>
      <c r="AG17" s="35" t="str">
        <f t="shared" si="14"/>
        <v/>
      </c>
      <c r="AH17" s="18" t="str">
        <f t="shared" si="14"/>
        <v/>
      </c>
      <c r="AI17" s="18" t="str">
        <f t="shared" si="14"/>
        <v/>
      </c>
      <c r="AJ17" s="18" t="str">
        <f t="shared" si="14"/>
        <v/>
      </c>
      <c r="AK17" s="18" t="str">
        <f t="shared" si="14"/>
        <v/>
      </c>
      <c r="AL17" s="18" t="str">
        <f t="shared" si="14"/>
        <v/>
      </c>
    </row>
    <row r="18" spans="1:38" ht="15" customHeight="1" x14ac:dyDescent="0.2">
      <c r="A18" s="5"/>
      <c r="B18" s="1"/>
      <c r="C18" t="s">
        <v>58</v>
      </c>
      <c r="E18" s="6">
        <v>44333</v>
      </c>
      <c r="F18" s="6">
        <v>44339</v>
      </c>
      <c r="G18" s="9" cm="1">
        <f t="array" aca="1" ref="G18" ca="1">IFERROR(_xlfn.IFS($B$4&lt;E18,0,$B$4&gt;F18,1),_xlfn.DAYS($B$4,E18)/_xlfn.DAYS(F18,E18))</f>
        <v>1</v>
      </c>
      <c r="H18" s="4">
        <v>1</v>
      </c>
      <c r="I18" s="4">
        <f ca="1">Tabelle2[[#This Row],[Spalte7]]-Tabelle2[[#This Row],[Spalte6]]</f>
        <v>0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35"/>
      <c r="AG18" s="35"/>
      <c r="AH18" s="18"/>
      <c r="AI18" s="18"/>
      <c r="AJ18" s="18"/>
      <c r="AK18" s="18"/>
      <c r="AL18" s="18"/>
    </row>
    <row r="19" spans="1:38" x14ac:dyDescent="0.2">
      <c r="A19" s="24" t="s">
        <v>2</v>
      </c>
      <c r="B19" s="25" t="s">
        <v>9</v>
      </c>
      <c r="C19" s="25" t="s">
        <v>43</v>
      </c>
      <c r="D19" s="25"/>
      <c r="E19" s="26">
        <v>44339</v>
      </c>
      <c r="F19" s="26">
        <v>44339</v>
      </c>
      <c r="G19" s="28"/>
      <c r="H19" s="28"/>
      <c r="I19" s="28"/>
      <c r="J19" s="23" t="str">
        <f t="shared" ref="J19:Y21" si="16">IF(AND($B19&lt;&gt;0,J$4&gt;=$E19,J$4&lt;=$F19),"u","")</f>
        <v/>
      </c>
      <c r="K19" s="23" t="str">
        <f t="shared" si="16"/>
        <v/>
      </c>
      <c r="L19" s="23" t="str">
        <f t="shared" si="16"/>
        <v/>
      </c>
      <c r="M19" s="23" t="str">
        <f t="shared" si="16"/>
        <v/>
      </c>
      <c r="N19" s="23" t="str">
        <f t="shared" si="16"/>
        <v/>
      </c>
      <c r="O19" s="23" t="str">
        <f t="shared" si="16"/>
        <v/>
      </c>
      <c r="P19" s="23" t="str">
        <f t="shared" si="16"/>
        <v/>
      </c>
      <c r="Q19" s="23" t="str">
        <f t="shared" si="16"/>
        <v/>
      </c>
      <c r="R19" s="23" t="str">
        <f t="shared" si="16"/>
        <v/>
      </c>
      <c r="S19" s="23" t="str">
        <f t="shared" si="16"/>
        <v/>
      </c>
      <c r="T19" s="23" t="str">
        <f t="shared" si="16"/>
        <v/>
      </c>
      <c r="U19" s="23" t="str">
        <f t="shared" si="16"/>
        <v/>
      </c>
      <c r="V19" s="23" t="str">
        <f t="shared" si="16"/>
        <v/>
      </c>
      <c r="W19" s="23" t="str">
        <f t="shared" si="16"/>
        <v/>
      </c>
      <c r="X19" s="23" t="str">
        <f t="shared" si="16"/>
        <v/>
      </c>
      <c r="Y19" s="23" t="str">
        <f t="shared" si="16"/>
        <v/>
      </c>
      <c r="Z19" s="23"/>
      <c r="AA19" s="23"/>
      <c r="AB19" s="23"/>
      <c r="AC19" s="23"/>
      <c r="AD19" s="23"/>
      <c r="AE19" s="23"/>
      <c r="AF19" s="23"/>
      <c r="AG19" s="23" t="str">
        <f t="shared" si="14"/>
        <v>u</v>
      </c>
      <c r="AH19" s="23" t="str">
        <f t="shared" si="14"/>
        <v/>
      </c>
      <c r="AI19" s="23" t="str">
        <f t="shared" si="14"/>
        <v/>
      </c>
      <c r="AJ19" s="23" t="str">
        <f t="shared" si="14"/>
        <v/>
      </c>
      <c r="AK19" s="23" t="str">
        <f t="shared" si="14"/>
        <v/>
      </c>
      <c r="AL19" s="23" t="str">
        <f t="shared" si="14"/>
        <v/>
      </c>
    </row>
    <row r="20" spans="1:38" x14ac:dyDescent="0.2">
      <c r="A20" s="5" t="s">
        <v>49</v>
      </c>
      <c r="B20" s="1"/>
      <c r="C20" t="s">
        <v>47</v>
      </c>
      <c r="D20" t="s">
        <v>48</v>
      </c>
      <c r="E20" s="6">
        <v>44340</v>
      </c>
      <c r="F20" s="6">
        <v>44346</v>
      </c>
      <c r="G20" s="9" cm="1">
        <f t="array" aca="1" ref="G20" ca="1">IFERROR(_xlfn.IFS($B$4&lt;E20,0,$B$4&gt;F20,1),_xlfn.DAYS($B$4,E20)/_xlfn.DAYS(F20,E20))</f>
        <v>1</v>
      </c>
      <c r="H20" s="4">
        <v>1</v>
      </c>
      <c r="I20" s="4">
        <f ca="1">Tabelle2[[#This Row],[Spalte7]]-Tabelle2[[#This Row],[Spalte6]]</f>
        <v>0</v>
      </c>
      <c r="J20" s="8" t="str">
        <f t="shared" si="16"/>
        <v/>
      </c>
      <c r="K20" s="8" t="str">
        <f t="shared" si="16"/>
        <v/>
      </c>
      <c r="L20" s="8" t="str">
        <f t="shared" si="16"/>
        <v/>
      </c>
      <c r="M20" s="8" t="str">
        <f t="shared" si="16"/>
        <v/>
      </c>
      <c r="N20" s="8" t="str">
        <f t="shared" si="16"/>
        <v/>
      </c>
      <c r="O20" s="8" t="str">
        <f t="shared" si="16"/>
        <v/>
      </c>
      <c r="P20" s="8" t="str">
        <f t="shared" si="16"/>
        <v/>
      </c>
      <c r="Q20" s="8" t="str">
        <f t="shared" si="16"/>
        <v/>
      </c>
      <c r="R20" s="8" t="str">
        <f t="shared" si="16"/>
        <v/>
      </c>
      <c r="S20" s="8" t="str">
        <f t="shared" si="16"/>
        <v/>
      </c>
      <c r="T20" s="8" t="str">
        <f t="shared" si="16"/>
        <v/>
      </c>
      <c r="U20" s="8" t="str">
        <f t="shared" si="16"/>
        <v/>
      </c>
      <c r="V20" s="8" t="str">
        <f t="shared" si="16"/>
        <v/>
      </c>
      <c r="W20" s="8" t="str">
        <f t="shared" si="16"/>
        <v/>
      </c>
      <c r="X20" s="8" t="str">
        <f t="shared" si="16"/>
        <v/>
      </c>
      <c r="Y20" s="8" t="str">
        <f t="shared" si="16"/>
        <v/>
      </c>
      <c r="Z20" s="8" t="str">
        <f t="shared" ref="Z20:AL25" si="17">IF(AND($B20&lt;&gt;0,Z$4&gt;=$E20,Z$4&lt;=$F20),"u","")</f>
        <v/>
      </c>
      <c r="AA20" s="8" t="str">
        <f t="shared" si="17"/>
        <v/>
      </c>
      <c r="AB20" s="8" t="str">
        <f t="shared" si="17"/>
        <v/>
      </c>
      <c r="AC20" s="8" t="str">
        <f t="shared" si="17"/>
        <v/>
      </c>
      <c r="AD20" s="8" t="str">
        <f t="shared" si="17"/>
        <v/>
      </c>
      <c r="AE20" s="8" t="str">
        <f t="shared" si="17"/>
        <v/>
      </c>
      <c r="AF20" s="8" t="str">
        <f t="shared" si="17"/>
        <v/>
      </c>
      <c r="AG20" s="8" t="str">
        <f t="shared" si="17"/>
        <v/>
      </c>
      <c r="AH20" s="36" t="str">
        <f t="shared" si="17"/>
        <v/>
      </c>
      <c r="AI20" s="36" t="str">
        <f t="shared" si="17"/>
        <v/>
      </c>
      <c r="AJ20" s="8" t="str">
        <f t="shared" si="17"/>
        <v/>
      </c>
      <c r="AK20" s="8" t="str">
        <f t="shared" si="17"/>
        <v/>
      </c>
      <c r="AL20" s="8" t="str">
        <f t="shared" si="17"/>
        <v/>
      </c>
    </row>
    <row r="21" spans="1:38" x14ac:dyDescent="0.2">
      <c r="A21" s="5"/>
      <c r="B21" s="1"/>
      <c r="C21" t="s">
        <v>52</v>
      </c>
      <c r="D21" t="s">
        <v>50</v>
      </c>
      <c r="E21" s="6">
        <v>44346</v>
      </c>
      <c r="F21" s="6">
        <v>44346</v>
      </c>
      <c r="G21" s="9" cm="1">
        <f t="array" aca="1" ref="G21" ca="1">IFERROR(_xlfn.IFS($B$4&lt;E21,0,$B$4&gt;F21,1),_xlfn.DAYS($B$4,E21)/_xlfn.DAYS(F21,E21))</f>
        <v>1</v>
      </c>
      <c r="H21" s="4">
        <v>1</v>
      </c>
      <c r="I21" s="4">
        <f ca="1">Tabelle2[[#This Row],[Spalte7]]-Tabelle2[[#This Row],[Spalte6]]</f>
        <v>0</v>
      </c>
      <c r="J21" s="8" t="str">
        <f t="shared" si="16"/>
        <v/>
      </c>
      <c r="K21" s="8" t="str">
        <f t="shared" si="16"/>
        <v/>
      </c>
      <c r="L21" s="8" t="str">
        <f t="shared" si="16"/>
        <v/>
      </c>
      <c r="M21" s="8" t="str">
        <f t="shared" si="16"/>
        <v/>
      </c>
      <c r="N21" s="8" t="str">
        <f t="shared" si="16"/>
        <v/>
      </c>
      <c r="O21" s="8" t="str">
        <f t="shared" si="16"/>
        <v/>
      </c>
      <c r="P21" s="8" t="str">
        <f t="shared" si="16"/>
        <v/>
      </c>
      <c r="Q21" s="8" t="str">
        <f t="shared" si="16"/>
        <v/>
      </c>
      <c r="R21" s="8" t="str">
        <f t="shared" si="16"/>
        <v/>
      </c>
      <c r="S21" s="8" t="str">
        <f t="shared" si="16"/>
        <v/>
      </c>
      <c r="T21" s="8" t="str">
        <f t="shared" si="16"/>
        <v/>
      </c>
      <c r="U21" s="8" t="str">
        <f t="shared" si="16"/>
        <v/>
      </c>
      <c r="V21" s="8" t="str">
        <f t="shared" si="16"/>
        <v/>
      </c>
      <c r="W21" s="8" t="str">
        <f t="shared" si="16"/>
        <v/>
      </c>
      <c r="X21" s="8" t="str">
        <f t="shared" si="16"/>
        <v/>
      </c>
      <c r="Y21" s="8" t="str">
        <f t="shared" si="16"/>
        <v/>
      </c>
      <c r="Z21" s="8" t="str">
        <f t="shared" si="17"/>
        <v/>
      </c>
      <c r="AA21" s="8" t="str">
        <f t="shared" si="17"/>
        <v/>
      </c>
      <c r="AB21" s="8" t="str">
        <f t="shared" si="17"/>
        <v/>
      </c>
      <c r="AC21" s="8" t="str">
        <f t="shared" si="17"/>
        <v/>
      </c>
      <c r="AD21" s="8" t="str">
        <f t="shared" si="17"/>
        <v/>
      </c>
      <c r="AE21" s="8" t="str">
        <f t="shared" si="17"/>
        <v/>
      </c>
      <c r="AF21" s="8" t="str">
        <f t="shared" si="17"/>
        <v/>
      </c>
      <c r="AG21" s="8" t="str">
        <f t="shared" si="17"/>
        <v/>
      </c>
      <c r="AH21" s="8" t="str">
        <f t="shared" si="17"/>
        <v/>
      </c>
      <c r="AI21" s="8" t="str">
        <f t="shared" si="17"/>
        <v/>
      </c>
      <c r="AJ21" s="8" t="str">
        <f t="shared" si="17"/>
        <v/>
      </c>
      <c r="AK21" s="8" t="str">
        <f t="shared" si="17"/>
        <v/>
      </c>
      <c r="AL21" s="8" t="str">
        <f t="shared" si="17"/>
        <v/>
      </c>
    </row>
    <row r="22" spans="1:38" x14ac:dyDescent="0.2">
      <c r="A22" s="5"/>
      <c r="B22" s="1"/>
      <c r="C22" s="14" t="s">
        <v>53</v>
      </c>
      <c r="D22" t="s">
        <v>59</v>
      </c>
      <c r="E22" s="6">
        <v>44346</v>
      </c>
      <c r="F22" s="6">
        <v>44353</v>
      </c>
      <c r="G22" s="9" cm="1">
        <f t="array" aca="1" ref="G22" ca="1">IFERROR(_xlfn.IFS($B$4&lt;E22,0,$B$4&gt;F22,1),_xlfn.DAYS($B$4,E22)/_xlfn.DAYS(F22,E22))</f>
        <v>1</v>
      </c>
      <c r="H22" s="4">
        <v>1</v>
      </c>
      <c r="I22" s="4">
        <f ca="1">Tabelle2[[#This Row],[Spalte7]]-Tabelle2[[#This Row],[Spalte6]]</f>
        <v>0</v>
      </c>
      <c r="J22" s="8" t="str">
        <f t="shared" ref="J22:Y25" si="18">IF(AND($B22&lt;&gt;0,J$4&gt;=$E22,J$4&lt;=$F22),"u","")</f>
        <v/>
      </c>
      <c r="K22" s="8" t="str">
        <f t="shared" si="18"/>
        <v/>
      </c>
      <c r="L22" s="8" t="str">
        <f t="shared" si="18"/>
        <v/>
      </c>
      <c r="M22" s="8" t="str">
        <f t="shared" si="18"/>
        <v/>
      </c>
      <c r="N22" s="8" t="str">
        <f t="shared" si="18"/>
        <v/>
      </c>
      <c r="O22" s="8" t="str">
        <f t="shared" si="18"/>
        <v/>
      </c>
      <c r="P22" s="8" t="str">
        <f t="shared" si="18"/>
        <v/>
      </c>
      <c r="Q22" s="8" t="str">
        <f t="shared" si="18"/>
        <v/>
      </c>
      <c r="R22" s="8" t="str">
        <f t="shared" si="18"/>
        <v/>
      </c>
      <c r="S22" s="8" t="str">
        <f t="shared" si="18"/>
        <v/>
      </c>
      <c r="T22" s="8" t="str">
        <f t="shared" si="18"/>
        <v/>
      </c>
      <c r="U22" s="8" t="str">
        <f t="shared" si="18"/>
        <v/>
      </c>
      <c r="V22" s="8" t="str">
        <f t="shared" si="18"/>
        <v/>
      </c>
      <c r="W22" s="8" t="str">
        <f t="shared" si="18"/>
        <v/>
      </c>
      <c r="X22" s="8" t="str">
        <f t="shared" si="18"/>
        <v/>
      </c>
      <c r="Y22" s="8" t="str">
        <f t="shared" si="18"/>
        <v/>
      </c>
      <c r="Z22" s="8" t="str">
        <f t="shared" si="17"/>
        <v/>
      </c>
      <c r="AA22" s="8" t="str">
        <f t="shared" si="17"/>
        <v/>
      </c>
      <c r="AB22" s="8" t="str">
        <f t="shared" si="17"/>
        <v/>
      </c>
      <c r="AC22" s="8" t="str">
        <f t="shared" si="17"/>
        <v/>
      </c>
      <c r="AD22" s="8" t="str">
        <f t="shared" si="17"/>
        <v/>
      </c>
      <c r="AE22" s="8" t="str">
        <f t="shared" si="17"/>
        <v/>
      </c>
      <c r="AF22" s="8" t="str">
        <f t="shared" si="17"/>
        <v/>
      </c>
      <c r="AG22" s="8" t="str">
        <f t="shared" si="17"/>
        <v/>
      </c>
      <c r="AH22" s="8" t="str">
        <f t="shared" si="17"/>
        <v/>
      </c>
      <c r="AI22" s="8" t="str">
        <f t="shared" si="17"/>
        <v/>
      </c>
      <c r="AJ22" s="8" t="str">
        <f t="shared" si="17"/>
        <v/>
      </c>
      <c r="AK22" s="8" t="str">
        <f t="shared" si="17"/>
        <v/>
      </c>
      <c r="AL22" s="8" t="str">
        <f t="shared" si="17"/>
        <v/>
      </c>
    </row>
    <row r="23" spans="1:38" ht="14.5" customHeight="1" x14ac:dyDescent="0.2">
      <c r="A23" s="24" t="s">
        <v>3</v>
      </c>
      <c r="B23" s="25" t="s">
        <v>9</v>
      </c>
      <c r="C23" s="25" t="s">
        <v>54</v>
      </c>
      <c r="D23" s="25"/>
      <c r="E23" s="26"/>
      <c r="F23" s="26"/>
      <c r="G23" s="27"/>
      <c r="H23" s="28"/>
      <c r="I23" s="28"/>
      <c r="J23" s="8" t="str">
        <f t="shared" si="18"/>
        <v/>
      </c>
      <c r="K23" s="8" t="str">
        <f t="shared" si="18"/>
        <v/>
      </c>
      <c r="L23" s="8" t="str">
        <f t="shared" si="18"/>
        <v/>
      </c>
      <c r="M23" s="8" t="str">
        <f t="shared" si="18"/>
        <v/>
      </c>
      <c r="N23" s="8" t="str">
        <f t="shared" si="18"/>
        <v/>
      </c>
      <c r="O23" s="8" t="str">
        <f t="shared" si="18"/>
        <v/>
      </c>
      <c r="P23" s="8" t="str">
        <f t="shared" si="18"/>
        <v/>
      </c>
      <c r="Q23" s="8" t="str">
        <f t="shared" si="18"/>
        <v/>
      </c>
      <c r="R23" s="8" t="str">
        <f t="shared" si="18"/>
        <v/>
      </c>
      <c r="S23" s="8" t="str">
        <f t="shared" si="18"/>
        <v/>
      </c>
      <c r="T23" s="8" t="str">
        <f t="shared" si="18"/>
        <v/>
      </c>
      <c r="U23" s="8" t="str">
        <f t="shared" si="18"/>
        <v/>
      </c>
      <c r="V23" s="8" t="str">
        <f t="shared" si="18"/>
        <v/>
      </c>
      <c r="W23" s="8" t="str">
        <f t="shared" si="18"/>
        <v/>
      </c>
      <c r="X23" s="8" t="str">
        <f t="shared" si="18"/>
        <v/>
      </c>
      <c r="Y23" s="8" t="str">
        <f t="shared" si="18"/>
        <v/>
      </c>
      <c r="Z23" s="8" t="str">
        <f t="shared" si="17"/>
        <v/>
      </c>
      <c r="AA23" s="8" t="str">
        <f t="shared" si="17"/>
        <v/>
      </c>
      <c r="AB23" s="8" t="str">
        <f t="shared" si="17"/>
        <v/>
      </c>
      <c r="AC23" s="8" t="str">
        <f t="shared" si="17"/>
        <v/>
      </c>
      <c r="AD23" s="8" t="str">
        <f t="shared" si="17"/>
        <v/>
      </c>
      <c r="AE23" s="8" t="str">
        <f t="shared" si="17"/>
        <v/>
      </c>
      <c r="AF23" s="8" t="str">
        <f t="shared" si="17"/>
        <v/>
      </c>
      <c r="AG23" s="8" t="str">
        <f t="shared" si="17"/>
        <v/>
      </c>
      <c r="AH23" s="8" t="str">
        <f t="shared" si="17"/>
        <v/>
      </c>
      <c r="AI23" s="8" t="str">
        <f t="shared" si="17"/>
        <v/>
      </c>
      <c r="AJ23" s="8" t="str">
        <f t="shared" si="17"/>
        <v/>
      </c>
      <c r="AK23" s="8" t="str">
        <f t="shared" si="17"/>
        <v/>
      </c>
      <c r="AL23" s="8" t="str">
        <f t="shared" si="17"/>
        <v/>
      </c>
    </row>
    <row r="24" spans="1:38" x14ac:dyDescent="0.2">
      <c r="A24" t="s">
        <v>49</v>
      </c>
      <c r="B24" t="s">
        <v>9</v>
      </c>
      <c r="C24" t="s">
        <v>55</v>
      </c>
      <c r="D24" t="s">
        <v>51</v>
      </c>
      <c r="E24" s="33">
        <v>44354</v>
      </c>
      <c r="F24" s="33">
        <v>44542</v>
      </c>
      <c r="J24" s="8" t="str">
        <f t="shared" si="18"/>
        <v/>
      </c>
      <c r="K24" s="8" t="str">
        <f t="shared" si="18"/>
        <v/>
      </c>
      <c r="L24" s="8" t="str">
        <f t="shared" si="18"/>
        <v/>
      </c>
      <c r="M24" s="8" t="str">
        <f t="shared" si="18"/>
        <v/>
      </c>
      <c r="N24" s="8" t="str">
        <f t="shared" si="18"/>
        <v/>
      </c>
      <c r="O24" s="8" t="str">
        <f t="shared" si="18"/>
        <v/>
      </c>
      <c r="P24" s="8" t="str">
        <f t="shared" si="18"/>
        <v/>
      </c>
      <c r="Q24" s="8" t="str">
        <f t="shared" si="18"/>
        <v/>
      </c>
      <c r="R24" s="8" t="str">
        <f t="shared" si="18"/>
        <v/>
      </c>
      <c r="S24" s="8" t="str">
        <f t="shared" si="18"/>
        <v/>
      </c>
      <c r="T24" s="8" t="str">
        <f t="shared" si="18"/>
        <v/>
      </c>
      <c r="U24" s="8" t="str">
        <f t="shared" si="18"/>
        <v/>
      </c>
      <c r="V24" s="8" t="str">
        <f t="shared" si="18"/>
        <v/>
      </c>
      <c r="W24" s="8" t="str">
        <f t="shared" si="18"/>
        <v/>
      </c>
      <c r="X24" s="8" t="str">
        <f t="shared" si="18"/>
        <v/>
      </c>
      <c r="Y24" s="8" t="str">
        <f t="shared" si="18"/>
        <v/>
      </c>
      <c r="Z24" s="8" t="str">
        <f t="shared" si="17"/>
        <v/>
      </c>
      <c r="AA24" s="8" t="str">
        <f t="shared" si="17"/>
        <v/>
      </c>
      <c r="AB24" s="8" t="str">
        <f t="shared" si="17"/>
        <v/>
      </c>
      <c r="AC24" s="8" t="str">
        <f t="shared" si="17"/>
        <v/>
      </c>
      <c r="AD24" s="8" t="str">
        <f t="shared" si="17"/>
        <v/>
      </c>
      <c r="AE24" s="8" t="str">
        <f t="shared" si="17"/>
        <v/>
      </c>
      <c r="AF24" s="8" t="str">
        <f t="shared" si="17"/>
        <v/>
      </c>
      <c r="AG24" s="8" t="str">
        <f t="shared" si="17"/>
        <v/>
      </c>
      <c r="AH24" s="8" t="str">
        <f t="shared" si="17"/>
        <v/>
      </c>
      <c r="AI24" s="8" t="str">
        <f t="shared" si="17"/>
        <v/>
      </c>
      <c r="AJ24" s="8" t="str">
        <f t="shared" si="17"/>
        <v/>
      </c>
      <c r="AK24" s="8" t="str">
        <f t="shared" si="17"/>
        <v/>
      </c>
      <c r="AL24" s="8" t="str">
        <f t="shared" si="17"/>
        <v>u</v>
      </c>
    </row>
    <row r="25" spans="1:38" ht="16" x14ac:dyDescent="0.2">
      <c r="A25" s="5" t="s">
        <v>45</v>
      </c>
      <c r="B25" t="s">
        <v>9</v>
      </c>
      <c r="C25" s="34" t="s">
        <v>56</v>
      </c>
      <c r="D25" t="s">
        <v>44</v>
      </c>
      <c r="E25" s="33">
        <v>44354</v>
      </c>
      <c r="F25" s="33">
        <v>44542</v>
      </c>
      <c r="G25" s="9" cm="1">
        <f t="array" aca="1" ref="G25" ca="1">IFERROR(_xlfn.IFS($B$4&lt;E25,0,$B$4&gt;F25,1),_xlfn.DAYS($B$4,E25)/_xlfn.DAYS(F25,E25))</f>
        <v>0</v>
      </c>
      <c r="H25" s="4">
        <v>1</v>
      </c>
      <c r="I25" s="4">
        <f ca="1">Tabelle2[[#This Row],[Spalte7]]-Tabelle2[[#This Row],[Spalte6]]</f>
        <v>1</v>
      </c>
      <c r="J25" s="8" t="str">
        <f t="shared" si="18"/>
        <v/>
      </c>
      <c r="K25" s="8" t="str">
        <f t="shared" si="18"/>
        <v/>
      </c>
      <c r="L25" s="8" t="str">
        <f t="shared" si="18"/>
        <v/>
      </c>
      <c r="M25" s="8" t="str">
        <f t="shared" si="18"/>
        <v/>
      </c>
      <c r="N25" s="8" t="str">
        <f t="shared" si="18"/>
        <v/>
      </c>
      <c r="O25" s="8" t="str">
        <f t="shared" si="18"/>
        <v/>
      </c>
      <c r="P25" s="8" t="str">
        <f t="shared" si="18"/>
        <v/>
      </c>
      <c r="Q25" s="8" t="str">
        <f t="shared" si="18"/>
        <v/>
      </c>
      <c r="R25" s="8" t="str">
        <f t="shared" si="18"/>
        <v/>
      </c>
      <c r="S25" s="8" t="str">
        <f t="shared" si="18"/>
        <v/>
      </c>
      <c r="T25" s="8" t="str">
        <f t="shared" si="18"/>
        <v/>
      </c>
      <c r="U25" s="8" t="str">
        <f t="shared" si="18"/>
        <v/>
      </c>
      <c r="V25" s="8" t="str">
        <f t="shared" si="18"/>
        <v/>
      </c>
      <c r="W25" s="8" t="str">
        <f t="shared" si="18"/>
        <v/>
      </c>
      <c r="X25" s="8" t="str">
        <f t="shared" si="18"/>
        <v/>
      </c>
      <c r="Y25" s="8" t="str">
        <f t="shared" si="18"/>
        <v/>
      </c>
      <c r="Z25" s="8" t="str">
        <f t="shared" si="17"/>
        <v/>
      </c>
      <c r="AA25" s="8" t="str">
        <f t="shared" si="17"/>
        <v/>
      </c>
      <c r="AB25" s="8" t="str">
        <f t="shared" si="17"/>
        <v/>
      </c>
      <c r="AC25" s="8" t="str">
        <f t="shared" si="17"/>
        <v/>
      </c>
      <c r="AD25" s="8" t="str">
        <f t="shared" si="17"/>
        <v/>
      </c>
      <c r="AE25" s="8" t="str">
        <f t="shared" si="17"/>
        <v/>
      </c>
      <c r="AF25" s="8" t="str">
        <f t="shared" si="17"/>
        <v/>
      </c>
      <c r="AG25" s="8" t="str">
        <f t="shared" si="17"/>
        <v/>
      </c>
      <c r="AH25" s="8" t="str">
        <f t="shared" si="17"/>
        <v/>
      </c>
      <c r="AI25" s="8" t="str">
        <f t="shared" si="17"/>
        <v/>
      </c>
      <c r="AJ25" s="8" t="str">
        <f t="shared" si="17"/>
        <v/>
      </c>
      <c r="AK25" s="8" t="str">
        <f t="shared" si="17"/>
        <v/>
      </c>
      <c r="AL25" s="8" t="str">
        <f t="shared" si="17"/>
        <v>u</v>
      </c>
    </row>
    <row r="26" spans="1:38" x14ac:dyDescent="0.2">
      <c r="A26" s="5"/>
      <c r="B26" s="3"/>
    </row>
    <row r="27" spans="1:38" x14ac:dyDescent="0.2">
      <c r="A27" s="2"/>
      <c r="B27" s="2"/>
    </row>
    <row r="28" spans="1:38" ht="19" x14ac:dyDescent="0.25">
      <c r="A28" s="21"/>
    </row>
    <row r="29" spans="1:38" ht="19" x14ac:dyDescent="0.25">
      <c r="A29" s="20"/>
      <c r="C29" s="11"/>
      <c r="D29" s="11"/>
    </row>
    <row r="30" spans="1:38" ht="19" x14ac:dyDescent="0.25">
      <c r="A30" s="20"/>
      <c r="C30" s="11"/>
      <c r="D30" s="11"/>
    </row>
    <row r="31" spans="1:38" ht="19" x14ac:dyDescent="0.25">
      <c r="A31" s="20"/>
    </row>
    <row r="32" spans="1:38" ht="19" x14ac:dyDescent="0.25">
      <c r="A32" s="20"/>
    </row>
  </sheetData>
  <mergeCells count="6">
    <mergeCell ref="AJ3:AL3"/>
    <mergeCell ref="A1:C1"/>
    <mergeCell ref="E4:F4"/>
    <mergeCell ref="Q3:Y3"/>
    <mergeCell ref="J3:P3"/>
    <mergeCell ref="Z3:AI3"/>
  </mergeCells>
  <conditionalFormatting sqref="H25:I25 I10:I23 H14:H18 H20:H23 G19:H19">
    <cfRule type="dataBar" priority="3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{26A2F881-D445-4348-B628-F741DC7E1E74}</x14:id>
        </ext>
      </extLst>
    </cfRule>
  </conditionalFormatting>
  <conditionalFormatting sqref="H8:I9 H13">
    <cfRule type="dataBar" priority="35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{072A2086-2C37-4291-A69E-CFA458D4B0F2}</x14:id>
        </ext>
      </extLst>
    </cfRule>
  </conditionalFormatting>
  <conditionalFormatting sqref="H10:H12">
    <cfRule type="dataBar" priority="3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{7C7292E4-2064-4532-A484-240F2AA47B16}</x14:id>
        </ext>
      </extLst>
    </cfRule>
  </conditionalFormatting>
  <conditionalFormatting sqref="K8:Y8 K9:AB9 K10:AD11 K12:AB12 J7:J12 K7:AL7 J13:AL25">
    <cfRule type="expression" dxfId="6" priority="31">
      <formula>AND(J$4&gt;=$E7,J$4&lt;=$F7,$B7=0,J$4&lt;=$B$4)</formula>
    </cfRule>
    <cfRule type="expression" dxfId="5" priority="32">
      <formula>AND(J$4&gt;=$E7,J$4&lt;=$F7,$B7=0)</formula>
    </cfRule>
  </conditionalFormatting>
  <conditionalFormatting sqref="I25 I8:I23 G19:H19">
    <cfRule type="cellIs" dxfId="4" priority="28" operator="lessThan">
      <formula>0</formula>
    </cfRule>
  </conditionalFormatting>
  <conditionalFormatting sqref="C7:D14 C25:D25 C19:D23">
    <cfRule type="expression" dxfId="3" priority="27">
      <formula>AND($I7&lt;0)</formula>
    </cfRule>
  </conditionalFormatting>
  <conditionalFormatting sqref="C29:D29">
    <cfRule type="expression" dxfId="2" priority="24">
      <formula>AND($I29&lt;0)</formula>
    </cfRule>
  </conditionalFormatting>
  <conditionalFormatting sqref="C30:D30">
    <cfRule type="expression" dxfId="1" priority="25">
      <formula>AND($I32&lt;0)</formula>
    </cfRule>
  </conditionalFormatting>
  <conditionalFormatting sqref="G7:I7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{F09563C7-EE77-4483-96C2-FD6E564E46E4}</x14:id>
        </ext>
      </extLst>
    </cfRule>
  </conditionalFormatting>
  <conditionalFormatting sqref="C15:D18">
    <cfRule type="expression" dxfId="0" priority="148">
      <formula>AND(#REF!&lt;0)</formula>
    </cfRule>
  </conditionalFormatting>
  <conditionalFormatting sqref="G8:G18 G25 G20:G23">
    <cfRule type="dataBar" priority="18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{E81FFF48-6F8E-4C0C-BD44-EA37349D9E2B}</x14:id>
        </ext>
      </extLst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6A2F881-D445-4348-B628-F741DC7E1E7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H25:I25 I10:I23 H14:H18 H20:H23 G19:H19</xm:sqref>
        </x14:conditionalFormatting>
        <x14:conditionalFormatting xmlns:xm="http://schemas.microsoft.com/office/excel/2006/main">
          <x14:cfRule type="dataBar" id="{072A2086-2C37-4291-A69E-CFA458D4B0F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H8:I9 H13</xm:sqref>
        </x14:conditionalFormatting>
        <x14:conditionalFormatting xmlns:xm="http://schemas.microsoft.com/office/excel/2006/main">
          <x14:cfRule type="dataBar" id="{7C7292E4-2064-4532-A484-240F2AA47B1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H10:H12</xm:sqref>
        </x14:conditionalFormatting>
        <x14:conditionalFormatting xmlns:xm="http://schemas.microsoft.com/office/excel/2006/main">
          <x14:cfRule type="dataBar" id="{F09563C7-EE77-4483-96C2-FD6E564E46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G7:I7</xm:sqref>
        </x14:conditionalFormatting>
        <x14:conditionalFormatting xmlns:xm="http://schemas.microsoft.com/office/excel/2006/main">
          <x14:cfRule type="dataBar" id="{E81FFF48-6F8E-4C0C-BD44-EA37349D9E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G8:G18 G25 G20:G23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6E84-EFFB-46E5-A9B6-FCD29CEFB4FB}">
  <dimension ref="A1:B6"/>
  <sheetViews>
    <sheetView workbookViewId="0">
      <selection activeCell="C13" sqref="C13"/>
    </sheetView>
  </sheetViews>
  <sheetFormatPr baseColWidth="10" defaultColWidth="11.5" defaultRowHeight="15" x14ac:dyDescent="0.2"/>
  <cols>
    <col min="1" max="1" width="16.5" customWidth="1"/>
  </cols>
  <sheetData>
    <row r="1" spans="1:2" x14ac:dyDescent="0.2">
      <c r="A1" s="1" t="s">
        <v>5</v>
      </c>
      <c r="B1" s="1" t="s">
        <v>6</v>
      </c>
    </row>
    <row r="2" spans="1:2" x14ac:dyDescent="0.2">
      <c r="A2" t="s">
        <v>15</v>
      </c>
      <c r="B2" t="s">
        <v>19</v>
      </c>
    </row>
    <row r="3" spans="1:2" x14ac:dyDescent="0.2">
      <c r="A3" t="s">
        <v>16</v>
      </c>
      <c r="B3" t="s">
        <v>20</v>
      </c>
    </row>
    <row r="4" spans="1:2" x14ac:dyDescent="0.2">
      <c r="A4" t="s">
        <v>17</v>
      </c>
      <c r="B4" t="s">
        <v>21</v>
      </c>
    </row>
    <row r="5" spans="1:2" x14ac:dyDescent="0.2">
      <c r="B5" t="s">
        <v>18</v>
      </c>
    </row>
    <row r="6" spans="1:2" x14ac:dyDescent="0.2">
      <c r="B6" t="s">
        <v>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F2B084BB8743343B6C6F8446826AE38" ma:contentTypeVersion="10" ma:contentTypeDescription="Ein neues Dokument erstellen." ma:contentTypeScope="" ma:versionID="208302a19d5f6359ac07863994c436b7">
  <xsd:schema xmlns:xsd="http://www.w3.org/2001/XMLSchema" xmlns:xs="http://www.w3.org/2001/XMLSchema" xmlns:p="http://schemas.microsoft.com/office/2006/metadata/properties" xmlns:ns2="8417cd0b-b2fd-42ed-b050-d2feaf7a22c7" targetNamespace="http://schemas.microsoft.com/office/2006/metadata/properties" ma:root="true" ma:fieldsID="ae1f82dc09a030048106692bc00f11c0" ns2:_="">
    <xsd:import namespace="8417cd0b-b2fd-42ed-b050-d2feaf7a2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7cd0b-b2fd-42ed-b050-d2feaf7a2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DFC988-CFBE-4D65-B40C-16A82C2063A3}">
  <ds:schemaRefs>
    <ds:schemaRef ds:uri="http://www.w3.org/XML/1998/namespace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8417cd0b-b2fd-42ed-b050-d2feaf7a22c7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9FC5FAB-DEC9-43F4-984B-3CCE29BA13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7cd0b-b2fd-42ed-b050-d2feaf7a2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5B73CA-9629-4C1E-B03D-4217A7EB08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Agile</vt:lpstr>
      <vt:lpstr>Tabelle1</vt:lpstr>
      <vt:lpstr>Rollup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nina kuster</dc:creator>
  <cp:keywords/>
  <dc:description/>
  <cp:lastModifiedBy>Prater Ryan (s)</cp:lastModifiedBy>
  <cp:revision/>
  <dcterms:created xsi:type="dcterms:W3CDTF">2020-11-02T13:08:11Z</dcterms:created>
  <dcterms:modified xsi:type="dcterms:W3CDTF">2021-06-07T19:09:32Z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0x0101005F2B084BB8743343B6C6F8446826AE38</vt:lpwstr>
  </property>
</Properties>
</file>