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brunorg_ubu_es/Documents/TESIS/Artículos/DAACH ISIS/Artículo/- REVISION/DEF/"/>
    </mc:Choice>
  </mc:AlternateContent>
  <xr:revisionPtr revIDLastSave="1118" documentId="8_{C70B9F8D-42B5-47D5-8DD9-A2194FA6D00C}" xr6:coauthVersionLast="47" xr6:coauthVersionMax="47" xr10:uidLastSave="{89177B9E-1462-485F-BEA2-779F49DAD8B7}"/>
  <bookViews>
    <workbookView xWindow="-120" yWindow="-120" windowWidth="29040" windowHeight="15720" activeTab="2" xr2:uid="{00000000-000D-0000-FFFF-FFFF00000000}"/>
  </bookViews>
  <sheets>
    <sheet name="Sample" sheetId="5" r:id="rId1"/>
    <sheet name="Coded data" sheetId="8" r:id="rId2"/>
    <sheet name="3D Model cluster data" sheetId="9" r:id="rId3"/>
  </sheets>
  <definedNames>
    <definedName name="_xlnm._FilterDatabase" localSheetId="0" hidden="1">Sample!$B$6:$AA$6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5" l="1"/>
  <c r="AF12" i="5"/>
  <c r="AR14" i="5"/>
  <c r="AR13" i="5"/>
  <c r="AQ14" i="5"/>
  <c r="AQ13" i="5"/>
  <c r="AP14" i="5"/>
  <c r="AP13" i="5"/>
  <c r="AO14" i="5"/>
  <c r="AO13" i="5"/>
  <c r="AN14" i="5"/>
  <c r="AN13" i="5"/>
  <c r="AJ33" i="5"/>
  <c r="AJ32" i="5"/>
  <c r="AI33" i="5"/>
  <c r="AI32" i="5"/>
  <c r="AH33" i="5"/>
  <c r="AH32" i="5"/>
  <c r="AG33" i="5"/>
  <c r="AG32" i="5"/>
  <c r="AF33" i="5"/>
  <c r="AF32" i="5"/>
  <c r="AJ31" i="5"/>
  <c r="AI31" i="5"/>
  <c r="AG31" i="5"/>
  <c r="AH31" i="5"/>
  <c r="AH30" i="5"/>
  <c r="AF31" i="5"/>
  <c r="AJ30" i="5"/>
  <c r="AI30" i="5"/>
  <c r="AG30" i="5"/>
  <c r="AF30" i="5"/>
  <c r="AE20" i="5"/>
  <c r="AJ29" i="5"/>
  <c r="AJ28" i="5"/>
  <c r="AI29" i="5"/>
  <c r="AI28" i="5"/>
  <c r="AH29" i="5"/>
  <c r="AH28" i="5"/>
  <c r="AG29" i="5"/>
  <c r="AG28" i="5"/>
  <c r="AF29" i="5"/>
  <c r="AF28" i="5"/>
  <c r="AJ27" i="5"/>
  <c r="AJ26" i="5"/>
  <c r="AI27" i="5"/>
  <c r="AI26" i="5"/>
  <c r="AH27" i="5"/>
  <c r="AH26" i="5"/>
  <c r="AG27" i="5"/>
  <c r="AG26" i="5"/>
  <c r="AF27" i="5"/>
  <c r="AF26" i="5"/>
  <c r="AJ25" i="5"/>
  <c r="AJ24" i="5"/>
  <c r="AI25" i="5"/>
  <c r="AI24" i="5"/>
  <c r="AH25" i="5"/>
  <c r="AH24" i="5"/>
  <c r="AG25" i="5"/>
  <c r="AG24" i="5"/>
  <c r="AF25" i="5"/>
  <c r="AF24" i="5"/>
  <c r="AJ23" i="5"/>
  <c r="AJ22" i="5"/>
  <c r="AI23" i="5"/>
  <c r="AI22" i="5"/>
  <c r="AH23" i="5"/>
  <c r="AH22" i="5"/>
  <c r="AG23" i="5"/>
  <c r="AG22" i="5"/>
  <c r="AF13" i="5"/>
  <c r="AF23" i="5"/>
  <c r="AF22" i="5"/>
  <c r="AJ21" i="5"/>
  <c r="AJ20" i="5"/>
  <c r="AI21" i="5"/>
  <c r="AI20" i="5"/>
  <c r="AH21" i="5"/>
  <c r="AH20" i="5"/>
  <c r="AG21" i="5"/>
  <c r="AG20" i="5"/>
  <c r="AF21" i="5"/>
  <c r="AF20" i="5"/>
  <c r="AJ19" i="5"/>
  <c r="AJ18" i="5"/>
  <c r="AJ17" i="5"/>
  <c r="AI19" i="5"/>
  <c r="AI18" i="5"/>
  <c r="AH19" i="5"/>
  <c r="AH18" i="5"/>
  <c r="AG19" i="5"/>
  <c r="AG18" i="5"/>
  <c r="AF19" i="5"/>
  <c r="AE21" i="5"/>
  <c r="AG7" i="5"/>
  <c r="AE19" i="5"/>
  <c r="AE18" i="5"/>
  <c r="AH7" i="5"/>
  <c r="AJ16" i="5"/>
  <c r="AI17" i="5"/>
  <c r="AI16" i="5"/>
  <c r="AH17" i="5"/>
  <c r="AH16" i="5"/>
  <c r="AG17" i="5"/>
  <c r="AG16" i="5"/>
  <c r="AF17" i="5"/>
  <c r="AF16" i="5"/>
  <c r="AE17" i="5"/>
  <c r="AE16" i="5"/>
  <c r="AE15" i="5"/>
  <c r="AJ15" i="5"/>
  <c r="AJ14" i="5"/>
  <c r="AI15" i="5"/>
  <c r="AI14" i="5"/>
  <c r="AH15" i="5"/>
  <c r="AH14" i="5"/>
  <c r="AG15" i="5"/>
  <c r="AG14" i="5"/>
  <c r="AF15" i="5"/>
  <c r="AF14" i="5"/>
  <c r="AE14" i="5"/>
  <c r="AJ13" i="5"/>
  <c r="AJ12" i="5"/>
  <c r="AI13" i="5"/>
  <c r="AI12" i="5"/>
  <c r="AH13" i="5"/>
  <c r="AH12" i="5"/>
  <c r="AG13" i="5"/>
  <c r="AG12" i="5"/>
  <c r="AF7" i="5"/>
  <c r="AE7" i="5"/>
  <c r="AD7" i="5"/>
</calcChain>
</file>

<file path=xl/sharedStrings.xml><?xml version="1.0" encoding="utf-8"?>
<sst xmlns="http://schemas.openxmlformats.org/spreadsheetml/2006/main" count="350" uniqueCount="133">
  <si>
    <t>N</t>
  </si>
  <si>
    <t>User</t>
  </si>
  <si>
    <t>Genre</t>
  </si>
  <si>
    <t>Age</t>
  </si>
  <si>
    <t>iVR Experience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</si>
  <si>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</si>
  <si>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</si>
  <si>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</si>
  <si>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</si>
  <si>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</si>
  <si>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</si>
  <si>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</si>
  <si>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</si>
  <si>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</si>
  <si>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</si>
  <si>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</si>
  <si>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</si>
  <si>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</si>
  <si>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</si>
  <si>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</si>
  <si>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</si>
  <si>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</si>
  <si>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</si>
  <si>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</si>
  <si>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</si>
  <si>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</si>
  <si>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</si>
  <si>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</si>
  <si>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</si>
  <si>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</si>
  <si>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</si>
  <si>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</si>
  <si>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</si>
  <si>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</si>
  <si>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</si>
  <si>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</si>
  <si>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</si>
  <si>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</si>
  <si>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</si>
  <si>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</si>
  <si>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</si>
  <si>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</si>
  <si>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</si>
  <si>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</si>
  <si>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</si>
  <si>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</si>
  <si>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</si>
  <si>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</si>
  <si>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</si>
  <si>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</si>
  <si>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</si>
  <si>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</si>
  <si>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</si>
  <si>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</si>
  <si>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</si>
  <si>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</si>
  <si>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</si>
  <si>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</si>
  <si>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</si>
  <si>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</si>
  <si>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</si>
  <si>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</si>
  <si>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</si>
  <si>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</si>
  <si>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</si>
  <si>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M</t>
  </si>
  <si>
    <t>No</t>
  </si>
  <si>
    <t>X</t>
  </si>
  <si>
    <t>Visual Fidelity</t>
  </si>
  <si>
    <t>Isis</t>
  </si>
  <si>
    <t>Inovolvement</t>
  </si>
  <si>
    <t>Adaptation/Inmersion</t>
  </si>
  <si>
    <t>Involvement</t>
  </si>
  <si>
    <t>Cluster</t>
  </si>
  <si>
    <t>Cluster 1</t>
  </si>
  <si>
    <t>Cluster 2</t>
  </si>
  <si>
    <t>Age Group</t>
  </si>
  <si>
    <t>Factors</t>
  </si>
  <si>
    <t>Male %</t>
  </si>
  <si>
    <t>Female %</t>
  </si>
  <si>
    <t>Average Age</t>
  </si>
  <si>
    <t>Previous iVR experience</t>
  </si>
  <si>
    <t>No iVR Experience</t>
  </si>
  <si>
    <t>F</t>
  </si>
  <si>
    <t>Yes</t>
  </si>
  <si>
    <t>Cybersickness</t>
  </si>
  <si>
    <t>M Total</t>
  </si>
  <si>
    <t>SD Total</t>
  </si>
  <si>
    <t>M Male</t>
  </si>
  <si>
    <t>SD Female</t>
  </si>
  <si>
    <t>SD Male</t>
  </si>
  <si>
    <t>General Results (Variable)</t>
  </si>
  <si>
    <t>M Female</t>
  </si>
  <si>
    <t>M No iVR Experience</t>
  </si>
  <si>
    <t>SD No iVR Experience</t>
  </si>
  <si>
    <t>M Previous iVR Experience</t>
  </si>
  <si>
    <t>SD Previous iVR Experience</t>
  </si>
  <si>
    <t>M Age 1</t>
  </si>
  <si>
    <t>SD Age 1</t>
  </si>
  <si>
    <t>M Age 2</t>
  </si>
  <si>
    <t>SD Age 2</t>
  </si>
  <si>
    <t>M Age 3</t>
  </si>
  <si>
    <t>SD Age 3</t>
  </si>
  <si>
    <t>M Age 4</t>
  </si>
  <si>
    <t>SD Age 4</t>
  </si>
  <si>
    <t>M Cluster 1</t>
  </si>
  <si>
    <t>SD Cluster 1</t>
  </si>
  <si>
    <t>M Cluster 2</t>
  </si>
  <si>
    <t>SD Cluster 2</t>
  </si>
  <si>
    <t>General Results (Fixed)</t>
  </si>
  <si>
    <t>Cluster composition (Variable)</t>
  </si>
  <si>
    <t>Cluster composition (Fixed)</t>
  </si>
  <si>
    <t>Adaption/Immersion</t>
  </si>
  <si>
    <t>M Group Age 1</t>
  </si>
  <si>
    <t>SD Group Age 1</t>
  </si>
  <si>
    <t>M Group Age 2</t>
  </si>
  <si>
    <t>SD Group Age 2</t>
  </si>
  <si>
    <t>M Group Age 3</t>
  </si>
  <si>
    <t>SD Group Age 3</t>
  </si>
  <si>
    <t>M Group Age 4</t>
  </si>
  <si>
    <t>SD Group Age 4</t>
  </si>
  <si>
    <t>Reconstrution</t>
  </si>
  <si>
    <t>Reconstruction</t>
  </si>
  <si>
    <t>Y</t>
  </si>
  <si>
    <t>Z</t>
  </si>
  <si>
    <t>10 Cluster data</t>
  </si>
  <si>
    <t>5 Cluster data</t>
  </si>
  <si>
    <t>Sum of Squares</t>
  </si>
  <si>
    <t>Between clusters</t>
  </si>
  <si>
    <t>Total</t>
  </si>
  <si>
    <t>Count</t>
  </si>
  <si>
    <t>Centroids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</si>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</sst>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.3"/>
      <color rgb="FF3E6DA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EFD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2" fillId="2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4" borderId="3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4" fillId="8" borderId="3" xfId="0" applyFont="1" applyFill="1" applyBorder="1"/>
    <xf numFmtId="0" fontId="2" fillId="14" borderId="7" xfId="0" applyFont="1" applyFill="1" applyBorder="1"/>
    <xf numFmtId="0" fontId="2" fillId="14" borderId="10" xfId="0" applyFont="1" applyFill="1" applyBorder="1"/>
    <xf numFmtId="0" fontId="2" fillId="14" borderId="6" xfId="0" applyFont="1" applyFill="1" applyBorder="1"/>
    <xf numFmtId="0" fontId="0" fillId="2" borderId="15" xfId="0" applyFill="1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2" borderId="19" xfId="0" applyFill="1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2" borderId="22" xfId="0" applyFill="1" applyBorder="1"/>
    <xf numFmtId="0" fontId="0" fillId="0" borderId="23" xfId="0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28" xfId="1" applyFont="1" applyBorder="1"/>
    <xf numFmtId="9" fontId="0" fillId="0" borderId="2" xfId="1" applyFont="1" applyBorder="1"/>
    <xf numFmtId="0" fontId="0" fillId="0" borderId="29" xfId="0" applyBorder="1"/>
    <xf numFmtId="2" fontId="0" fillId="0" borderId="0" xfId="0" applyNumberFormat="1"/>
    <xf numFmtId="2" fontId="0" fillId="0" borderId="1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2" xfId="0" applyNumberFormat="1" applyBorder="1"/>
    <xf numFmtId="164" fontId="0" fillId="0" borderId="0" xfId="0" applyNumberFormat="1"/>
    <xf numFmtId="9" fontId="0" fillId="0" borderId="0" xfId="1" applyFont="1" applyBorder="1"/>
    <xf numFmtId="9" fontId="0" fillId="0" borderId="1" xfId="1" applyFont="1" applyBorder="1"/>
    <xf numFmtId="164" fontId="0" fillId="0" borderId="28" xfId="0" applyNumberForma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1" xfId="0" applyBorder="1" applyAlignment="1">
      <alignment wrapText="1"/>
    </xf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0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16626</xdr:colOff>
      <xdr:row>31</xdr:row>
      <xdr:rowOff>146857</xdr:rowOff>
    </xdr:from>
    <xdr:to>
      <xdr:col>44</xdr:col>
      <xdr:colOff>423258</xdr:colOff>
      <xdr:row>64</xdr:row>
      <xdr:rowOff>85205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E6D553-B755-779B-DFD5-DE044456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71390" y="5841075"/>
          <a:ext cx="5934595" cy="5881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A88-6770-4BEA-8534-4320D29BA811}">
  <dimension ref="B3:AR132"/>
  <sheetViews>
    <sheetView topLeftCell="D1" zoomScale="40" zoomScaleNormal="40" workbookViewId="0">
      <selection activeCell="AW28" sqref="AW28"/>
    </sheetView>
  </sheetViews>
  <sheetFormatPr baseColWidth="10" defaultRowHeight="15" x14ac:dyDescent="0.25"/>
  <cols>
    <col min="30" max="30" width="14.85546875" customWidth="1"/>
    <col min="31" max="31" width="22.28515625" customWidth="1"/>
    <col min="32" max="32" width="13" customWidth="1"/>
  </cols>
  <sheetData>
    <row r="3" spans="2:44" ht="15.75" thickBot="1" x14ac:dyDescent="0.3"/>
    <row r="4" spans="2:44" ht="19.5" thickBot="1" x14ac:dyDescent="0.35">
      <c r="I4" s="78" t="s">
        <v>77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80"/>
    </row>
    <row r="5" spans="2:44" ht="16.5" thickBot="1" x14ac:dyDescent="0.3">
      <c r="I5" s="28" t="s">
        <v>85</v>
      </c>
      <c r="J5" s="88" t="s">
        <v>70</v>
      </c>
      <c r="K5" s="89"/>
      <c r="L5" s="89"/>
      <c r="M5" s="89"/>
      <c r="N5" s="89"/>
      <c r="O5" s="89"/>
      <c r="P5" s="89"/>
      <c r="Q5" s="90"/>
      <c r="R5" s="85" t="s">
        <v>71</v>
      </c>
      <c r="S5" s="86"/>
      <c r="T5" s="86"/>
      <c r="U5" s="86"/>
      <c r="V5" s="87"/>
      <c r="W5" s="83" t="s">
        <v>68</v>
      </c>
      <c r="X5" s="84"/>
      <c r="Y5" s="81" t="s">
        <v>121</v>
      </c>
      <c r="Z5" s="81"/>
      <c r="AA5" s="82"/>
    </row>
    <row r="6" spans="2:44" ht="15.75" thickBot="1" x14ac:dyDescent="0.3">
      <c r="B6" s="29" t="s">
        <v>0</v>
      </c>
      <c r="C6" s="30" t="s">
        <v>1</v>
      </c>
      <c r="D6" s="30" t="s">
        <v>2</v>
      </c>
      <c r="E6" s="30" t="s">
        <v>3</v>
      </c>
      <c r="F6" s="30" t="s">
        <v>76</v>
      </c>
      <c r="G6" s="30" t="s">
        <v>4</v>
      </c>
      <c r="H6" s="31" t="s">
        <v>73</v>
      </c>
      <c r="I6" s="16">
        <v>4</v>
      </c>
      <c r="J6" s="17">
        <v>5</v>
      </c>
      <c r="K6" s="18">
        <v>6</v>
      </c>
      <c r="L6" s="18">
        <v>7</v>
      </c>
      <c r="M6" s="18">
        <v>8</v>
      </c>
      <c r="N6" s="18">
        <v>9</v>
      </c>
      <c r="O6" s="18">
        <v>10</v>
      </c>
      <c r="P6" s="18">
        <v>11</v>
      </c>
      <c r="Q6" s="19">
        <v>12</v>
      </c>
      <c r="R6" s="22">
        <v>13</v>
      </c>
      <c r="S6" s="23">
        <v>14</v>
      </c>
      <c r="T6" s="23">
        <v>15</v>
      </c>
      <c r="U6" s="23">
        <v>16</v>
      </c>
      <c r="V6" s="24">
        <v>17</v>
      </c>
      <c r="W6" s="20">
        <v>18</v>
      </c>
      <c r="X6" s="21">
        <v>19</v>
      </c>
      <c r="Y6" s="25">
        <v>20</v>
      </c>
      <c r="Z6" s="26">
        <v>21</v>
      </c>
      <c r="AA6" s="27">
        <v>22</v>
      </c>
      <c r="AD6" s="46" t="s">
        <v>80</v>
      </c>
      <c r="AE6" s="47" t="s">
        <v>78</v>
      </c>
      <c r="AF6" s="47" t="s">
        <v>79</v>
      </c>
      <c r="AG6" s="47" t="s">
        <v>81</v>
      </c>
      <c r="AH6" s="48" t="s">
        <v>82</v>
      </c>
    </row>
    <row r="7" spans="2:44" ht="15.75" thickBot="1" x14ac:dyDescent="0.3">
      <c r="B7" s="13">
        <v>1</v>
      </c>
      <c r="C7" s="8" t="s">
        <v>5</v>
      </c>
      <c r="D7" s="8" t="s">
        <v>83</v>
      </c>
      <c r="E7" s="8">
        <v>64</v>
      </c>
      <c r="F7" s="8">
        <v>4</v>
      </c>
      <c r="G7" s="8" t="s">
        <v>66</v>
      </c>
      <c r="H7" s="4">
        <v>1</v>
      </c>
      <c r="I7" s="36">
        <v>5</v>
      </c>
      <c r="J7" s="11">
        <v>4</v>
      </c>
      <c r="K7" s="12">
        <v>3</v>
      </c>
      <c r="L7" s="12">
        <v>4</v>
      </c>
      <c r="M7" s="12">
        <v>4</v>
      </c>
      <c r="N7" s="12">
        <v>4</v>
      </c>
      <c r="O7" s="12">
        <v>3</v>
      </c>
      <c r="P7" s="12">
        <v>3</v>
      </c>
      <c r="Q7" s="40">
        <v>4</v>
      </c>
      <c r="R7" s="11">
        <v>3</v>
      </c>
      <c r="S7" s="12">
        <v>3</v>
      </c>
      <c r="T7" s="12">
        <v>2</v>
      </c>
      <c r="U7" s="12">
        <v>4</v>
      </c>
      <c r="V7" s="40">
        <v>3</v>
      </c>
      <c r="W7" s="11">
        <v>3</v>
      </c>
      <c r="X7" s="40">
        <v>3</v>
      </c>
      <c r="Y7" s="32">
        <v>4</v>
      </c>
      <c r="Z7" s="12">
        <v>4</v>
      </c>
      <c r="AA7" s="4">
        <v>4</v>
      </c>
      <c r="AD7" s="49">
        <f>AVERAGE(E7:E66)</f>
        <v>47.15</v>
      </c>
      <c r="AE7" s="50">
        <f>(COUNTIF(D7:D66,"M"))/COUNT(E7:E66)</f>
        <v>0.45</v>
      </c>
      <c r="AF7" s="50">
        <f>(COUNTIF(D7:D66,"F"))/COUNT(E7:E66)</f>
        <v>0.55000000000000004</v>
      </c>
      <c r="AG7" s="50">
        <f>(COUNTIF(G7:G66,"Yes"))/COUNT(F7:F66)</f>
        <v>0.43333333333333335</v>
      </c>
      <c r="AH7" s="51">
        <f>(COUNTIF(G7:G66,"No"))/COUNT(F7:F66)</f>
        <v>0.56666666666666665</v>
      </c>
    </row>
    <row r="8" spans="2:44" x14ac:dyDescent="0.25">
      <c r="B8" s="14">
        <v>2</v>
      </c>
      <c r="C8" s="9" t="s">
        <v>6</v>
      </c>
      <c r="D8" s="9" t="s">
        <v>83</v>
      </c>
      <c r="E8" s="9">
        <v>67</v>
      </c>
      <c r="F8" s="9">
        <v>4</v>
      </c>
      <c r="G8" s="9" t="s">
        <v>66</v>
      </c>
      <c r="H8" s="2"/>
      <c r="I8" s="37">
        <v>3</v>
      </c>
      <c r="J8" s="6">
        <v>5</v>
      </c>
      <c r="K8" s="9" t="s">
        <v>67</v>
      </c>
      <c r="L8" s="9">
        <v>4</v>
      </c>
      <c r="M8" s="9">
        <v>4</v>
      </c>
      <c r="N8" s="9">
        <v>4</v>
      </c>
      <c r="O8" s="9">
        <v>4</v>
      </c>
      <c r="P8" s="9">
        <v>4</v>
      </c>
      <c r="Q8" s="41">
        <v>4</v>
      </c>
      <c r="R8" s="6">
        <v>3</v>
      </c>
      <c r="S8" s="9">
        <v>3</v>
      </c>
      <c r="T8" s="9">
        <v>3</v>
      </c>
      <c r="U8" s="9">
        <v>4</v>
      </c>
      <c r="V8" s="41">
        <v>3</v>
      </c>
      <c r="W8" s="6">
        <v>4</v>
      </c>
      <c r="X8" s="41">
        <v>4</v>
      </c>
      <c r="Y8" s="33">
        <v>4</v>
      </c>
      <c r="Z8" s="9" t="s">
        <v>67</v>
      </c>
      <c r="AA8" s="2">
        <v>1</v>
      </c>
    </row>
    <row r="9" spans="2:44" ht="15.75" thickBot="1" x14ac:dyDescent="0.3">
      <c r="B9" s="13">
        <v>3</v>
      </c>
      <c r="C9" s="8" t="s">
        <v>7</v>
      </c>
      <c r="D9" s="8" t="s">
        <v>65</v>
      </c>
      <c r="E9" s="8">
        <v>56</v>
      </c>
      <c r="F9" s="8">
        <v>3</v>
      </c>
      <c r="G9" s="8" t="s">
        <v>66</v>
      </c>
      <c r="H9" s="4"/>
      <c r="I9" s="38">
        <v>5</v>
      </c>
      <c r="J9" s="5">
        <v>5</v>
      </c>
      <c r="K9" s="8">
        <v>5</v>
      </c>
      <c r="L9" s="8">
        <v>4</v>
      </c>
      <c r="M9" s="8">
        <v>4</v>
      </c>
      <c r="N9" s="8">
        <v>5</v>
      </c>
      <c r="O9" s="8">
        <v>4</v>
      </c>
      <c r="P9" s="8">
        <v>5</v>
      </c>
      <c r="Q9" s="42">
        <v>5</v>
      </c>
      <c r="R9" s="5">
        <v>3</v>
      </c>
      <c r="S9" s="8">
        <v>5</v>
      </c>
      <c r="T9" s="8" t="s">
        <v>67</v>
      </c>
      <c r="U9" s="8">
        <v>5</v>
      </c>
      <c r="V9" s="42">
        <v>5</v>
      </c>
      <c r="W9" s="5">
        <v>5</v>
      </c>
      <c r="X9" s="42">
        <v>5</v>
      </c>
      <c r="Y9" s="34">
        <v>4</v>
      </c>
      <c r="Z9" s="8">
        <v>5</v>
      </c>
      <c r="AA9" s="4">
        <v>2</v>
      </c>
    </row>
    <row r="10" spans="2:44" ht="15.75" thickBot="1" x14ac:dyDescent="0.3">
      <c r="B10" s="14">
        <v>4</v>
      </c>
      <c r="C10" s="9" t="s">
        <v>8</v>
      </c>
      <c r="D10" s="9" t="s">
        <v>65</v>
      </c>
      <c r="E10" s="9">
        <v>67</v>
      </c>
      <c r="F10" s="9">
        <v>4</v>
      </c>
      <c r="G10" s="9" t="s">
        <v>66</v>
      </c>
      <c r="H10" s="2">
        <v>1</v>
      </c>
      <c r="I10" s="37">
        <v>5</v>
      </c>
      <c r="J10" s="6">
        <v>3</v>
      </c>
      <c r="K10" s="9">
        <v>3</v>
      </c>
      <c r="L10" s="9">
        <v>2</v>
      </c>
      <c r="M10" s="9">
        <v>2</v>
      </c>
      <c r="N10" s="9">
        <v>4</v>
      </c>
      <c r="O10" s="9">
        <v>2</v>
      </c>
      <c r="P10" s="9">
        <v>4</v>
      </c>
      <c r="Q10" s="41">
        <v>4</v>
      </c>
      <c r="R10" s="6">
        <v>3</v>
      </c>
      <c r="S10" s="9">
        <v>4</v>
      </c>
      <c r="T10" s="9">
        <v>3</v>
      </c>
      <c r="U10" s="9">
        <v>4</v>
      </c>
      <c r="V10" s="41">
        <v>4</v>
      </c>
      <c r="W10" s="6">
        <v>4</v>
      </c>
      <c r="X10" s="41">
        <v>4</v>
      </c>
      <c r="Y10" s="33">
        <v>4</v>
      </c>
      <c r="Z10" s="9">
        <v>4</v>
      </c>
      <c r="AA10" s="2">
        <v>3</v>
      </c>
      <c r="AD10" s="46"/>
      <c r="AE10" s="47"/>
      <c r="AF10" s="47" t="s">
        <v>91</v>
      </c>
      <c r="AG10" s="47"/>
      <c r="AH10" s="47"/>
      <c r="AI10" s="47"/>
      <c r="AJ10" s="48"/>
    </row>
    <row r="11" spans="2:44" x14ac:dyDescent="0.25">
      <c r="B11" s="13">
        <v>5</v>
      </c>
      <c r="C11" s="8" t="s">
        <v>9</v>
      </c>
      <c r="D11" s="8" t="s">
        <v>65</v>
      </c>
      <c r="E11" s="8">
        <v>32</v>
      </c>
      <c r="F11" s="8">
        <v>1</v>
      </c>
      <c r="G11" s="8" t="s">
        <v>84</v>
      </c>
      <c r="H11" s="4">
        <v>1</v>
      </c>
      <c r="I11" s="38">
        <v>4</v>
      </c>
      <c r="J11" s="5">
        <v>3</v>
      </c>
      <c r="K11" s="8">
        <v>4</v>
      </c>
      <c r="L11" s="8">
        <v>4</v>
      </c>
      <c r="M11" s="8">
        <v>3</v>
      </c>
      <c r="N11" s="8">
        <v>4</v>
      </c>
      <c r="O11" s="8">
        <v>3</v>
      </c>
      <c r="P11" s="8">
        <v>4</v>
      </c>
      <c r="Q11" s="42">
        <v>3</v>
      </c>
      <c r="R11" s="5">
        <v>3</v>
      </c>
      <c r="S11" s="8">
        <v>3</v>
      </c>
      <c r="T11" s="8">
        <v>5</v>
      </c>
      <c r="U11" s="8">
        <v>5</v>
      </c>
      <c r="V11" s="42">
        <v>4</v>
      </c>
      <c r="W11" s="5">
        <v>5</v>
      </c>
      <c r="X11" s="42">
        <v>5</v>
      </c>
      <c r="Y11" s="34">
        <v>4</v>
      </c>
      <c r="Z11" s="8">
        <v>4</v>
      </c>
      <c r="AA11" s="4">
        <v>2</v>
      </c>
      <c r="AD11" s="52"/>
      <c r="AE11" t="s">
        <v>0</v>
      </c>
      <c r="AF11" t="s">
        <v>85</v>
      </c>
      <c r="AG11" t="s">
        <v>72</v>
      </c>
      <c r="AH11" t="s">
        <v>112</v>
      </c>
      <c r="AI11" t="s">
        <v>68</v>
      </c>
      <c r="AJ11" s="2" t="s">
        <v>69</v>
      </c>
      <c r="AM11" s="46"/>
      <c r="AN11" s="47"/>
      <c r="AO11" s="47" t="s">
        <v>110</v>
      </c>
      <c r="AP11" s="47"/>
      <c r="AQ11" s="47"/>
      <c r="AR11" s="48"/>
    </row>
    <row r="12" spans="2:44" x14ac:dyDescent="0.25">
      <c r="B12" s="14">
        <v>6</v>
      </c>
      <c r="C12" s="9" t="s">
        <v>10</v>
      </c>
      <c r="D12" s="9" t="s">
        <v>83</v>
      </c>
      <c r="E12" s="9">
        <v>31</v>
      </c>
      <c r="F12" s="9">
        <v>1</v>
      </c>
      <c r="G12" s="9" t="s">
        <v>84</v>
      </c>
      <c r="H12" s="2">
        <v>1</v>
      </c>
      <c r="I12" s="37">
        <v>5</v>
      </c>
      <c r="J12" s="6">
        <v>3</v>
      </c>
      <c r="K12" s="9">
        <v>3</v>
      </c>
      <c r="L12" s="9">
        <v>4</v>
      </c>
      <c r="M12" s="9">
        <v>3</v>
      </c>
      <c r="N12" s="9">
        <v>4</v>
      </c>
      <c r="O12" s="9">
        <v>3</v>
      </c>
      <c r="P12" s="9">
        <v>4</v>
      </c>
      <c r="Q12" s="41">
        <v>3</v>
      </c>
      <c r="R12" s="6">
        <v>4</v>
      </c>
      <c r="S12" s="9">
        <v>4</v>
      </c>
      <c r="T12" s="9">
        <v>4</v>
      </c>
      <c r="U12" s="9">
        <v>5</v>
      </c>
      <c r="V12" s="41">
        <v>5</v>
      </c>
      <c r="W12" s="6">
        <v>4</v>
      </c>
      <c r="X12" s="41">
        <v>5</v>
      </c>
      <c r="Y12" s="33">
        <v>4</v>
      </c>
      <c r="Z12" s="9">
        <v>4</v>
      </c>
      <c r="AA12" s="2">
        <v>4</v>
      </c>
      <c r="AD12" s="52" t="s">
        <v>86</v>
      </c>
      <c r="AE12">
        <v>60</v>
      </c>
      <c r="AF12" s="53">
        <f>AVERAGE(I7:I66)</f>
        <v>4.583333333333333</v>
      </c>
      <c r="AG12" s="53">
        <f>AVERAGE(J7:Q66)</f>
        <v>4.0593220338983054</v>
      </c>
      <c r="AH12" s="53">
        <f>AVERAGE(R7:V66)</f>
        <v>3.7275985663082438</v>
      </c>
      <c r="AI12" s="53">
        <f>AVERAGE(W7:X66)</f>
        <v>4.0535714285714288</v>
      </c>
      <c r="AJ12" s="54">
        <f>AVERAGE(Y7:AA66)</f>
        <v>4.0182926829268295</v>
      </c>
      <c r="AM12" s="52"/>
      <c r="AN12" t="s">
        <v>80</v>
      </c>
      <c r="AO12" t="s">
        <v>78</v>
      </c>
      <c r="AP12" t="s">
        <v>79</v>
      </c>
      <c r="AQ12" t="s">
        <v>81</v>
      </c>
      <c r="AR12" s="2" t="s">
        <v>82</v>
      </c>
    </row>
    <row r="13" spans="2:44" x14ac:dyDescent="0.25">
      <c r="B13" s="13">
        <v>7</v>
      </c>
      <c r="C13" s="8" t="s">
        <v>11</v>
      </c>
      <c r="D13" s="8" t="s">
        <v>65</v>
      </c>
      <c r="E13" s="8">
        <v>12</v>
      </c>
      <c r="F13" s="8">
        <v>1</v>
      </c>
      <c r="G13" s="8" t="s">
        <v>66</v>
      </c>
      <c r="H13" s="4">
        <v>1</v>
      </c>
      <c r="I13" s="38">
        <v>5</v>
      </c>
      <c r="J13" s="5">
        <v>4</v>
      </c>
      <c r="K13" s="8">
        <v>4</v>
      </c>
      <c r="L13" s="8">
        <v>2</v>
      </c>
      <c r="M13" s="8">
        <v>3</v>
      </c>
      <c r="N13" s="8">
        <v>4</v>
      </c>
      <c r="O13" s="8">
        <v>3</v>
      </c>
      <c r="P13" s="8">
        <v>4</v>
      </c>
      <c r="Q13" s="42">
        <v>4</v>
      </c>
      <c r="R13" s="5">
        <v>2</v>
      </c>
      <c r="S13" s="8">
        <v>5</v>
      </c>
      <c r="T13" s="8">
        <v>5</v>
      </c>
      <c r="U13" s="8">
        <v>5</v>
      </c>
      <c r="V13" s="42">
        <v>4</v>
      </c>
      <c r="W13" s="5">
        <v>4</v>
      </c>
      <c r="X13" s="42">
        <v>4</v>
      </c>
      <c r="Y13" s="34">
        <v>5</v>
      </c>
      <c r="Z13" s="8">
        <v>5</v>
      </c>
      <c r="AA13" s="4">
        <v>1</v>
      </c>
      <c r="AD13" s="52" t="s">
        <v>87</v>
      </c>
      <c r="AE13">
        <v>60</v>
      </c>
      <c r="AF13" s="53">
        <f>_xlfn.STDEV.S(I7:I66)</f>
        <v>0.94405663911287974</v>
      </c>
      <c r="AG13" s="53">
        <f>_xlfn.STDEV.S(J7:Q66)</f>
        <v>0.86244970689498379</v>
      </c>
      <c r="AH13" s="53">
        <f>_xlfn.STDEV.S(R7:V66)</f>
        <v>1.0581942863311236</v>
      </c>
      <c r="AI13" s="53">
        <f>_xlfn.STDEV.S(W7:X66)</f>
        <v>0.92842291654671638</v>
      </c>
      <c r="AJ13" s="54">
        <f>_xlfn.STDEV.S(Y7:AA66)</f>
        <v>0.9165992157972418</v>
      </c>
      <c r="AM13" s="52" t="s">
        <v>74</v>
      </c>
      <c r="AN13" s="58">
        <f>AVERAGE(E7:E28)</f>
        <v>46.18181818181818</v>
      </c>
      <c r="AO13" s="59">
        <f>(COUNTIF(D7:D28,"M"))/22</f>
        <v>0.40909090909090912</v>
      </c>
      <c r="AP13" s="59">
        <f>(COUNTIF(D7:D28,"F"))/22</f>
        <v>0.59090909090909094</v>
      </c>
      <c r="AQ13" s="59">
        <f>(COUNTIF(G7:G28,"Yes"))/22</f>
        <v>0.45454545454545453</v>
      </c>
      <c r="AR13" s="60">
        <f>(COUNTIF(G7:G28,"No"))/22</f>
        <v>0.54545454545454541</v>
      </c>
    </row>
    <row r="14" spans="2:44" ht="15.75" thickBot="1" x14ac:dyDescent="0.3">
      <c r="B14" s="14">
        <v>8</v>
      </c>
      <c r="C14" s="9" t="s">
        <v>12</v>
      </c>
      <c r="D14" s="9" t="s">
        <v>65</v>
      </c>
      <c r="E14" s="9">
        <v>64</v>
      </c>
      <c r="F14" s="9">
        <v>4</v>
      </c>
      <c r="G14" s="9" t="s">
        <v>84</v>
      </c>
      <c r="H14" s="2">
        <v>2</v>
      </c>
      <c r="I14" s="37">
        <v>5</v>
      </c>
      <c r="J14" s="6">
        <v>4</v>
      </c>
      <c r="K14" s="9">
        <v>5</v>
      </c>
      <c r="L14" s="9">
        <v>4</v>
      </c>
      <c r="M14" s="9">
        <v>4</v>
      </c>
      <c r="N14" s="9">
        <v>5</v>
      </c>
      <c r="O14" s="9">
        <v>4</v>
      </c>
      <c r="P14" s="9">
        <v>4</v>
      </c>
      <c r="Q14" s="41">
        <v>4</v>
      </c>
      <c r="R14" s="6">
        <v>4</v>
      </c>
      <c r="S14" s="9">
        <v>4</v>
      </c>
      <c r="T14" s="9">
        <v>2</v>
      </c>
      <c r="U14" s="9">
        <v>4</v>
      </c>
      <c r="V14" s="41">
        <v>4</v>
      </c>
      <c r="W14" s="6">
        <v>4</v>
      </c>
      <c r="X14" s="41">
        <v>4</v>
      </c>
      <c r="Y14" s="33">
        <v>4</v>
      </c>
      <c r="Z14" s="9">
        <v>4</v>
      </c>
      <c r="AA14" s="2">
        <v>4</v>
      </c>
      <c r="AD14" s="52" t="s">
        <v>88</v>
      </c>
      <c r="AE14">
        <f>(COUNTIF(D7:D66,"M"))</f>
        <v>27</v>
      </c>
      <c r="AF14" s="53">
        <f>AVERAGE(I40:I66)</f>
        <v>4.5555555555555554</v>
      </c>
      <c r="AG14" s="53">
        <f>AVERAGE(J40:Q66)</f>
        <v>4.1302325581395349</v>
      </c>
      <c r="AH14" s="53">
        <f>AVERAGE(R40:V66)</f>
        <v>3.774193548387097</v>
      </c>
      <c r="AI14" s="53">
        <f>AVERAGE(W40:X66)</f>
        <v>3.94</v>
      </c>
      <c r="AJ14" s="54">
        <f>AVERAGE(Y40:AA66)</f>
        <v>4.1756756756756754</v>
      </c>
      <c r="AM14" s="49" t="s">
        <v>75</v>
      </c>
      <c r="AN14" s="61">
        <f>AVERAGE(E29:E50)</f>
        <v>49.909090909090907</v>
      </c>
      <c r="AO14" s="50">
        <f>(COUNTIF(D29:D50,"M"))/22</f>
        <v>0.40909090909090912</v>
      </c>
      <c r="AP14" s="50">
        <f>(COUNTIF(D29:D50,"F"))/22</f>
        <v>0.59090909090909094</v>
      </c>
      <c r="AQ14" s="50">
        <f>(COUNTIF(G29:G50,"Yes"))/22</f>
        <v>0.5</v>
      </c>
      <c r="AR14" s="51">
        <f>(COUNTIF(G29:G50,"No"))/22</f>
        <v>0.5</v>
      </c>
    </row>
    <row r="15" spans="2:44" x14ac:dyDescent="0.25">
      <c r="B15" s="13">
        <v>9</v>
      </c>
      <c r="C15" s="8" t="s">
        <v>13</v>
      </c>
      <c r="D15" s="8" t="s">
        <v>83</v>
      </c>
      <c r="E15" s="8">
        <v>31</v>
      </c>
      <c r="F15" s="8">
        <v>1</v>
      </c>
      <c r="G15" s="8" t="s">
        <v>84</v>
      </c>
      <c r="H15" s="4"/>
      <c r="I15" s="38">
        <v>3</v>
      </c>
      <c r="J15" s="5">
        <v>2</v>
      </c>
      <c r="K15" s="8">
        <v>4</v>
      </c>
      <c r="L15" s="8">
        <v>4</v>
      </c>
      <c r="M15" s="8" t="s">
        <v>67</v>
      </c>
      <c r="N15" s="8">
        <v>4</v>
      </c>
      <c r="O15" s="8">
        <v>4</v>
      </c>
      <c r="P15" s="8">
        <v>4</v>
      </c>
      <c r="Q15" s="42">
        <v>3</v>
      </c>
      <c r="R15" s="5" t="s">
        <v>67</v>
      </c>
      <c r="S15" s="8">
        <v>3</v>
      </c>
      <c r="T15" s="8">
        <v>4</v>
      </c>
      <c r="U15" s="8">
        <v>2</v>
      </c>
      <c r="V15" s="42">
        <v>3</v>
      </c>
      <c r="W15" s="5">
        <v>4</v>
      </c>
      <c r="X15" s="42">
        <v>3</v>
      </c>
      <c r="Y15" s="34">
        <v>4</v>
      </c>
      <c r="Z15" s="8">
        <v>4</v>
      </c>
      <c r="AA15" s="4" t="s">
        <v>67</v>
      </c>
      <c r="AD15" s="52" t="s">
        <v>90</v>
      </c>
      <c r="AE15">
        <f>(COUNTIF(D7:D66,"M"))</f>
        <v>27</v>
      </c>
      <c r="AF15" s="53">
        <f>_xlfn.STDEV.S(I40:I66)</f>
        <v>1.012739367083666</v>
      </c>
      <c r="AG15" s="53">
        <f>_xlfn.STDEV.S(J40:Q66)</f>
        <v>0.80405946789213123</v>
      </c>
      <c r="AH15" s="53">
        <f>_xlfn.STDEV.S(R40:V66)</f>
        <v>1.0425009771878939</v>
      </c>
      <c r="AI15" s="53">
        <f>_xlfn.STDEV.S(W40:X66)</f>
        <v>0.86684979750160429</v>
      </c>
      <c r="AJ15" s="54">
        <f>_xlfn.STDEV.S(Y40:AA66)</f>
        <v>0.89684543205017431</v>
      </c>
    </row>
    <row r="16" spans="2:44" x14ac:dyDescent="0.25">
      <c r="B16" s="14">
        <v>10</v>
      </c>
      <c r="C16" s="9" t="s">
        <v>14</v>
      </c>
      <c r="D16" s="9" t="s">
        <v>83</v>
      </c>
      <c r="E16" s="9">
        <v>71</v>
      </c>
      <c r="F16" s="9">
        <v>4</v>
      </c>
      <c r="G16" s="9" t="s">
        <v>84</v>
      </c>
      <c r="H16" s="2"/>
      <c r="I16" s="37">
        <v>4</v>
      </c>
      <c r="J16" s="6">
        <v>5</v>
      </c>
      <c r="K16" s="9">
        <v>4</v>
      </c>
      <c r="L16" s="9">
        <v>4</v>
      </c>
      <c r="M16" s="9">
        <v>4</v>
      </c>
      <c r="N16" s="9">
        <v>5</v>
      </c>
      <c r="O16" s="9">
        <v>5</v>
      </c>
      <c r="P16" s="9">
        <v>5</v>
      </c>
      <c r="Q16" s="41">
        <v>5</v>
      </c>
      <c r="R16" s="6">
        <v>5</v>
      </c>
      <c r="S16" s="9" t="s">
        <v>67</v>
      </c>
      <c r="T16" s="9" t="s">
        <v>67</v>
      </c>
      <c r="U16" s="9" t="s">
        <v>67</v>
      </c>
      <c r="V16" s="41" t="s">
        <v>67</v>
      </c>
      <c r="W16" s="6" t="s">
        <v>67</v>
      </c>
      <c r="X16" s="41" t="s">
        <v>67</v>
      </c>
      <c r="Y16" s="33" t="s">
        <v>67</v>
      </c>
      <c r="Z16" s="9" t="s">
        <v>67</v>
      </c>
      <c r="AA16" s="2" t="s">
        <v>67</v>
      </c>
      <c r="AD16" s="52" t="s">
        <v>92</v>
      </c>
      <c r="AE16">
        <f>(COUNTIF(D7:D66,"F"))</f>
        <v>33</v>
      </c>
      <c r="AF16" s="53">
        <f>AVERAGE(I7:I39)</f>
        <v>4.6060606060606064</v>
      </c>
      <c r="AG16" s="53">
        <f>AVERAGE(J7:Q39)</f>
        <v>4</v>
      </c>
      <c r="AH16" s="53">
        <f>AVERAGE(R7:V39)</f>
        <v>3.6903225806451614</v>
      </c>
      <c r="AI16" s="53">
        <f>AVERAGE(W7:X39)</f>
        <v>4.145161290322581</v>
      </c>
      <c r="AJ16" s="54">
        <f>AVERAGE(Y7:AA39)</f>
        <v>3.8888888888888888</v>
      </c>
    </row>
    <row r="17" spans="2:44" ht="15.75" thickBot="1" x14ac:dyDescent="0.3">
      <c r="B17" s="13">
        <v>11</v>
      </c>
      <c r="C17" s="8" t="s">
        <v>15</v>
      </c>
      <c r="D17" s="8" t="s">
        <v>65</v>
      </c>
      <c r="E17" s="8">
        <v>10</v>
      </c>
      <c r="F17" s="8">
        <v>1</v>
      </c>
      <c r="G17" s="8" t="s">
        <v>84</v>
      </c>
      <c r="H17" s="4"/>
      <c r="I17" s="38">
        <v>5</v>
      </c>
      <c r="J17" s="5">
        <v>4</v>
      </c>
      <c r="K17" s="8">
        <v>5</v>
      </c>
      <c r="L17" s="8">
        <v>4</v>
      </c>
      <c r="M17" s="8">
        <v>4</v>
      </c>
      <c r="N17" s="8">
        <v>3</v>
      </c>
      <c r="O17" s="8">
        <v>4</v>
      </c>
      <c r="P17" s="8">
        <v>4</v>
      </c>
      <c r="Q17" s="42">
        <v>1</v>
      </c>
      <c r="R17" s="5">
        <v>3</v>
      </c>
      <c r="S17" s="8" t="s">
        <v>67</v>
      </c>
      <c r="T17" s="8" t="s">
        <v>67</v>
      </c>
      <c r="U17" s="8" t="s">
        <v>67</v>
      </c>
      <c r="V17" s="42" t="s">
        <v>67</v>
      </c>
      <c r="W17" s="5" t="s">
        <v>67</v>
      </c>
      <c r="X17" s="42" t="s">
        <v>67</v>
      </c>
      <c r="Y17" s="34" t="s">
        <v>67</v>
      </c>
      <c r="Z17" s="8" t="s">
        <v>67</v>
      </c>
      <c r="AA17" s="4" t="s">
        <v>67</v>
      </c>
      <c r="AD17" s="52" t="s">
        <v>89</v>
      </c>
      <c r="AE17">
        <f>(COUNTIF(D7:D66,"F"))</f>
        <v>33</v>
      </c>
      <c r="AF17" s="53">
        <f>_xlfn.STDEV.S(I7:I39)</f>
        <v>0.89928422715630962</v>
      </c>
      <c r="AG17" s="53">
        <f>_xlfn.STDEV.S(J7:Q39)</f>
        <v>0.90571104663683988</v>
      </c>
      <c r="AH17" s="53">
        <f>_xlfn.STDEV.S(R7:V39)</f>
        <v>1.0724879555251625</v>
      </c>
      <c r="AI17" s="53">
        <f>_xlfn.STDEV.S(W7:X39)</f>
        <v>0.97252037263921043</v>
      </c>
      <c r="AJ17" s="54">
        <f>_xlfn.STDEV.S(Y7:AA39)</f>
        <v>0.91730485105159931</v>
      </c>
    </row>
    <row r="18" spans="2:44" x14ac:dyDescent="0.25">
      <c r="B18" s="14">
        <v>12</v>
      </c>
      <c r="C18" s="9" t="s">
        <v>16</v>
      </c>
      <c r="D18" s="9" t="s">
        <v>83</v>
      </c>
      <c r="E18" s="9">
        <v>44</v>
      </c>
      <c r="F18" s="9">
        <v>2</v>
      </c>
      <c r="G18" s="9" t="s">
        <v>66</v>
      </c>
      <c r="H18" s="2"/>
      <c r="I18" s="37">
        <v>5</v>
      </c>
      <c r="J18" s="6" t="s">
        <v>67</v>
      </c>
      <c r="K18" s="9">
        <v>4</v>
      </c>
      <c r="L18" s="9">
        <v>4</v>
      </c>
      <c r="M18" s="9">
        <v>4</v>
      </c>
      <c r="N18" s="9">
        <v>4</v>
      </c>
      <c r="O18" s="9">
        <v>4</v>
      </c>
      <c r="P18" s="9">
        <v>4</v>
      </c>
      <c r="Q18" s="41">
        <v>4</v>
      </c>
      <c r="R18" s="6">
        <v>3</v>
      </c>
      <c r="S18" s="9">
        <v>4</v>
      </c>
      <c r="T18" s="9">
        <v>3</v>
      </c>
      <c r="U18" s="9">
        <v>4</v>
      </c>
      <c r="V18" s="41">
        <v>4</v>
      </c>
      <c r="W18" s="6">
        <v>3</v>
      </c>
      <c r="X18" s="41">
        <v>4</v>
      </c>
      <c r="Y18" s="33">
        <v>4</v>
      </c>
      <c r="Z18" s="9">
        <v>4</v>
      </c>
      <c r="AA18" s="2">
        <v>3</v>
      </c>
      <c r="AD18" s="52" t="s">
        <v>93</v>
      </c>
      <c r="AE18">
        <f>(COUNTIF(G7:G66,"No"))</f>
        <v>34</v>
      </c>
      <c r="AF18" s="53">
        <f>AVERAGE(I7:I40)</f>
        <v>4.617647058823529</v>
      </c>
      <c r="AG18" s="53">
        <f>AVERAGE(J7:Q40)</f>
        <v>4.0075471698113212</v>
      </c>
      <c r="AH18" s="53">
        <f>AVERAGE(R7:V40)</f>
        <v>3.6937500000000001</v>
      </c>
      <c r="AI18" s="53">
        <f>AVERAGE(W7:X40)</f>
        <v>4.15625</v>
      </c>
      <c r="AJ18" s="54">
        <f>AVERAGE(Y7:AA40)</f>
        <v>3.89247311827957</v>
      </c>
      <c r="AM18" s="46"/>
      <c r="AN18" s="47"/>
      <c r="AO18" s="47" t="s">
        <v>111</v>
      </c>
      <c r="AP18" s="47"/>
      <c r="AQ18" s="47"/>
      <c r="AR18" s="48"/>
    </row>
    <row r="19" spans="2:44" x14ac:dyDescent="0.25">
      <c r="B19" s="13">
        <v>13</v>
      </c>
      <c r="C19" s="8" t="s">
        <v>17</v>
      </c>
      <c r="D19" s="8" t="s">
        <v>65</v>
      </c>
      <c r="E19" s="8">
        <v>75</v>
      </c>
      <c r="F19" s="8">
        <v>4</v>
      </c>
      <c r="G19" s="8" t="s">
        <v>66</v>
      </c>
      <c r="H19" s="4">
        <v>2</v>
      </c>
      <c r="I19" s="38">
        <v>5</v>
      </c>
      <c r="J19" s="5">
        <v>4</v>
      </c>
      <c r="K19" s="8">
        <v>5</v>
      </c>
      <c r="L19" s="8">
        <v>4</v>
      </c>
      <c r="M19" s="8">
        <v>4</v>
      </c>
      <c r="N19" s="8">
        <v>5</v>
      </c>
      <c r="O19" s="8">
        <v>5</v>
      </c>
      <c r="P19" s="8">
        <v>4</v>
      </c>
      <c r="Q19" s="42">
        <v>5</v>
      </c>
      <c r="R19" s="5">
        <v>4</v>
      </c>
      <c r="S19" s="8">
        <v>3</v>
      </c>
      <c r="T19" s="8">
        <v>3</v>
      </c>
      <c r="U19" s="8">
        <v>4</v>
      </c>
      <c r="V19" s="42">
        <v>3</v>
      </c>
      <c r="W19" s="5">
        <v>5</v>
      </c>
      <c r="X19" s="42">
        <v>5</v>
      </c>
      <c r="Y19" s="34">
        <v>5</v>
      </c>
      <c r="Z19" s="8">
        <v>5</v>
      </c>
      <c r="AA19" s="4">
        <v>4</v>
      </c>
      <c r="AD19" s="52" t="s">
        <v>94</v>
      </c>
      <c r="AE19">
        <f>(COUNTIF(G7:G66,"No"))</f>
        <v>34</v>
      </c>
      <c r="AF19" s="53">
        <f>_xlfn.STDEV.S(I7:I40)</f>
        <v>0.88812727324181129</v>
      </c>
      <c r="AG19" s="53">
        <f>_xlfn.STDEV.S(J7:Q40)</f>
        <v>0.8960876784675863</v>
      </c>
      <c r="AH19" s="53">
        <f>_xlfn.STDEV.S(R7:V40)</f>
        <v>1.0639718809827696</v>
      </c>
      <c r="AI19" s="53">
        <f>_xlfn.STDEV.S(W7:X40)</f>
        <v>0.96310921762766089</v>
      </c>
      <c r="AJ19" s="54">
        <f>_xlfn.STDEV.S(Y7:AA40)</f>
        <v>0.9024407193754671</v>
      </c>
      <c r="AM19" s="52"/>
      <c r="AN19" t="s">
        <v>80</v>
      </c>
      <c r="AO19" t="s">
        <v>78</v>
      </c>
      <c r="AP19" t="s">
        <v>79</v>
      </c>
      <c r="AQ19" t="s">
        <v>81</v>
      </c>
      <c r="AR19" s="2" t="s">
        <v>82</v>
      </c>
    </row>
    <row r="20" spans="2:44" x14ac:dyDescent="0.25">
      <c r="B20" s="14">
        <v>14</v>
      </c>
      <c r="C20" s="9" t="s">
        <v>18</v>
      </c>
      <c r="D20" s="9" t="s">
        <v>65</v>
      </c>
      <c r="E20" s="9">
        <v>53</v>
      </c>
      <c r="F20" s="9">
        <v>2</v>
      </c>
      <c r="G20" s="9" t="s">
        <v>66</v>
      </c>
      <c r="H20" s="2">
        <v>2</v>
      </c>
      <c r="I20" s="37">
        <v>1</v>
      </c>
      <c r="J20" s="6">
        <v>5</v>
      </c>
      <c r="K20" s="9">
        <v>1</v>
      </c>
      <c r="L20" s="9">
        <v>5</v>
      </c>
      <c r="M20" s="9">
        <v>5</v>
      </c>
      <c r="N20" s="9">
        <v>5</v>
      </c>
      <c r="O20" s="9">
        <v>5</v>
      </c>
      <c r="P20" s="9">
        <v>5</v>
      </c>
      <c r="Q20" s="41">
        <v>5</v>
      </c>
      <c r="R20" s="6">
        <v>5</v>
      </c>
      <c r="S20" s="9">
        <v>5</v>
      </c>
      <c r="T20" s="9">
        <v>2</v>
      </c>
      <c r="U20" s="9">
        <v>5</v>
      </c>
      <c r="V20" s="41">
        <v>5</v>
      </c>
      <c r="W20" s="6">
        <v>5</v>
      </c>
      <c r="X20" s="41">
        <v>5</v>
      </c>
      <c r="Y20" s="33">
        <v>5</v>
      </c>
      <c r="Z20" s="9">
        <v>5</v>
      </c>
      <c r="AA20" s="2">
        <v>5</v>
      </c>
      <c r="AD20" s="52" t="s">
        <v>95</v>
      </c>
      <c r="AE20">
        <f>(COUNTIF(G7:G66,"Yes"))</f>
        <v>26</v>
      </c>
      <c r="AF20" s="53">
        <f>AVERAGE(I41:I66)</f>
        <v>4.5384615384615383</v>
      </c>
      <c r="AG20" s="53">
        <f>AVERAGE(J41:Q66)</f>
        <v>4.1256038647342992</v>
      </c>
      <c r="AH20" s="53">
        <f>AVERAGE(R41:V66)</f>
        <v>3.7731092436974789</v>
      </c>
      <c r="AI20" s="53">
        <f>AVERAGE(W41:X66)</f>
        <v>3.9166666666666665</v>
      </c>
      <c r="AJ20" s="54">
        <f>AVERAGE(Y41:AA66)</f>
        <v>4.183098591549296</v>
      </c>
      <c r="AM20" s="52" t="s">
        <v>74</v>
      </c>
      <c r="AN20" s="53">
        <v>48.590909090909093</v>
      </c>
      <c r="AO20" s="59">
        <v>0.40909090909090912</v>
      </c>
      <c r="AP20" s="59">
        <v>0.59090909090909094</v>
      </c>
      <c r="AQ20" s="59">
        <v>0.45454545454545453</v>
      </c>
      <c r="AR20" s="60">
        <v>0.54545454545454541</v>
      </c>
    </row>
    <row r="21" spans="2:44" ht="15.75" thickBot="1" x14ac:dyDescent="0.3">
      <c r="B21" s="13">
        <v>15</v>
      </c>
      <c r="C21" s="8" t="s">
        <v>19</v>
      </c>
      <c r="D21" s="8" t="s">
        <v>83</v>
      </c>
      <c r="E21" s="8">
        <v>11</v>
      </c>
      <c r="F21" s="8">
        <v>1</v>
      </c>
      <c r="G21" s="8" t="s">
        <v>84</v>
      </c>
      <c r="H21" s="4"/>
      <c r="I21" s="38">
        <v>5</v>
      </c>
      <c r="J21" s="5">
        <v>1</v>
      </c>
      <c r="K21" s="8" t="s">
        <v>67</v>
      </c>
      <c r="L21" s="8">
        <v>5</v>
      </c>
      <c r="M21" s="8">
        <v>4</v>
      </c>
      <c r="N21" s="8">
        <v>5</v>
      </c>
      <c r="O21" s="8">
        <v>4</v>
      </c>
      <c r="P21" s="8">
        <v>5</v>
      </c>
      <c r="Q21" s="42">
        <v>5</v>
      </c>
      <c r="R21" s="5">
        <v>5</v>
      </c>
      <c r="S21" s="8">
        <v>5</v>
      </c>
      <c r="T21" s="8">
        <v>5</v>
      </c>
      <c r="U21" s="8">
        <v>5</v>
      </c>
      <c r="V21" s="42">
        <v>1</v>
      </c>
      <c r="W21" s="5">
        <v>5</v>
      </c>
      <c r="X21" s="42">
        <v>5</v>
      </c>
      <c r="Y21" s="34">
        <v>5</v>
      </c>
      <c r="Z21" s="8">
        <v>4</v>
      </c>
      <c r="AA21" s="4">
        <v>4</v>
      </c>
      <c r="AD21" s="52" t="s">
        <v>96</v>
      </c>
      <c r="AE21">
        <f>(COUNTIF(G7:G66,"Yes"))</f>
        <v>26</v>
      </c>
      <c r="AF21" s="53">
        <f>_xlfn.STDEV.S(I41:I66)</f>
        <v>1.0288155998338759</v>
      </c>
      <c r="AG21" s="53">
        <f>_xlfn.STDEV.S(J41:Q66)</f>
        <v>0.81471389795373717</v>
      </c>
      <c r="AH21" s="53">
        <f>_xlfn.STDEV.S(R41:V66)</f>
        <v>1.0531387694058627</v>
      </c>
      <c r="AI21" s="53">
        <f>_xlfn.STDEV.S(W41:X66)</f>
        <v>0.87112872081395043</v>
      </c>
      <c r="AJ21" s="54">
        <f>_xlfn.STDEV.S(Y41:AA66)</f>
        <v>0.9151090357349233</v>
      </c>
      <c r="AM21" s="49" t="s">
        <v>75</v>
      </c>
      <c r="AN21" s="56">
        <v>48.5</v>
      </c>
      <c r="AO21" s="50">
        <v>0.59090909090909094</v>
      </c>
      <c r="AP21" s="50">
        <v>0.40909090909090912</v>
      </c>
      <c r="AQ21" s="50">
        <v>0.31818181818181818</v>
      </c>
      <c r="AR21" s="51">
        <v>0.68181818181818177</v>
      </c>
    </row>
    <row r="22" spans="2:44" x14ac:dyDescent="0.25">
      <c r="B22" s="14">
        <v>16</v>
      </c>
      <c r="C22" s="9" t="s">
        <v>20</v>
      </c>
      <c r="D22" s="9" t="s">
        <v>83</v>
      </c>
      <c r="E22" s="9">
        <v>52</v>
      </c>
      <c r="F22" s="9">
        <v>2</v>
      </c>
      <c r="G22" s="9" t="s">
        <v>66</v>
      </c>
      <c r="H22" s="2">
        <v>1</v>
      </c>
      <c r="I22" s="37">
        <v>5</v>
      </c>
      <c r="J22" s="6">
        <v>5</v>
      </c>
      <c r="K22" s="9">
        <v>4</v>
      </c>
      <c r="L22" s="9">
        <v>4</v>
      </c>
      <c r="M22" s="9">
        <v>4</v>
      </c>
      <c r="N22" s="9">
        <v>4</v>
      </c>
      <c r="O22" s="9">
        <v>4</v>
      </c>
      <c r="P22" s="9">
        <v>5</v>
      </c>
      <c r="Q22" s="41">
        <v>3</v>
      </c>
      <c r="R22" s="6">
        <v>3</v>
      </c>
      <c r="S22" s="9">
        <v>2</v>
      </c>
      <c r="T22" s="9">
        <v>4</v>
      </c>
      <c r="U22" s="9">
        <v>4</v>
      </c>
      <c r="V22" s="41">
        <v>2</v>
      </c>
      <c r="W22" s="6">
        <v>1</v>
      </c>
      <c r="X22" s="41">
        <v>1</v>
      </c>
      <c r="Y22" s="33">
        <v>3</v>
      </c>
      <c r="Z22" s="9">
        <v>4</v>
      </c>
      <c r="AA22" s="2">
        <v>4</v>
      </c>
      <c r="AD22" s="52" t="s">
        <v>97</v>
      </c>
      <c r="AE22">
        <v>15</v>
      </c>
      <c r="AF22" s="53">
        <f>AVERAGE(I7:I21)</f>
        <v>4.333333333333333</v>
      </c>
      <c r="AG22" s="53">
        <f>AVERAGE(J7:Q21)</f>
        <v>3.9310344827586206</v>
      </c>
      <c r="AH22" s="53">
        <f>AVERAGE(R7:V21)</f>
        <v>3.7846153846153845</v>
      </c>
      <c r="AI22" s="53">
        <f>AVERAGE(W7:X21)</f>
        <v>4.2692307692307692</v>
      </c>
      <c r="AJ22" s="54">
        <f>AVERAGE(Y7:AA21)</f>
        <v>3.9189189189189189</v>
      </c>
    </row>
    <row r="23" spans="2:44" x14ac:dyDescent="0.25">
      <c r="B23" s="13">
        <v>17</v>
      </c>
      <c r="C23" s="8" t="s">
        <v>21</v>
      </c>
      <c r="D23" s="8" t="s">
        <v>83</v>
      </c>
      <c r="E23" s="8">
        <v>21</v>
      </c>
      <c r="F23" s="8">
        <v>1</v>
      </c>
      <c r="G23" s="8" t="s">
        <v>84</v>
      </c>
      <c r="H23" s="4">
        <v>2</v>
      </c>
      <c r="I23" s="38">
        <v>5</v>
      </c>
      <c r="J23" s="5">
        <v>4</v>
      </c>
      <c r="K23" s="8">
        <v>4</v>
      </c>
      <c r="L23" s="8">
        <v>5</v>
      </c>
      <c r="M23" s="8">
        <v>4</v>
      </c>
      <c r="N23" s="8">
        <v>5</v>
      </c>
      <c r="O23" s="8">
        <v>4</v>
      </c>
      <c r="P23" s="8">
        <v>5</v>
      </c>
      <c r="Q23" s="42">
        <v>5</v>
      </c>
      <c r="R23" s="5">
        <v>2</v>
      </c>
      <c r="S23" s="8">
        <v>5</v>
      </c>
      <c r="T23" s="8">
        <v>4</v>
      </c>
      <c r="U23" s="8">
        <v>5</v>
      </c>
      <c r="V23" s="42">
        <v>4</v>
      </c>
      <c r="W23" s="5">
        <v>3</v>
      </c>
      <c r="X23" s="42">
        <v>4</v>
      </c>
      <c r="Y23" s="34">
        <v>4</v>
      </c>
      <c r="Z23" s="8">
        <v>4</v>
      </c>
      <c r="AA23" s="4">
        <v>3</v>
      </c>
      <c r="AD23" s="52" t="s">
        <v>98</v>
      </c>
      <c r="AE23">
        <v>15</v>
      </c>
      <c r="AF23" s="53">
        <f>_xlfn.STDEV.S(I7:I21)</f>
        <v>1.1751393027860058</v>
      </c>
      <c r="AG23" s="53">
        <f>_xlfn.STDEV.S(J7:Q21)</f>
        <v>0.90143979452231127</v>
      </c>
      <c r="AH23" s="53">
        <f>_xlfn.STDEV.S(R7:V21)</f>
        <v>1.0076629473115577</v>
      </c>
      <c r="AI23" s="53">
        <f>_xlfn.STDEV.S(W7:X21)</f>
        <v>0.72430337885128337</v>
      </c>
      <c r="AJ23" s="54">
        <f>_xlfn.STDEV.S(Y7:AA21)</f>
        <v>1.0104558481304473</v>
      </c>
    </row>
    <row r="24" spans="2:44" x14ac:dyDescent="0.25">
      <c r="B24" s="14">
        <v>18</v>
      </c>
      <c r="C24" s="9" t="s">
        <v>22</v>
      </c>
      <c r="D24" s="9" t="s">
        <v>83</v>
      </c>
      <c r="E24" s="9">
        <v>22</v>
      </c>
      <c r="F24" s="9">
        <v>1</v>
      </c>
      <c r="G24" s="9" t="s">
        <v>84</v>
      </c>
      <c r="H24" s="2"/>
      <c r="I24" s="37">
        <v>5</v>
      </c>
      <c r="J24" s="6">
        <v>1</v>
      </c>
      <c r="K24" s="9">
        <v>1</v>
      </c>
      <c r="L24" s="9">
        <v>5</v>
      </c>
      <c r="M24" s="9" t="s">
        <v>67</v>
      </c>
      <c r="N24" s="9">
        <v>4</v>
      </c>
      <c r="O24" s="9">
        <v>4</v>
      </c>
      <c r="P24" s="9">
        <v>5</v>
      </c>
      <c r="Q24" s="41">
        <v>4</v>
      </c>
      <c r="R24" s="6">
        <v>3</v>
      </c>
      <c r="S24" s="9">
        <v>4</v>
      </c>
      <c r="T24" s="9">
        <v>3</v>
      </c>
      <c r="U24" s="9">
        <v>4</v>
      </c>
      <c r="V24" s="41">
        <v>5</v>
      </c>
      <c r="W24" s="6">
        <v>4</v>
      </c>
      <c r="X24" s="41">
        <v>5</v>
      </c>
      <c r="Y24" s="33">
        <v>4</v>
      </c>
      <c r="Z24" s="9">
        <v>4</v>
      </c>
      <c r="AA24" s="2">
        <v>1</v>
      </c>
      <c r="AD24" s="52" t="s">
        <v>99</v>
      </c>
      <c r="AE24">
        <v>15</v>
      </c>
      <c r="AF24" s="53">
        <f>AVERAGE(I22:I36)</f>
        <v>4.8</v>
      </c>
      <c r="AG24" s="53">
        <f>AVERAGE(J22:Q36)</f>
        <v>4.0769230769230766</v>
      </c>
      <c r="AH24" s="53">
        <f>AVERAGE(R22:V36)</f>
        <v>3.6666666666666665</v>
      </c>
      <c r="AI24" s="53">
        <f>AVERAGE(W22:X36)</f>
        <v>4.0666666666666664</v>
      </c>
      <c r="AJ24" s="54">
        <f>AVERAGE(Y22:AA36)</f>
        <v>3.8863636363636362</v>
      </c>
    </row>
    <row r="25" spans="2:44" x14ac:dyDescent="0.25">
      <c r="B25" s="13">
        <v>19</v>
      </c>
      <c r="C25" s="8" t="s">
        <v>23</v>
      </c>
      <c r="D25" s="8" t="s">
        <v>83</v>
      </c>
      <c r="E25" s="8">
        <v>61</v>
      </c>
      <c r="F25" s="8">
        <v>4</v>
      </c>
      <c r="G25" s="8" t="s">
        <v>66</v>
      </c>
      <c r="H25" s="4">
        <v>2</v>
      </c>
      <c r="I25" s="38">
        <v>5</v>
      </c>
      <c r="J25" s="5">
        <v>4</v>
      </c>
      <c r="K25" s="8">
        <v>5</v>
      </c>
      <c r="L25" s="8">
        <v>5</v>
      </c>
      <c r="M25" s="8">
        <v>4</v>
      </c>
      <c r="N25" s="8">
        <v>4</v>
      </c>
      <c r="O25" s="8">
        <v>4</v>
      </c>
      <c r="P25" s="8">
        <v>5</v>
      </c>
      <c r="Q25" s="42">
        <v>5</v>
      </c>
      <c r="R25" s="5">
        <v>3</v>
      </c>
      <c r="S25" s="8">
        <v>4</v>
      </c>
      <c r="T25" s="8">
        <v>3</v>
      </c>
      <c r="U25" s="8">
        <v>5</v>
      </c>
      <c r="V25" s="42">
        <v>4</v>
      </c>
      <c r="W25" s="5">
        <v>4</v>
      </c>
      <c r="X25" s="42">
        <v>4</v>
      </c>
      <c r="Y25" s="34">
        <v>4</v>
      </c>
      <c r="Z25" s="8">
        <v>3</v>
      </c>
      <c r="AA25" s="4">
        <v>3</v>
      </c>
      <c r="AD25" s="52" t="s">
        <v>100</v>
      </c>
      <c r="AE25">
        <v>15</v>
      </c>
      <c r="AF25" s="53">
        <f>_xlfn.STDEV.S(I22:I36)</f>
        <v>0.56061191058138671</v>
      </c>
      <c r="AG25" s="53">
        <f>_xlfn.STDEV.S(J22:Q36)</f>
        <v>0.93912877962582209</v>
      </c>
      <c r="AH25" s="53">
        <f>_xlfn.STDEV.S(R22:V36)</f>
        <v>1.1190407732751526</v>
      </c>
      <c r="AI25" s="53">
        <f>_xlfn.STDEV.S(W22:X36)</f>
        <v>1.2298957997167563</v>
      </c>
      <c r="AJ25" s="54">
        <f>_xlfn.STDEV.S(Y22:AA36)</f>
        <v>0.84125899811101401</v>
      </c>
    </row>
    <row r="26" spans="2:44" x14ac:dyDescent="0.25">
      <c r="B26" s="14">
        <v>20</v>
      </c>
      <c r="C26" s="9" t="s">
        <v>24</v>
      </c>
      <c r="D26" s="9" t="s">
        <v>65</v>
      </c>
      <c r="E26" s="9">
        <v>60</v>
      </c>
      <c r="F26" s="9">
        <v>3</v>
      </c>
      <c r="G26" s="9" t="s">
        <v>66</v>
      </c>
      <c r="H26" s="2">
        <v>1</v>
      </c>
      <c r="I26" s="37">
        <v>5</v>
      </c>
      <c r="J26" s="6">
        <v>4</v>
      </c>
      <c r="K26" s="9">
        <v>4</v>
      </c>
      <c r="L26" s="9">
        <v>5</v>
      </c>
      <c r="M26" s="9">
        <v>4</v>
      </c>
      <c r="N26" s="9">
        <v>4</v>
      </c>
      <c r="O26" s="9">
        <v>5</v>
      </c>
      <c r="P26" s="9">
        <v>4</v>
      </c>
      <c r="Q26" s="41">
        <v>4</v>
      </c>
      <c r="R26" s="6">
        <v>2</v>
      </c>
      <c r="S26" s="9">
        <v>4</v>
      </c>
      <c r="T26" s="9">
        <v>4</v>
      </c>
      <c r="U26" s="9">
        <v>4</v>
      </c>
      <c r="V26" s="41">
        <v>3</v>
      </c>
      <c r="W26" s="6">
        <v>4</v>
      </c>
      <c r="X26" s="41">
        <v>4</v>
      </c>
      <c r="Y26" s="33">
        <v>4</v>
      </c>
      <c r="Z26" s="9">
        <v>5</v>
      </c>
      <c r="AA26" s="2">
        <v>3</v>
      </c>
      <c r="AD26" s="52" t="s">
        <v>101</v>
      </c>
      <c r="AE26">
        <v>15</v>
      </c>
      <c r="AF26" s="53">
        <f>AVERAGE(I37:I51)</f>
        <v>4.8</v>
      </c>
      <c r="AG26" s="53">
        <f>AVERAGE(J37:Q51)</f>
        <v>4.083333333333333</v>
      </c>
      <c r="AH26" s="53">
        <f>AVERAGE(R37:V51)</f>
        <v>3.8115942028985508</v>
      </c>
      <c r="AI26" s="53">
        <f>AVERAGE(W37:X51)</f>
        <v>3.9285714285714284</v>
      </c>
      <c r="AJ26" s="54">
        <f>AVERAGE(Y37:AA51)</f>
        <v>4.166666666666667</v>
      </c>
    </row>
    <row r="27" spans="2:44" x14ac:dyDescent="0.25">
      <c r="B27" s="13">
        <v>21</v>
      </c>
      <c r="C27" s="8" t="s">
        <v>25</v>
      </c>
      <c r="D27" s="8" t="s">
        <v>83</v>
      </c>
      <c r="E27" s="8">
        <v>70</v>
      </c>
      <c r="F27" s="8">
        <v>4</v>
      </c>
      <c r="G27" s="8" t="s">
        <v>84</v>
      </c>
      <c r="H27" s="4"/>
      <c r="I27" s="38">
        <v>5</v>
      </c>
      <c r="J27" s="5" t="s">
        <v>67</v>
      </c>
      <c r="K27" s="8" t="s">
        <v>67</v>
      </c>
      <c r="L27" s="8">
        <v>5</v>
      </c>
      <c r="M27" s="8">
        <v>5</v>
      </c>
      <c r="N27" s="8">
        <v>5</v>
      </c>
      <c r="O27" s="8">
        <v>5</v>
      </c>
      <c r="P27" s="8">
        <v>4</v>
      </c>
      <c r="Q27" s="42">
        <v>5</v>
      </c>
      <c r="R27" s="5">
        <v>5</v>
      </c>
      <c r="S27" s="8">
        <v>5</v>
      </c>
      <c r="T27" s="8">
        <v>1</v>
      </c>
      <c r="U27" s="8">
        <v>5</v>
      </c>
      <c r="V27" s="42">
        <v>4</v>
      </c>
      <c r="W27" s="5">
        <v>5</v>
      </c>
      <c r="X27" s="42">
        <v>5</v>
      </c>
      <c r="Y27" s="34">
        <v>5</v>
      </c>
      <c r="Z27" s="8">
        <v>4</v>
      </c>
      <c r="AA27" s="4">
        <v>5</v>
      </c>
      <c r="AD27" s="52" t="s">
        <v>102</v>
      </c>
      <c r="AE27">
        <v>15</v>
      </c>
      <c r="AF27" s="53">
        <f>_xlfn.STDEV.S(I37:I51)</f>
        <v>0.56061191058138671</v>
      </c>
      <c r="AG27" s="53">
        <f>_xlfn.STDEV.S(J37:Q51)</f>
        <v>0.92203039864334713</v>
      </c>
      <c r="AH27" s="53">
        <f>_xlfn.STDEV.S(R37:V51)</f>
        <v>1.1150753379828933</v>
      </c>
      <c r="AI27" s="53">
        <f>_xlfn.STDEV.S(W37:X51)</f>
        <v>0.85758366090413274</v>
      </c>
      <c r="AJ27" s="54">
        <f>_xlfn.STDEV.S(Y37:AA51)</f>
        <v>0.82393069406224162</v>
      </c>
    </row>
    <row r="28" spans="2:44" x14ac:dyDescent="0.25">
      <c r="B28" s="14">
        <v>22</v>
      </c>
      <c r="C28" s="9" t="s">
        <v>26</v>
      </c>
      <c r="D28" s="9" t="s">
        <v>83</v>
      </c>
      <c r="E28" s="9">
        <v>42</v>
      </c>
      <c r="F28" s="9">
        <v>2</v>
      </c>
      <c r="G28" s="9" t="s">
        <v>66</v>
      </c>
      <c r="H28" s="2">
        <v>1</v>
      </c>
      <c r="I28" s="37">
        <v>5</v>
      </c>
      <c r="J28" s="6">
        <v>1</v>
      </c>
      <c r="K28" s="9">
        <v>1</v>
      </c>
      <c r="L28" s="9">
        <v>2</v>
      </c>
      <c r="M28" s="9">
        <v>3</v>
      </c>
      <c r="N28" s="9">
        <v>2</v>
      </c>
      <c r="O28" s="9">
        <v>3</v>
      </c>
      <c r="P28" s="9">
        <v>3</v>
      </c>
      <c r="Q28" s="41">
        <v>3</v>
      </c>
      <c r="R28" s="6">
        <v>1</v>
      </c>
      <c r="S28" s="9">
        <v>3</v>
      </c>
      <c r="T28" s="9">
        <v>5</v>
      </c>
      <c r="U28" s="9">
        <v>4</v>
      </c>
      <c r="V28" s="41">
        <v>4</v>
      </c>
      <c r="W28" s="6">
        <v>3</v>
      </c>
      <c r="X28" s="41">
        <v>4</v>
      </c>
      <c r="Y28" s="33">
        <v>3</v>
      </c>
      <c r="Z28" s="9">
        <v>4</v>
      </c>
      <c r="AA28" s="2">
        <v>4</v>
      </c>
      <c r="AD28" s="52" t="s">
        <v>103</v>
      </c>
      <c r="AE28">
        <v>15</v>
      </c>
      <c r="AF28" s="53">
        <f>AVERAGE(I52:I66)</f>
        <v>4.4000000000000004</v>
      </c>
      <c r="AG28" s="53">
        <f>AVERAGE(J52:Q66)</f>
        <v>4.1428571428571432</v>
      </c>
      <c r="AH28" s="53">
        <f>AVERAGE(R52:V66)</f>
        <v>3.657142857142857</v>
      </c>
      <c r="AI28" s="53">
        <f>AVERAGE(W52:X66)</f>
        <v>3.9642857142857144</v>
      </c>
      <c r="AJ28" s="54">
        <f>AVERAGE(Y52:AA66)</f>
        <v>4.0975609756097562</v>
      </c>
    </row>
    <row r="29" spans="2:44" x14ac:dyDescent="0.25">
      <c r="B29" s="13">
        <v>23</v>
      </c>
      <c r="C29" s="8" t="s">
        <v>27</v>
      </c>
      <c r="D29" s="8" t="s">
        <v>83</v>
      </c>
      <c r="E29" s="8">
        <v>37</v>
      </c>
      <c r="F29" s="8">
        <v>2</v>
      </c>
      <c r="G29" s="8" t="s">
        <v>84</v>
      </c>
      <c r="H29" s="4">
        <v>1</v>
      </c>
      <c r="I29" s="38">
        <v>5</v>
      </c>
      <c r="J29" s="5">
        <v>4</v>
      </c>
      <c r="K29" s="8">
        <v>4</v>
      </c>
      <c r="L29" s="8">
        <v>4</v>
      </c>
      <c r="M29" s="8">
        <v>4</v>
      </c>
      <c r="N29" s="8">
        <v>4</v>
      </c>
      <c r="O29" s="8">
        <v>4</v>
      </c>
      <c r="P29" s="8">
        <v>5</v>
      </c>
      <c r="Q29" s="42">
        <v>4</v>
      </c>
      <c r="R29" s="5">
        <v>3</v>
      </c>
      <c r="S29" s="8">
        <v>2</v>
      </c>
      <c r="T29" s="8">
        <v>4</v>
      </c>
      <c r="U29" s="8">
        <v>3</v>
      </c>
      <c r="V29" s="42">
        <v>3</v>
      </c>
      <c r="W29" s="5">
        <v>3</v>
      </c>
      <c r="X29" s="42">
        <v>4</v>
      </c>
      <c r="Y29" s="34">
        <v>4</v>
      </c>
      <c r="Z29" s="8">
        <v>3</v>
      </c>
      <c r="AA29" s="4">
        <v>4</v>
      </c>
      <c r="AD29" s="52" t="s">
        <v>104</v>
      </c>
      <c r="AE29">
        <v>15</v>
      </c>
      <c r="AF29" s="53">
        <f>_xlfn.STDEV.S(I52:I66)</f>
        <v>1.2421180068162383</v>
      </c>
      <c r="AG29" s="53">
        <f>_xlfn.STDEV.S(J52:Q66)</f>
        <v>0.65465367070797775</v>
      </c>
      <c r="AH29" s="53">
        <f>_xlfn.STDEV.S(R52:V66)</f>
        <v>0.99105732275041791</v>
      </c>
      <c r="AI29" s="53">
        <f>_xlfn.STDEV.S(W52:X66)</f>
        <v>0.79265810934278502</v>
      </c>
      <c r="AJ29" s="54">
        <f>_xlfn.STDEV.S(Y52:AA66)</f>
        <v>0.99510999514577514</v>
      </c>
    </row>
    <row r="30" spans="2:44" x14ac:dyDescent="0.25">
      <c r="B30" s="14">
        <v>24</v>
      </c>
      <c r="C30" s="9" t="s">
        <v>28</v>
      </c>
      <c r="D30" s="9" t="s">
        <v>83</v>
      </c>
      <c r="E30" s="9">
        <v>73</v>
      </c>
      <c r="F30" s="9">
        <v>4</v>
      </c>
      <c r="G30" s="9" t="s">
        <v>66</v>
      </c>
      <c r="H30" s="2">
        <v>1</v>
      </c>
      <c r="I30" s="37">
        <v>4</v>
      </c>
      <c r="J30" s="6">
        <v>3</v>
      </c>
      <c r="K30" s="9">
        <v>4</v>
      </c>
      <c r="L30" s="9">
        <v>4</v>
      </c>
      <c r="M30" s="9">
        <v>4</v>
      </c>
      <c r="N30" s="9">
        <v>5</v>
      </c>
      <c r="O30" s="9">
        <v>3</v>
      </c>
      <c r="P30" s="9">
        <v>4</v>
      </c>
      <c r="Q30" s="41">
        <v>3</v>
      </c>
      <c r="R30" s="6">
        <v>2</v>
      </c>
      <c r="S30" s="9">
        <v>3</v>
      </c>
      <c r="T30" s="9">
        <v>4</v>
      </c>
      <c r="U30" s="9">
        <v>5</v>
      </c>
      <c r="V30" s="41">
        <v>4</v>
      </c>
      <c r="W30" s="6">
        <v>1</v>
      </c>
      <c r="X30" s="41">
        <v>4</v>
      </c>
      <c r="Y30" s="33">
        <v>4</v>
      </c>
      <c r="Z30" s="9">
        <v>4</v>
      </c>
      <c r="AA30" s="2">
        <v>3</v>
      </c>
      <c r="AD30" s="52" t="s">
        <v>105</v>
      </c>
      <c r="AE30">
        <v>22</v>
      </c>
      <c r="AF30" s="53">
        <f>AVERAGE(I7:I28)</f>
        <v>4.5454545454545459</v>
      </c>
      <c r="AG30" s="53">
        <f>AVERAGE(J7:Q28)</f>
        <v>3.940828402366864</v>
      </c>
      <c r="AH30" s="53">
        <f>AVERAGE(R7:V28)</f>
        <v>3.73</v>
      </c>
      <c r="AI30" s="53">
        <f>AVERAGE(W7:X28)</f>
        <v>4.05</v>
      </c>
      <c r="AJ30" s="54">
        <f>AVERAGE(Y7:AA28)</f>
        <v>3.8448275862068964</v>
      </c>
    </row>
    <row r="31" spans="2:44" x14ac:dyDescent="0.25">
      <c r="B31" s="13">
        <v>25</v>
      </c>
      <c r="C31" s="8" t="s">
        <v>29</v>
      </c>
      <c r="D31" s="8" t="s">
        <v>83</v>
      </c>
      <c r="E31" s="8">
        <v>34</v>
      </c>
      <c r="F31" s="8">
        <v>1</v>
      </c>
      <c r="G31" s="8" t="s">
        <v>84</v>
      </c>
      <c r="H31" s="4">
        <v>2</v>
      </c>
      <c r="I31" s="38">
        <v>5</v>
      </c>
      <c r="J31" s="5">
        <v>3</v>
      </c>
      <c r="K31" s="8">
        <v>2</v>
      </c>
      <c r="L31" s="8">
        <v>4</v>
      </c>
      <c r="M31" s="8">
        <v>5</v>
      </c>
      <c r="N31" s="8">
        <v>4</v>
      </c>
      <c r="O31" s="8">
        <v>4</v>
      </c>
      <c r="P31" s="8">
        <v>4</v>
      </c>
      <c r="Q31" s="42">
        <v>5</v>
      </c>
      <c r="R31" s="5">
        <v>2</v>
      </c>
      <c r="S31" s="8">
        <v>5</v>
      </c>
      <c r="T31" s="8">
        <v>4</v>
      </c>
      <c r="U31" s="8">
        <v>5</v>
      </c>
      <c r="V31" s="42">
        <v>4</v>
      </c>
      <c r="W31" s="5">
        <v>5</v>
      </c>
      <c r="X31" s="42">
        <v>5</v>
      </c>
      <c r="Y31" s="34">
        <v>5</v>
      </c>
      <c r="Z31" s="8">
        <v>5</v>
      </c>
      <c r="AA31" s="4">
        <v>3</v>
      </c>
      <c r="AD31" s="52" t="s">
        <v>106</v>
      </c>
      <c r="AE31">
        <v>22</v>
      </c>
      <c r="AF31" s="53">
        <f>_xlfn.STDEV.S(I7:I28)</f>
        <v>1.0107645728086343</v>
      </c>
      <c r="AG31" s="53">
        <f>_xlfn.STDEV.S(J7:Q28)</f>
        <v>0.9801854902920063</v>
      </c>
      <c r="AH31" s="53">
        <f>_xlfn.STDEV.S(R7:V28)</f>
        <v>1.0527021507443683</v>
      </c>
      <c r="AI31" s="53">
        <f>_xlfn.STDEV.S(W7:X28)</f>
        <v>0.98579656714500241</v>
      </c>
      <c r="AJ31" s="54">
        <f>_xlfn.STDEV.S(Y7:AA28)</f>
        <v>0.96974809783816462</v>
      </c>
    </row>
    <row r="32" spans="2:44" x14ac:dyDescent="0.25">
      <c r="B32" s="14">
        <v>26</v>
      </c>
      <c r="C32" s="9" t="s">
        <v>30</v>
      </c>
      <c r="D32" s="9" t="s">
        <v>83</v>
      </c>
      <c r="E32" s="9">
        <v>33</v>
      </c>
      <c r="F32" s="9">
        <v>1</v>
      </c>
      <c r="G32" s="9" t="s">
        <v>84</v>
      </c>
      <c r="H32" s="2"/>
      <c r="I32" s="37">
        <v>5</v>
      </c>
      <c r="J32" s="6">
        <v>4</v>
      </c>
      <c r="K32" s="9">
        <v>5</v>
      </c>
      <c r="L32" s="9">
        <v>5</v>
      </c>
      <c r="M32" s="9">
        <v>4</v>
      </c>
      <c r="N32" s="9">
        <v>4</v>
      </c>
      <c r="O32" s="9">
        <v>4</v>
      </c>
      <c r="P32" s="9">
        <v>5</v>
      </c>
      <c r="Q32" s="41">
        <v>4</v>
      </c>
      <c r="R32" s="6">
        <v>5</v>
      </c>
      <c r="S32" s="9">
        <v>4</v>
      </c>
      <c r="T32" s="9">
        <v>5</v>
      </c>
      <c r="U32" s="9">
        <v>4</v>
      </c>
      <c r="V32" s="41">
        <v>5</v>
      </c>
      <c r="W32" s="6">
        <v>5</v>
      </c>
      <c r="X32" s="41">
        <v>5</v>
      </c>
      <c r="Y32" s="33">
        <v>4</v>
      </c>
      <c r="Z32" s="9" t="s">
        <v>67</v>
      </c>
      <c r="AA32" s="2">
        <v>3</v>
      </c>
      <c r="AD32" s="52" t="s">
        <v>107</v>
      </c>
      <c r="AE32">
        <v>22</v>
      </c>
      <c r="AF32" s="53">
        <f>AVERAGE(I29:I50)</f>
        <v>4.7272727272727275</v>
      </c>
      <c r="AG32" s="53">
        <f>AVERAGE(J29:Q50)</f>
        <v>4.1363636363636367</v>
      </c>
      <c r="AH32" s="53">
        <f>AVERAGE(R29:V50)</f>
        <v>3.7788461538461537</v>
      </c>
      <c r="AI32" s="53">
        <f>AVERAGE(W29:X50)</f>
        <v>4.1428571428571432</v>
      </c>
      <c r="AJ32" s="54">
        <f>AVERAGE(Y29:AA50)</f>
        <v>4.129032258064516</v>
      </c>
    </row>
    <row r="33" spans="2:36" ht="15.75" thickBot="1" x14ac:dyDescent="0.3">
      <c r="B33" s="13">
        <v>27</v>
      </c>
      <c r="C33" s="8" t="s">
        <v>31</v>
      </c>
      <c r="D33" s="8" t="s">
        <v>65</v>
      </c>
      <c r="E33" s="8">
        <v>66</v>
      </c>
      <c r="F33" s="8">
        <v>4</v>
      </c>
      <c r="G33" s="8" t="s">
        <v>66</v>
      </c>
      <c r="H33" s="4">
        <v>2</v>
      </c>
      <c r="I33" s="38">
        <v>5</v>
      </c>
      <c r="J33" s="5">
        <v>5</v>
      </c>
      <c r="K33" s="8">
        <v>4</v>
      </c>
      <c r="L33" s="8">
        <v>5</v>
      </c>
      <c r="M33" s="8">
        <v>5</v>
      </c>
      <c r="N33" s="8">
        <v>4</v>
      </c>
      <c r="O33" s="8">
        <v>4</v>
      </c>
      <c r="P33" s="8">
        <v>5</v>
      </c>
      <c r="Q33" s="42">
        <v>5</v>
      </c>
      <c r="R33" s="5">
        <v>3</v>
      </c>
      <c r="S33" s="8">
        <v>4</v>
      </c>
      <c r="T33" s="8">
        <v>2</v>
      </c>
      <c r="U33" s="8">
        <v>5</v>
      </c>
      <c r="V33" s="42">
        <v>4</v>
      </c>
      <c r="W33" s="5">
        <v>5</v>
      </c>
      <c r="X33" s="42">
        <v>5</v>
      </c>
      <c r="Y33" s="34">
        <v>5</v>
      </c>
      <c r="Z33" s="8">
        <v>5</v>
      </c>
      <c r="AA33" s="4">
        <v>4</v>
      </c>
      <c r="AD33" s="49" t="s">
        <v>108</v>
      </c>
      <c r="AE33" s="55">
        <v>22</v>
      </c>
      <c r="AF33" s="56">
        <f>_xlfn.STDEV.S(I29:I50)</f>
        <v>0.63108509590101936</v>
      </c>
      <c r="AG33" s="56">
        <f>_xlfn.STDEV.S(J29:Q50)</f>
        <v>0.86429913051731444</v>
      </c>
      <c r="AH33" s="56">
        <f>_xlfn.STDEV.S(R29:V50)</f>
        <v>1.1230742375692973</v>
      </c>
      <c r="AI33" s="56">
        <f>_xlfn.STDEV.S(W29:X50)</f>
        <v>0.97708947018817704</v>
      </c>
      <c r="AJ33" s="57">
        <f>_xlfn.STDEV.S(Y29:AA50)</f>
        <v>0.79925930808800083</v>
      </c>
    </row>
    <row r="34" spans="2:36" x14ac:dyDescent="0.25">
      <c r="B34" s="14">
        <v>28</v>
      </c>
      <c r="C34" s="9" t="s">
        <v>32</v>
      </c>
      <c r="D34" s="9" t="s">
        <v>83</v>
      </c>
      <c r="E34" s="9">
        <v>55</v>
      </c>
      <c r="F34" s="9">
        <v>3</v>
      </c>
      <c r="G34" s="9" t="s">
        <v>66</v>
      </c>
      <c r="H34" s="2">
        <v>2</v>
      </c>
      <c r="I34" s="37">
        <v>3</v>
      </c>
      <c r="J34" s="6">
        <v>4</v>
      </c>
      <c r="K34" s="9">
        <v>4</v>
      </c>
      <c r="L34" s="9">
        <v>4</v>
      </c>
      <c r="M34" s="9">
        <v>4</v>
      </c>
      <c r="N34" s="9">
        <v>5</v>
      </c>
      <c r="O34" s="9">
        <v>4</v>
      </c>
      <c r="P34" s="9">
        <v>4</v>
      </c>
      <c r="Q34" s="41">
        <v>5</v>
      </c>
      <c r="R34" s="6">
        <v>3</v>
      </c>
      <c r="S34" s="9">
        <v>4</v>
      </c>
      <c r="T34" s="9">
        <v>2</v>
      </c>
      <c r="U34" s="9">
        <v>4</v>
      </c>
      <c r="V34" s="41">
        <v>4</v>
      </c>
      <c r="W34" s="6">
        <v>5</v>
      </c>
      <c r="X34" s="41">
        <v>5</v>
      </c>
      <c r="Y34" s="33">
        <v>5</v>
      </c>
      <c r="Z34" s="9">
        <v>4</v>
      </c>
      <c r="AA34" s="2">
        <v>4</v>
      </c>
    </row>
    <row r="35" spans="2:36" x14ac:dyDescent="0.25">
      <c r="B35" s="13">
        <v>29</v>
      </c>
      <c r="C35" s="8" t="s">
        <v>33</v>
      </c>
      <c r="D35" s="8" t="s">
        <v>65</v>
      </c>
      <c r="E35" s="8">
        <v>57</v>
      </c>
      <c r="F35" s="8">
        <v>3</v>
      </c>
      <c r="G35" s="8" t="s">
        <v>66</v>
      </c>
      <c r="H35" s="4">
        <v>2</v>
      </c>
      <c r="I35" s="38">
        <v>5</v>
      </c>
      <c r="J35" s="5">
        <v>5</v>
      </c>
      <c r="K35" s="8">
        <v>5</v>
      </c>
      <c r="L35" s="8">
        <v>5</v>
      </c>
      <c r="M35" s="8">
        <v>5</v>
      </c>
      <c r="N35" s="8">
        <v>5</v>
      </c>
      <c r="O35" s="8">
        <v>5</v>
      </c>
      <c r="P35" s="8">
        <v>5</v>
      </c>
      <c r="Q35" s="42">
        <v>4</v>
      </c>
      <c r="R35" s="5">
        <v>3</v>
      </c>
      <c r="S35" s="8">
        <v>5</v>
      </c>
      <c r="T35" s="8">
        <v>1</v>
      </c>
      <c r="U35" s="8">
        <v>5</v>
      </c>
      <c r="V35" s="42">
        <v>5</v>
      </c>
      <c r="W35" s="5">
        <v>4</v>
      </c>
      <c r="X35" s="42">
        <v>5</v>
      </c>
      <c r="Y35" s="34">
        <v>5</v>
      </c>
      <c r="Z35" s="8">
        <v>5</v>
      </c>
      <c r="AA35" s="4">
        <v>3</v>
      </c>
    </row>
    <row r="36" spans="2:36" x14ac:dyDescent="0.25">
      <c r="B36" s="14">
        <v>30</v>
      </c>
      <c r="C36" s="9" t="s">
        <v>34</v>
      </c>
      <c r="D36" s="9" t="s">
        <v>83</v>
      </c>
      <c r="E36" s="9">
        <v>31</v>
      </c>
      <c r="F36" s="9">
        <v>1</v>
      </c>
      <c r="G36" s="9" t="s">
        <v>84</v>
      </c>
      <c r="H36" s="2">
        <v>1</v>
      </c>
      <c r="I36" s="37">
        <v>5</v>
      </c>
      <c r="J36" s="6">
        <v>3</v>
      </c>
      <c r="K36" s="9">
        <v>2</v>
      </c>
      <c r="L36" s="9">
        <v>3</v>
      </c>
      <c r="M36" s="9">
        <v>4</v>
      </c>
      <c r="N36" s="9">
        <v>4</v>
      </c>
      <c r="O36" s="9">
        <v>4</v>
      </c>
      <c r="P36" s="9">
        <v>4</v>
      </c>
      <c r="Q36" s="41">
        <v>4</v>
      </c>
      <c r="R36" s="6">
        <v>2</v>
      </c>
      <c r="S36" s="9">
        <v>4</v>
      </c>
      <c r="T36" s="9">
        <v>5</v>
      </c>
      <c r="U36" s="9">
        <v>4</v>
      </c>
      <c r="V36" s="41">
        <v>3</v>
      </c>
      <c r="W36" s="6">
        <v>5</v>
      </c>
      <c r="X36" s="41">
        <v>5</v>
      </c>
      <c r="Y36" s="33">
        <v>4</v>
      </c>
      <c r="Z36" s="9">
        <v>4</v>
      </c>
      <c r="AA36" s="2">
        <v>3</v>
      </c>
    </row>
    <row r="37" spans="2:36" ht="15.75" thickBot="1" x14ac:dyDescent="0.3">
      <c r="B37" s="13">
        <v>31</v>
      </c>
      <c r="C37" s="8" t="s">
        <v>35</v>
      </c>
      <c r="D37" s="8" t="s">
        <v>83</v>
      </c>
      <c r="E37" s="8">
        <v>55</v>
      </c>
      <c r="F37" s="8">
        <v>3</v>
      </c>
      <c r="G37" s="8" t="s">
        <v>84</v>
      </c>
      <c r="H37" s="4">
        <v>1</v>
      </c>
      <c r="I37" s="38">
        <v>5</v>
      </c>
      <c r="J37" s="5">
        <v>2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42">
        <v>4</v>
      </c>
      <c r="R37" s="5">
        <v>1</v>
      </c>
      <c r="S37" s="8">
        <v>3</v>
      </c>
      <c r="T37" s="8">
        <v>4</v>
      </c>
      <c r="U37" s="8">
        <v>4</v>
      </c>
      <c r="V37" s="42">
        <v>4</v>
      </c>
      <c r="W37" s="5">
        <v>4</v>
      </c>
      <c r="X37" s="42">
        <v>4</v>
      </c>
      <c r="Y37" s="34">
        <v>4</v>
      </c>
      <c r="Z37" s="8">
        <v>4</v>
      </c>
      <c r="AA37" s="4">
        <v>3</v>
      </c>
    </row>
    <row r="38" spans="2:36" x14ac:dyDescent="0.25">
      <c r="B38" s="14">
        <v>32</v>
      </c>
      <c r="C38" s="9" t="s">
        <v>36</v>
      </c>
      <c r="D38" s="9" t="s">
        <v>65</v>
      </c>
      <c r="E38" s="9">
        <v>56</v>
      </c>
      <c r="F38" s="9">
        <v>3</v>
      </c>
      <c r="G38" s="9" t="s">
        <v>66</v>
      </c>
      <c r="H38" s="2">
        <v>2</v>
      </c>
      <c r="I38" s="37">
        <v>5</v>
      </c>
      <c r="J38" s="6">
        <v>4</v>
      </c>
      <c r="K38" s="9">
        <v>4</v>
      </c>
      <c r="L38" s="9">
        <v>5</v>
      </c>
      <c r="M38" s="9">
        <v>5</v>
      </c>
      <c r="N38" s="9">
        <v>4</v>
      </c>
      <c r="O38" s="9">
        <v>4</v>
      </c>
      <c r="P38" s="9">
        <v>5</v>
      </c>
      <c r="Q38" s="41">
        <v>4</v>
      </c>
      <c r="R38" s="6">
        <v>3</v>
      </c>
      <c r="S38" s="9">
        <v>4</v>
      </c>
      <c r="T38" s="9">
        <v>5</v>
      </c>
      <c r="U38" s="9">
        <v>4</v>
      </c>
      <c r="V38" s="41">
        <v>5</v>
      </c>
      <c r="W38" s="6">
        <v>4</v>
      </c>
      <c r="X38" s="41">
        <v>4</v>
      </c>
      <c r="Y38" s="33">
        <v>5</v>
      </c>
      <c r="Z38" s="9">
        <v>4</v>
      </c>
      <c r="AA38" s="2">
        <v>3</v>
      </c>
      <c r="AD38" s="46"/>
      <c r="AE38" s="47"/>
      <c r="AF38" s="47" t="s">
        <v>109</v>
      </c>
      <c r="AG38" s="47"/>
      <c r="AH38" s="47"/>
      <c r="AI38" s="47"/>
      <c r="AJ38" s="48"/>
    </row>
    <row r="39" spans="2:36" x14ac:dyDescent="0.25">
      <c r="B39" s="13">
        <v>33</v>
      </c>
      <c r="C39" s="8" t="s">
        <v>37</v>
      </c>
      <c r="D39" s="8" t="s">
        <v>83</v>
      </c>
      <c r="E39" s="8">
        <v>68</v>
      </c>
      <c r="F39" s="8">
        <v>4</v>
      </c>
      <c r="G39" s="8" t="s">
        <v>66</v>
      </c>
      <c r="H39" s="4">
        <v>1</v>
      </c>
      <c r="I39" s="38">
        <v>5</v>
      </c>
      <c r="J39" s="5">
        <v>4</v>
      </c>
      <c r="K39" s="8">
        <v>4</v>
      </c>
      <c r="L39" s="8">
        <v>4</v>
      </c>
      <c r="M39" s="8">
        <v>3</v>
      </c>
      <c r="N39" s="8">
        <v>2</v>
      </c>
      <c r="O39" s="8">
        <v>4</v>
      </c>
      <c r="P39" s="8">
        <v>5</v>
      </c>
      <c r="Q39" s="42">
        <v>4</v>
      </c>
      <c r="R39" s="5">
        <v>2</v>
      </c>
      <c r="S39" s="8">
        <v>2</v>
      </c>
      <c r="T39" s="8">
        <v>3</v>
      </c>
      <c r="U39" s="8">
        <v>4</v>
      </c>
      <c r="V39" s="42">
        <v>3</v>
      </c>
      <c r="W39" s="5">
        <v>4</v>
      </c>
      <c r="X39" s="42">
        <v>4</v>
      </c>
      <c r="Y39" s="34">
        <v>4</v>
      </c>
      <c r="Z39" s="8">
        <v>5</v>
      </c>
      <c r="AA39" s="4">
        <v>2</v>
      </c>
      <c r="AD39" s="52"/>
      <c r="AE39" t="s">
        <v>0</v>
      </c>
      <c r="AF39" t="s">
        <v>85</v>
      </c>
      <c r="AG39" t="s">
        <v>72</v>
      </c>
      <c r="AH39" t="s">
        <v>112</v>
      </c>
      <c r="AI39" t="s">
        <v>68</v>
      </c>
      <c r="AJ39" s="2" t="s">
        <v>69</v>
      </c>
    </row>
    <row r="40" spans="2:36" x14ac:dyDescent="0.25">
      <c r="B40" s="14">
        <v>34</v>
      </c>
      <c r="C40" s="9" t="s">
        <v>38</v>
      </c>
      <c r="D40" s="9" t="s">
        <v>83</v>
      </c>
      <c r="E40" s="9">
        <v>26</v>
      </c>
      <c r="F40" s="9">
        <v>1</v>
      </c>
      <c r="G40" s="9" t="s">
        <v>66</v>
      </c>
      <c r="H40" s="2">
        <v>2</v>
      </c>
      <c r="I40" s="37">
        <v>5</v>
      </c>
      <c r="J40" s="6">
        <v>4</v>
      </c>
      <c r="K40" s="9">
        <v>4</v>
      </c>
      <c r="L40" s="9">
        <v>4</v>
      </c>
      <c r="M40" s="9">
        <v>4</v>
      </c>
      <c r="N40" s="9">
        <v>5</v>
      </c>
      <c r="O40" s="9">
        <v>4</v>
      </c>
      <c r="P40" s="9">
        <v>5</v>
      </c>
      <c r="Q40" s="41">
        <v>4</v>
      </c>
      <c r="R40" s="6">
        <v>3</v>
      </c>
      <c r="S40" s="9">
        <v>4</v>
      </c>
      <c r="T40" s="9">
        <v>5</v>
      </c>
      <c r="U40" s="9">
        <v>4</v>
      </c>
      <c r="V40" s="41">
        <v>3</v>
      </c>
      <c r="W40" s="6">
        <v>5</v>
      </c>
      <c r="X40" s="41">
        <v>4</v>
      </c>
      <c r="Y40" s="33">
        <v>4</v>
      </c>
      <c r="Z40" s="9">
        <v>4</v>
      </c>
      <c r="AA40" s="2">
        <v>4</v>
      </c>
      <c r="AD40" s="52" t="s">
        <v>86</v>
      </c>
      <c r="AE40">
        <v>60</v>
      </c>
      <c r="AF40" s="53">
        <v>4.583333333333333</v>
      </c>
      <c r="AG40" s="53">
        <v>4.0593220338983054</v>
      </c>
      <c r="AH40" s="53">
        <v>3.7275985663082438</v>
      </c>
      <c r="AI40" s="53">
        <v>4.0535714285714288</v>
      </c>
      <c r="AJ40" s="54">
        <v>4.0182926829268295</v>
      </c>
    </row>
    <row r="41" spans="2:36" x14ac:dyDescent="0.25">
      <c r="B41" s="13">
        <v>35</v>
      </c>
      <c r="C41" s="8" t="s">
        <v>39</v>
      </c>
      <c r="D41" s="8" t="s">
        <v>65</v>
      </c>
      <c r="E41" s="8">
        <v>56</v>
      </c>
      <c r="F41" s="8">
        <v>3</v>
      </c>
      <c r="G41" s="8" t="s">
        <v>66</v>
      </c>
      <c r="H41" s="4">
        <v>1</v>
      </c>
      <c r="I41" s="38">
        <v>5</v>
      </c>
      <c r="J41" s="5">
        <v>1</v>
      </c>
      <c r="K41" s="8">
        <v>2</v>
      </c>
      <c r="L41" s="8">
        <v>4</v>
      </c>
      <c r="M41" s="8">
        <v>5</v>
      </c>
      <c r="N41" s="8">
        <v>3</v>
      </c>
      <c r="O41" s="8">
        <v>2</v>
      </c>
      <c r="P41" s="8">
        <v>3</v>
      </c>
      <c r="Q41" s="42">
        <v>4</v>
      </c>
      <c r="R41" s="5">
        <v>1</v>
      </c>
      <c r="S41" s="8">
        <v>1</v>
      </c>
      <c r="T41" s="8">
        <v>5</v>
      </c>
      <c r="U41" s="8">
        <v>5</v>
      </c>
      <c r="V41" s="42">
        <v>2</v>
      </c>
      <c r="W41" s="5">
        <v>4</v>
      </c>
      <c r="X41" s="42">
        <v>4</v>
      </c>
      <c r="Y41" s="34">
        <v>4</v>
      </c>
      <c r="Z41" s="8">
        <v>5</v>
      </c>
      <c r="AA41" s="4">
        <v>3</v>
      </c>
      <c r="AD41" s="52" t="s">
        <v>87</v>
      </c>
      <c r="AE41">
        <v>60</v>
      </c>
      <c r="AF41" s="53">
        <v>0.94405663911287974</v>
      </c>
      <c r="AG41" s="53">
        <v>0.86244970689498379</v>
      </c>
      <c r="AH41" s="53">
        <v>1.0581942863311236</v>
      </c>
      <c r="AI41" s="53">
        <v>0.92842291654671638</v>
      </c>
      <c r="AJ41" s="54">
        <v>0.9165992157972418</v>
      </c>
    </row>
    <row r="42" spans="2:36" x14ac:dyDescent="0.25">
      <c r="B42" s="14">
        <v>36</v>
      </c>
      <c r="C42" s="9" t="s">
        <v>40</v>
      </c>
      <c r="D42" s="9" t="s">
        <v>65</v>
      </c>
      <c r="E42" s="9">
        <v>12</v>
      </c>
      <c r="F42" s="9">
        <v>1</v>
      </c>
      <c r="G42" s="9" t="s">
        <v>84</v>
      </c>
      <c r="H42" s="2"/>
      <c r="I42" s="37">
        <v>5</v>
      </c>
      <c r="J42" s="6">
        <v>4</v>
      </c>
      <c r="K42" s="9">
        <v>5</v>
      </c>
      <c r="L42" s="9">
        <v>5</v>
      </c>
      <c r="M42" s="9">
        <v>4</v>
      </c>
      <c r="N42" s="9">
        <v>4</v>
      </c>
      <c r="O42" s="9">
        <v>4</v>
      </c>
      <c r="P42" s="9">
        <v>5</v>
      </c>
      <c r="Q42" s="41">
        <v>5</v>
      </c>
      <c r="R42" s="6">
        <v>4</v>
      </c>
      <c r="S42" s="9" t="s">
        <v>67</v>
      </c>
      <c r="T42" s="9" t="s">
        <v>67</v>
      </c>
      <c r="U42" s="9" t="s">
        <v>67</v>
      </c>
      <c r="V42" s="41" t="s">
        <v>67</v>
      </c>
      <c r="W42" s="6" t="s">
        <v>67</v>
      </c>
      <c r="X42" s="41" t="s">
        <v>67</v>
      </c>
      <c r="Y42" s="33" t="s">
        <v>67</v>
      </c>
      <c r="Z42" s="9" t="s">
        <v>67</v>
      </c>
      <c r="AA42" s="2" t="s">
        <v>67</v>
      </c>
      <c r="AD42" s="52" t="s">
        <v>88</v>
      </c>
      <c r="AE42">
        <v>27</v>
      </c>
      <c r="AF42" s="53">
        <v>4.666666666666667</v>
      </c>
      <c r="AG42" s="53">
        <v>4.1342592592592595</v>
      </c>
      <c r="AH42" s="53">
        <v>3.782258064516129</v>
      </c>
      <c r="AI42" s="53">
        <v>4.22</v>
      </c>
      <c r="AJ42" s="54">
        <v>4.16</v>
      </c>
    </row>
    <row r="43" spans="2:36" x14ac:dyDescent="0.25">
      <c r="B43" s="13">
        <v>37</v>
      </c>
      <c r="C43" s="8" t="s">
        <v>41</v>
      </c>
      <c r="D43" s="8" t="s">
        <v>65</v>
      </c>
      <c r="E43" s="8">
        <v>58</v>
      </c>
      <c r="F43" s="8">
        <v>3</v>
      </c>
      <c r="G43" s="8" t="s">
        <v>84</v>
      </c>
      <c r="H43" s="4">
        <v>2</v>
      </c>
      <c r="I43" s="38">
        <v>5</v>
      </c>
      <c r="J43" s="5">
        <v>5</v>
      </c>
      <c r="K43" s="8">
        <v>5</v>
      </c>
      <c r="L43" s="8">
        <v>5</v>
      </c>
      <c r="M43" s="8">
        <v>5</v>
      </c>
      <c r="N43" s="8">
        <v>5</v>
      </c>
      <c r="O43" s="8">
        <v>5</v>
      </c>
      <c r="P43" s="8">
        <v>5</v>
      </c>
      <c r="Q43" s="42">
        <v>5</v>
      </c>
      <c r="R43" s="5">
        <v>4</v>
      </c>
      <c r="S43" s="8">
        <v>5</v>
      </c>
      <c r="T43" s="8">
        <v>5</v>
      </c>
      <c r="U43" s="8">
        <v>5</v>
      </c>
      <c r="V43" s="42">
        <v>5</v>
      </c>
      <c r="W43" s="5">
        <v>5</v>
      </c>
      <c r="X43" s="42">
        <v>5</v>
      </c>
      <c r="Y43" s="34">
        <v>5</v>
      </c>
      <c r="Z43" s="8">
        <v>5</v>
      </c>
      <c r="AA43" s="4">
        <v>5</v>
      </c>
      <c r="AD43" s="52" t="s">
        <v>90</v>
      </c>
      <c r="AE43">
        <v>27</v>
      </c>
      <c r="AF43" s="53">
        <v>1.0741723110591492</v>
      </c>
      <c r="AG43" s="53">
        <v>0.87099643948083116</v>
      </c>
      <c r="AH43" s="53">
        <v>1.1010747437834767</v>
      </c>
      <c r="AI43" s="53">
        <v>0.86402003000213989</v>
      </c>
      <c r="AJ43" s="54">
        <v>1.06593443335705</v>
      </c>
    </row>
    <row r="44" spans="2:36" x14ac:dyDescent="0.25">
      <c r="B44" s="14">
        <v>38</v>
      </c>
      <c r="C44" s="9" t="s">
        <v>42</v>
      </c>
      <c r="D44" s="9" t="s">
        <v>83</v>
      </c>
      <c r="E44" s="9">
        <v>56</v>
      </c>
      <c r="F44" s="9">
        <v>3</v>
      </c>
      <c r="G44" s="9" t="s">
        <v>84</v>
      </c>
      <c r="H44" s="2">
        <v>2</v>
      </c>
      <c r="I44" s="37">
        <v>5</v>
      </c>
      <c r="J44" s="6">
        <v>4</v>
      </c>
      <c r="K44" s="9">
        <v>4</v>
      </c>
      <c r="L44" s="9">
        <v>5</v>
      </c>
      <c r="M44" s="9">
        <v>5</v>
      </c>
      <c r="N44" s="9">
        <v>4</v>
      </c>
      <c r="O44" s="9">
        <v>4</v>
      </c>
      <c r="P44" s="9">
        <v>5</v>
      </c>
      <c r="Q44" s="41">
        <v>5</v>
      </c>
      <c r="R44" s="6">
        <v>4</v>
      </c>
      <c r="S44" s="9">
        <v>4</v>
      </c>
      <c r="T44" s="9">
        <v>5</v>
      </c>
      <c r="U44" s="9">
        <v>5</v>
      </c>
      <c r="V44" s="41">
        <v>5</v>
      </c>
      <c r="W44" s="6">
        <v>4</v>
      </c>
      <c r="X44" s="41">
        <v>4</v>
      </c>
      <c r="Y44" s="33">
        <v>5</v>
      </c>
      <c r="Z44" s="9">
        <v>4</v>
      </c>
      <c r="AA44" s="2">
        <v>5</v>
      </c>
      <c r="AD44" s="52" t="s">
        <v>92</v>
      </c>
      <c r="AE44">
        <v>33</v>
      </c>
      <c r="AF44" s="53">
        <v>4.5151515151515156</v>
      </c>
      <c r="AG44" s="53">
        <v>3.99609375</v>
      </c>
      <c r="AH44" s="53">
        <v>3.6838709677419357</v>
      </c>
      <c r="AI44" s="53">
        <v>3.9193548387096775</v>
      </c>
      <c r="AJ44" s="54">
        <v>3.898876404494382</v>
      </c>
    </row>
    <row r="45" spans="2:36" x14ac:dyDescent="0.25">
      <c r="B45" s="13">
        <v>39</v>
      </c>
      <c r="C45" s="8" t="s">
        <v>43</v>
      </c>
      <c r="D45" s="8" t="s">
        <v>83</v>
      </c>
      <c r="E45" s="8">
        <v>22</v>
      </c>
      <c r="F45" s="8">
        <v>1</v>
      </c>
      <c r="G45" s="8" t="s">
        <v>84</v>
      </c>
      <c r="H45" s="4">
        <v>2</v>
      </c>
      <c r="I45" s="38">
        <v>5</v>
      </c>
      <c r="J45" s="5">
        <v>1</v>
      </c>
      <c r="K45" s="8">
        <v>1</v>
      </c>
      <c r="L45" s="8">
        <v>4</v>
      </c>
      <c r="M45" s="8">
        <v>4</v>
      </c>
      <c r="N45" s="8">
        <v>5</v>
      </c>
      <c r="O45" s="8">
        <v>5</v>
      </c>
      <c r="P45" s="8">
        <v>5</v>
      </c>
      <c r="Q45" s="42">
        <v>5</v>
      </c>
      <c r="R45" s="5">
        <v>5</v>
      </c>
      <c r="S45" s="8">
        <v>5</v>
      </c>
      <c r="T45" s="8">
        <v>5</v>
      </c>
      <c r="U45" s="8">
        <v>5</v>
      </c>
      <c r="V45" s="42">
        <v>5</v>
      </c>
      <c r="W45" s="5">
        <v>5</v>
      </c>
      <c r="X45" s="42">
        <v>5</v>
      </c>
      <c r="Y45" s="34">
        <v>4</v>
      </c>
      <c r="Z45" s="8">
        <v>5</v>
      </c>
      <c r="AA45" s="4">
        <v>4</v>
      </c>
      <c r="AD45" s="52" t="s">
        <v>89</v>
      </c>
      <c r="AE45">
        <v>33</v>
      </c>
      <c r="AF45" s="53">
        <v>0.83371203516307579</v>
      </c>
      <c r="AG45" s="53">
        <v>0.85174813028910157</v>
      </c>
      <c r="AH45" s="53">
        <v>1.0240918606681335</v>
      </c>
      <c r="AI45" s="53">
        <v>0.96323204389494832</v>
      </c>
      <c r="AJ45" s="54">
        <v>0.75445561078268275</v>
      </c>
    </row>
    <row r="46" spans="2:36" x14ac:dyDescent="0.25">
      <c r="B46" s="14">
        <v>40</v>
      </c>
      <c r="C46" s="9" t="s">
        <v>44</v>
      </c>
      <c r="D46" s="9" t="s">
        <v>65</v>
      </c>
      <c r="E46" s="9">
        <v>63</v>
      </c>
      <c r="F46" s="9">
        <v>4</v>
      </c>
      <c r="G46" s="9" t="s">
        <v>66</v>
      </c>
      <c r="H46" s="2"/>
      <c r="I46" s="37">
        <v>5</v>
      </c>
      <c r="J46" s="6">
        <v>4</v>
      </c>
      <c r="K46" s="9">
        <v>4</v>
      </c>
      <c r="L46" s="9">
        <v>5</v>
      </c>
      <c r="M46" s="9">
        <v>4</v>
      </c>
      <c r="N46" s="9">
        <v>4</v>
      </c>
      <c r="O46" s="9">
        <v>4</v>
      </c>
      <c r="P46" s="9">
        <v>5</v>
      </c>
      <c r="Q46" s="41">
        <v>4</v>
      </c>
      <c r="R46" s="6" t="s">
        <v>67</v>
      </c>
      <c r="S46" s="9">
        <v>4</v>
      </c>
      <c r="T46" s="9">
        <v>5</v>
      </c>
      <c r="U46" s="9">
        <v>4</v>
      </c>
      <c r="V46" s="41">
        <v>4</v>
      </c>
      <c r="W46" s="6">
        <v>4</v>
      </c>
      <c r="X46" s="41">
        <v>3</v>
      </c>
      <c r="Y46" s="33">
        <v>5</v>
      </c>
      <c r="Z46" s="9">
        <v>5</v>
      </c>
      <c r="AA46" s="2">
        <v>3</v>
      </c>
      <c r="AD46" s="52" t="s">
        <v>93</v>
      </c>
      <c r="AE46">
        <v>34</v>
      </c>
      <c r="AF46" s="53">
        <v>4.5588235294117645</v>
      </c>
      <c r="AG46" s="53">
        <v>4.1037037037037036</v>
      </c>
      <c r="AH46" s="53">
        <v>3.6746987951807228</v>
      </c>
      <c r="AI46" s="53">
        <v>4.0147058823529411</v>
      </c>
      <c r="AJ46" s="54">
        <v>4.07</v>
      </c>
    </row>
    <row r="47" spans="2:36" x14ac:dyDescent="0.25">
      <c r="B47" s="13">
        <v>41</v>
      </c>
      <c r="C47" s="8" t="s">
        <v>45</v>
      </c>
      <c r="D47" s="8" t="s">
        <v>83</v>
      </c>
      <c r="E47" s="8">
        <v>60</v>
      </c>
      <c r="F47" s="8">
        <v>3</v>
      </c>
      <c r="G47" s="8" t="s">
        <v>66</v>
      </c>
      <c r="H47" s="4"/>
      <c r="I47" s="38">
        <v>4</v>
      </c>
      <c r="J47" s="5">
        <v>5</v>
      </c>
      <c r="K47" s="8">
        <v>4</v>
      </c>
      <c r="L47" s="8">
        <v>5</v>
      </c>
      <c r="M47" s="8">
        <v>5</v>
      </c>
      <c r="N47" s="8">
        <v>5</v>
      </c>
      <c r="O47" s="8">
        <v>5</v>
      </c>
      <c r="P47" s="8">
        <v>4</v>
      </c>
      <c r="Q47" s="42">
        <v>5</v>
      </c>
      <c r="R47" s="5">
        <v>4</v>
      </c>
      <c r="S47" s="8">
        <v>4</v>
      </c>
      <c r="T47" s="8" t="s">
        <v>67</v>
      </c>
      <c r="U47" s="8">
        <v>5</v>
      </c>
      <c r="V47" s="42">
        <v>4</v>
      </c>
      <c r="W47" s="5">
        <v>3</v>
      </c>
      <c r="X47" s="42">
        <v>4</v>
      </c>
      <c r="Y47" s="34">
        <v>5</v>
      </c>
      <c r="Z47" s="8">
        <v>4</v>
      </c>
      <c r="AA47" s="4">
        <v>4</v>
      </c>
      <c r="AD47" s="52" t="s">
        <v>94</v>
      </c>
      <c r="AE47">
        <v>34</v>
      </c>
      <c r="AF47" s="53">
        <v>1.0499978779369099</v>
      </c>
      <c r="AG47" s="53">
        <v>0.85597896366183335</v>
      </c>
      <c r="AH47" s="53">
        <v>1.062968213954363</v>
      </c>
      <c r="AI47" s="53">
        <v>0.9382843514329684</v>
      </c>
      <c r="AJ47" s="54">
        <v>0.95616025029407292</v>
      </c>
    </row>
    <row r="48" spans="2:36" x14ac:dyDescent="0.25">
      <c r="B48" s="14">
        <v>42</v>
      </c>
      <c r="C48" s="9" t="s">
        <v>46</v>
      </c>
      <c r="D48" s="9" t="s">
        <v>65</v>
      </c>
      <c r="E48" s="9">
        <v>60</v>
      </c>
      <c r="F48" s="9">
        <v>4</v>
      </c>
      <c r="G48" s="9" t="s">
        <v>84</v>
      </c>
      <c r="H48" s="2">
        <v>1</v>
      </c>
      <c r="I48" s="37">
        <v>5</v>
      </c>
      <c r="J48" s="6">
        <v>2</v>
      </c>
      <c r="K48" s="9">
        <v>3</v>
      </c>
      <c r="L48" s="9">
        <v>4</v>
      </c>
      <c r="M48" s="9">
        <v>4</v>
      </c>
      <c r="N48" s="9">
        <v>3</v>
      </c>
      <c r="O48" s="9">
        <v>3</v>
      </c>
      <c r="P48" s="9">
        <v>3</v>
      </c>
      <c r="Q48" s="41">
        <v>4</v>
      </c>
      <c r="R48" s="6">
        <v>3</v>
      </c>
      <c r="S48" s="9">
        <v>3</v>
      </c>
      <c r="T48" s="9">
        <v>3</v>
      </c>
      <c r="U48" s="9">
        <v>3</v>
      </c>
      <c r="V48" s="41">
        <v>2</v>
      </c>
      <c r="W48" s="6">
        <v>2</v>
      </c>
      <c r="X48" s="41">
        <v>2</v>
      </c>
      <c r="Y48" s="33">
        <v>3</v>
      </c>
      <c r="Z48" s="9">
        <v>5</v>
      </c>
      <c r="AA48" s="2">
        <v>3</v>
      </c>
      <c r="AD48" s="52" t="s">
        <v>95</v>
      </c>
      <c r="AE48">
        <v>26</v>
      </c>
      <c r="AF48" s="53">
        <v>4.615384615384615</v>
      </c>
      <c r="AG48" s="53">
        <v>4</v>
      </c>
      <c r="AH48" s="53">
        <v>3.8053097345132745</v>
      </c>
      <c r="AI48" s="53">
        <v>4.1136363636363633</v>
      </c>
      <c r="AJ48" s="54">
        <v>3.9375</v>
      </c>
    </row>
    <row r="49" spans="2:36" x14ac:dyDescent="0.25">
      <c r="B49" s="13">
        <v>43</v>
      </c>
      <c r="C49" s="8" t="s">
        <v>47</v>
      </c>
      <c r="D49" s="8" t="s">
        <v>83</v>
      </c>
      <c r="E49" s="8">
        <v>50</v>
      </c>
      <c r="F49" s="8">
        <v>2</v>
      </c>
      <c r="G49" s="8" t="s">
        <v>84</v>
      </c>
      <c r="H49" s="4">
        <v>1</v>
      </c>
      <c r="I49" s="38">
        <v>3</v>
      </c>
      <c r="J49" s="5">
        <v>4</v>
      </c>
      <c r="K49" s="8">
        <v>4</v>
      </c>
      <c r="L49" s="8">
        <v>4</v>
      </c>
      <c r="M49" s="8">
        <v>4</v>
      </c>
      <c r="N49" s="8">
        <v>4</v>
      </c>
      <c r="O49" s="8">
        <v>3</v>
      </c>
      <c r="P49" s="8">
        <v>3</v>
      </c>
      <c r="Q49" s="42">
        <v>3</v>
      </c>
      <c r="R49" s="5">
        <v>2</v>
      </c>
      <c r="S49" s="8">
        <v>3</v>
      </c>
      <c r="T49" s="8">
        <v>3</v>
      </c>
      <c r="U49" s="8">
        <v>4</v>
      </c>
      <c r="V49" s="42">
        <v>3</v>
      </c>
      <c r="W49" s="5">
        <v>3</v>
      </c>
      <c r="X49" s="42">
        <v>3</v>
      </c>
      <c r="Y49" s="34">
        <v>4</v>
      </c>
      <c r="Z49" s="8">
        <v>4</v>
      </c>
      <c r="AA49" s="4">
        <v>3</v>
      </c>
      <c r="AD49" s="52" t="s">
        <v>96</v>
      </c>
      <c r="AE49">
        <v>26</v>
      </c>
      <c r="AF49" s="53">
        <v>0.80383695246850129</v>
      </c>
      <c r="AG49" s="53">
        <v>0.86960847826630394</v>
      </c>
      <c r="AH49" s="53">
        <v>1.051006380635501</v>
      </c>
      <c r="AI49" s="53">
        <v>0.92046270191881074</v>
      </c>
      <c r="AJ49" s="54">
        <v>0.85216810324634662</v>
      </c>
    </row>
    <row r="50" spans="2:36" x14ac:dyDescent="0.25">
      <c r="B50" s="14">
        <v>44</v>
      </c>
      <c r="C50" s="9" t="s">
        <v>48</v>
      </c>
      <c r="D50" s="9" t="s">
        <v>65</v>
      </c>
      <c r="E50" s="9">
        <v>70</v>
      </c>
      <c r="F50" s="9">
        <v>4</v>
      </c>
      <c r="G50" s="9" t="s">
        <v>66</v>
      </c>
      <c r="H50" s="2">
        <v>2</v>
      </c>
      <c r="I50" s="37">
        <v>5</v>
      </c>
      <c r="J50" s="6">
        <v>5</v>
      </c>
      <c r="K50" s="9">
        <v>5</v>
      </c>
      <c r="L50" s="9">
        <v>5</v>
      </c>
      <c r="M50" s="9">
        <v>5</v>
      </c>
      <c r="N50" s="9">
        <v>5</v>
      </c>
      <c r="O50" s="9">
        <v>4</v>
      </c>
      <c r="P50" s="9">
        <v>5</v>
      </c>
      <c r="Q50" s="41">
        <v>5</v>
      </c>
      <c r="R50" s="6">
        <v>3</v>
      </c>
      <c r="S50" s="9">
        <v>5</v>
      </c>
      <c r="T50" s="9">
        <v>5</v>
      </c>
      <c r="U50" s="9">
        <v>5</v>
      </c>
      <c r="V50" s="41">
        <v>4</v>
      </c>
      <c r="W50" s="6">
        <v>5</v>
      </c>
      <c r="X50" s="41">
        <v>5</v>
      </c>
      <c r="Y50" s="33">
        <v>5</v>
      </c>
      <c r="Z50" s="9">
        <v>5</v>
      </c>
      <c r="AA50" s="2">
        <v>5</v>
      </c>
      <c r="AD50" s="52" t="s">
        <v>113</v>
      </c>
      <c r="AE50">
        <v>15</v>
      </c>
      <c r="AF50" s="53">
        <v>4.8</v>
      </c>
      <c r="AG50" s="53">
        <v>3.9059829059829059</v>
      </c>
      <c r="AH50" s="53">
        <v>4.0151515151515156</v>
      </c>
      <c r="AI50" s="53">
        <v>4.4615384615384617</v>
      </c>
      <c r="AJ50" s="54">
        <v>3.7837837837837838</v>
      </c>
    </row>
    <row r="51" spans="2:36" x14ac:dyDescent="0.25">
      <c r="B51" s="13">
        <v>45</v>
      </c>
      <c r="C51" s="8" t="s">
        <v>49</v>
      </c>
      <c r="D51" s="8" t="s">
        <v>65</v>
      </c>
      <c r="E51" s="8">
        <v>55</v>
      </c>
      <c r="F51" s="8">
        <v>3</v>
      </c>
      <c r="G51" s="8" t="s">
        <v>84</v>
      </c>
      <c r="H51" s="4">
        <v>1</v>
      </c>
      <c r="I51" s="38">
        <v>5</v>
      </c>
      <c r="J51" s="5">
        <v>4</v>
      </c>
      <c r="K51" s="8">
        <v>3</v>
      </c>
      <c r="L51" s="8">
        <v>4</v>
      </c>
      <c r="M51" s="8">
        <v>4</v>
      </c>
      <c r="N51" s="8">
        <v>3</v>
      </c>
      <c r="O51" s="8">
        <v>3</v>
      </c>
      <c r="P51" s="8">
        <v>4</v>
      </c>
      <c r="Q51" s="42">
        <v>4</v>
      </c>
      <c r="R51" s="5">
        <v>3</v>
      </c>
      <c r="S51" s="8">
        <v>3</v>
      </c>
      <c r="T51" s="8">
        <v>5</v>
      </c>
      <c r="U51" s="8">
        <v>4</v>
      </c>
      <c r="V51" s="42">
        <v>3</v>
      </c>
      <c r="W51" s="5">
        <v>3</v>
      </c>
      <c r="X51" s="42">
        <v>4</v>
      </c>
      <c r="Y51" s="34">
        <v>3</v>
      </c>
      <c r="Z51" s="8">
        <v>4</v>
      </c>
      <c r="AA51" s="4">
        <v>5</v>
      </c>
      <c r="AD51" s="52" t="s">
        <v>114</v>
      </c>
      <c r="AE51">
        <v>15</v>
      </c>
      <c r="AF51" s="53">
        <v>0.56061191058138671</v>
      </c>
      <c r="AG51" s="53">
        <v>0.99985262692426069</v>
      </c>
      <c r="AH51" s="53">
        <v>1.0450237279959687</v>
      </c>
      <c r="AI51" s="53">
        <v>0.81145643041480553</v>
      </c>
      <c r="AJ51" s="54">
        <v>1.057647681706257</v>
      </c>
    </row>
    <row r="52" spans="2:36" x14ac:dyDescent="0.25">
      <c r="B52" s="14">
        <v>46</v>
      </c>
      <c r="C52" s="9" t="s">
        <v>50</v>
      </c>
      <c r="D52" s="9" t="s">
        <v>65</v>
      </c>
      <c r="E52" s="9">
        <v>35</v>
      </c>
      <c r="F52" s="9">
        <v>2</v>
      </c>
      <c r="G52" s="9" t="s">
        <v>66</v>
      </c>
      <c r="H52" s="2">
        <v>2</v>
      </c>
      <c r="I52" s="37">
        <v>5</v>
      </c>
      <c r="J52" s="6">
        <v>4</v>
      </c>
      <c r="K52" s="9">
        <v>4</v>
      </c>
      <c r="L52" s="9">
        <v>4</v>
      </c>
      <c r="M52" s="9">
        <v>5</v>
      </c>
      <c r="N52" s="9">
        <v>5</v>
      </c>
      <c r="O52" s="9">
        <v>4</v>
      </c>
      <c r="P52" s="9">
        <v>4</v>
      </c>
      <c r="Q52" s="41">
        <v>5</v>
      </c>
      <c r="R52" s="6">
        <v>4</v>
      </c>
      <c r="S52" s="9">
        <v>4</v>
      </c>
      <c r="T52" s="9">
        <v>5</v>
      </c>
      <c r="U52" s="9">
        <v>5</v>
      </c>
      <c r="V52" s="41">
        <v>4</v>
      </c>
      <c r="W52" s="6">
        <v>4</v>
      </c>
      <c r="X52" s="41">
        <v>5</v>
      </c>
      <c r="Y52" s="33">
        <v>5</v>
      </c>
      <c r="Z52" s="9">
        <v>5</v>
      </c>
      <c r="AA52" s="2">
        <v>5</v>
      </c>
      <c r="AD52" s="52" t="s">
        <v>115</v>
      </c>
      <c r="AE52">
        <v>15</v>
      </c>
      <c r="AF52" s="53">
        <v>4.2</v>
      </c>
      <c r="AG52" s="53">
        <v>3.9576271186440679</v>
      </c>
      <c r="AH52" s="53">
        <v>3.5142857142857142</v>
      </c>
      <c r="AI52" s="53">
        <v>3.7142857142857144</v>
      </c>
      <c r="AJ52" s="54">
        <v>4.0714285714285712</v>
      </c>
    </row>
    <row r="53" spans="2:36" x14ac:dyDescent="0.25">
      <c r="B53" s="13">
        <v>47</v>
      </c>
      <c r="C53" s="8" t="s">
        <v>51</v>
      </c>
      <c r="D53" s="8" t="s">
        <v>83</v>
      </c>
      <c r="E53" s="8">
        <v>61</v>
      </c>
      <c r="F53" s="8">
        <v>4</v>
      </c>
      <c r="G53" s="8" t="s">
        <v>66</v>
      </c>
      <c r="H53" s="4"/>
      <c r="I53" s="38">
        <v>5</v>
      </c>
      <c r="J53" s="5">
        <v>4</v>
      </c>
      <c r="K53" s="8">
        <v>5</v>
      </c>
      <c r="L53" s="8">
        <v>5</v>
      </c>
      <c r="M53" s="8">
        <v>4</v>
      </c>
      <c r="N53" s="8">
        <v>5</v>
      </c>
      <c r="O53" s="8">
        <v>4</v>
      </c>
      <c r="P53" s="8">
        <v>4</v>
      </c>
      <c r="Q53" s="42">
        <v>4</v>
      </c>
      <c r="R53" s="5">
        <v>1</v>
      </c>
      <c r="S53" s="8">
        <v>4</v>
      </c>
      <c r="T53" s="8">
        <v>5</v>
      </c>
      <c r="U53" s="8">
        <v>4</v>
      </c>
      <c r="V53" s="42">
        <v>4</v>
      </c>
      <c r="W53" s="5">
        <v>4</v>
      </c>
      <c r="X53" s="42">
        <v>4</v>
      </c>
      <c r="Y53" s="34">
        <v>5</v>
      </c>
      <c r="Z53" s="8" t="s">
        <v>67</v>
      </c>
      <c r="AA53" s="4">
        <v>4</v>
      </c>
      <c r="AD53" s="52" t="s">
        <v>116</v>
      </c>
      <c r="AE53">
        <v>15</v>
      </c>
      <c r="AF53" s="53">
        <v>1.4242792663559443</v>
      </c>
      <c r="AG53" s="53">
        <v>0.90008610980853387</v>
      </c>
      <c r="AH53" s="53">
        <v>1.0459425697490519</v>
      </c>
      <c r="AI53" s="53">
        <v>1.0131411680782825</v>
      </c>
      <c r="AJ53" s="54">
        <v>0.77751502668742023</v>
      </c>
    </row>
    <row r="54" spans="2:36" x14ac:dyDescent="0.25">
      <c r="B54" s="14">
        <v>48</v>
      </c>
      <c r="C54" s="9" t="s">
        <v>52</v>
      </c>
      <c r="D54" s="9" t="s">
        <v>83</v>
      </c>
      <c r="E54" s="9">
        <v>55</v>
      </c>
      <c r="F54" s="9">
        <v>3</v>
      </c>
      <c r="G54" s="9" t="s">
        <v>84</v>
      </c>
      <c r="H54" s="2">
        <v>2</v>
      </c>
      <c r="I54" s="37">
        <v>2</v>
      </c>
      <c r="J54" s="6">
        <v>4</v>
      </c>
      <c r="K54" s="9">
        <v>4</v>
      </c>
      <c r="L54" s="9">
        <v>4</v>
      </c>
      <c r="M54" s="9">
        <v>4</v>
      </c>
      <c r="N54" s="9">
        <v>4</v>
      </c>
      <c r="O54" s="9">
        <v>4</v>
      </c>
      <c r="P54" s="9">
        <v>4</v>
      </c>
      <c r="Q54" s="41">
        <v>4</v>
      </c>
      <c r="R54" s="6">
        <v>3</v>
      </c>
      <c r="S54" s="9">
        <v>4</v>
      </c>
      <c r="T54" s="9">
        <v>4</v>
      </c>
      <c r="U54" s="9">
        <v>4</v>
      </c>
      <c r="V54" s="41">
        <v>4</v>
      </c>
      <c r="W54" s="6">
        <v>4</v>
      </c>
      <c r="X54" s="41">
        <v>4</v>
      </c>
      <c r="Y54" s="33">
        <v>4</v>
      </c>
      <c r="Z54" s="9">
        <v>4</v>
      </c>
      <c r="AA54" s="2">
        <v>4</v>
      </c>
      <c r="AD54" s="52" t="s">
        <v>117</v>
      </c>
      <c r="AE54">
        <v>15</v>
      </c>
      <c r="AF54" s="53">
        <v>4.5999999999999996</v>
      </c>
      <c r="AG54" s="53">
        <v>4.2249999999999996</v>
      </c>
      <c r="AH54" s="53">
        <v>3.8356164383561642</v>
      </c>
      <c r="AI54" s="53">
        <v>4.1333333333333337</v>
      </c>
      <c r="AJ54" s="54">
        <v>4.1333333333333337</v>
      </c>
    </row>
    <row r="55" spans="2:36" x14ac:dyDescent="0.25">
      <c r="B55" s="13">
        <v>49</v>
      </c>
      <c r="C55" s="8" t="s">
        <v>53</v>
      </c>
      <c r="D55" s="8" t="s">
        <v>65</v>
      </c>
      <c r="E55" s="8">
        <v>50</v>
      </c>
      <c r="F55" s="8">
        <v>2</v>
      </c>
      <c r="G55" s="8" t="s">
        <v>66</v>
      </c>
      <c r="H55" s="4">
        <v>2</v>
      </c>
      <c r="I55" s="38">
        <v>1</v>
      </c>
      <c r="J55" s="5">
        <v>5</v>
      </c>
      <c r="K55" s="8">
        <v>5</v>
      </c>
      <c r="L55" s="8">
        <v>4</v>
      </c>
      <c r="M55" s="8">
        <v>5</v>
      </c>
      <c r="N55" s="8">
        <v>4</v>
      </c>
      <c r="O55" s="8">
        <v>4</v>
      </c>
      <c r="P55" s="8">
        <v>5</v>
      </c>
      <c r="Q55" s="42">
        <v>5</v>
      </c>
      <c r="R55" s="5">
        <v>5</v>
      </c>
      <c r="S55" s="8">
        <v>5</v>
      </c>
      <c r="T55" s="8">
        <v>1</v>
      </c>
      <c r="U55" s="8">
        <v>4</v>
      </c>
      <c r="V55" s="42">
        <v>5</v>
      </c>
      <c r="W55" s="5">
        <v>5</v>
      </c>
      <c r="X55" s="42">
        <v>5</v>
      </c>
      <c r="Y55" s="34">
        <v>5</v>
      </c>
      <c r="Z55" s="8">
        <v>5</v>
      </c>
      <c r="AA55" s="4">
        <v>5</v>
      </c>
      <c r="AD55" s="52" t="s">
        <v>118</v>
      </c>
      <c r="AE55">
        <v>15</v>
      </c>
      <c r="AF55" s="53">
        <v>0.9102589898328004</v>
      </c>
      <c r="AG55" s="53">
        <v>0.71552413650132574</v>
      </c>
      <c r="AH55" s="53">
        <v>1.0930804919804626</v>
      </c>
      <c r="AI55" s="53">
        <v>0.73029674334022221</v>
      </c>
      <c r="AJ55" s="54">
        <v>0.89442719099991641</v>
      </c>
    </row>
    <row r="56" spans="2:36" x14ac:dyDescent="0.25">
      <c r="B56" s="14">
        <v>50</v>
      </c>
      <c r="C56" s="9" t="s">
        <v>54</v>
      </c>
      <c r="D56" s="9" t="s">
        <v>65</v>
      </c>
      <c r="E56" s="9">
        <v>13</v>
      </c>
      <c r="F56" s="9">
        <v>1</v>
      </c>
      <c r="G56" s="9" t="s">
        <v>66</v>
      </c>
      <c r="H56" s="2">
        <v>2</v>
      </c>
      <c r="I56" s="37">
        <v>5</v>
      </c>
      <c r="J56" s="6">
        <v>5</v>
      </c>
      <c r="K56" s="9">
        <v>4</v>
      </c>
      <c r="L56" s="9">
        <v>4</v>
      </c>
      <c r="M56" s="9">
        <v>5</v>
      </c>
      <c r="N56" s="9">
        <v>5</v>
      </c>
      <c r="O56" s="9">
        <v>4</v>
      </c>
      <c r="P56" s="9">
        <v>5</v>
      </c>
      <c r="Q56" s="41">
        <v>5</v>
      </c>
      <c r="R56" s="6">
        <v>2</v>
      </c>
      <c r="S56" s="9">
        <v>3</v>
      </c>
      <c r="T56" s="9">
        <v>4</v>
      </c>
      <c r="U56" s="9">
        <v>4</v>
      </c>
      <c r="V56" s="41">
        <v>5</v>
      </c>
      <c r="W56" s="6">
        <v>5</v>
      </c>
      <c r="X56" s="41">
        <v>2</v>
      </c>
      <c r="Y56" s="33">
        <v>4</v>
      </c>
      <c r="Z56" s="9">
        <v>5</v>
      </c>
      <c r="AA56" s="2">
        <v>1</v>
      </c>
      <c r="AD56" s="52" t="s">
        <v>119</v>
      </c>
      <c r="AE56">
        <v>15</v>
      </c>
      <c r="AF56" s="53">
        <v>4.7333333333333334</v>
      </c>
      <c r="AG56" s="53">
        <v>4.1452991452991457</v>
      </c>
      <c r="AH56" s="53">
        <v>3.5571428571428569</v>
      </c>
      <c r="AI56" s="53">
        <v>3.9285714285714284</v>
      </c>
      <c r="AJ56" s="54">
        <v>4.05</v>
      </c>
    </row>
    <row r="57" spans="2:36" x14ac:dyDescent="0.25">
      <c r="B57" s="13">
        <v>51</v>
      </c>
      <c r="C57" s="8" t="s">
        <v>55</v>
      </c>
      <c r="D57" s="8" t="s">
        <v>83</v>
      </c>
      <c r="E57" s="8">
        <v>48</v>
      </c>
      <c r="F57" s="8">
        <v>2</v>
      </c>
      <c r="G57" s="8" t="s">
        <v>84</v>
      </c>
      <c r="H57" s="4"/>
      <c r="I57" s="38">
        <v>4</v>
      </c>
      <c r="J57" s="5">
        <v>4</v>
      </c>
      <c r="K57" s="8" t="s">
        <v>67</v>
      </c>
      <c r="L57" s="8">
        <v>4</v>
      </c>
      <c r="M57" s="8">
        <v>4</v>
      </c>
      <c r="N57" s="8">
        <v>4</v>
      </c>
      <c r="O57" s="8">
        <v>3</v>
      </c>
      <c r="P57" s="8">
        <v>5</v>
      </c>
      <c r="Q57" s="42">
        <v>5</v>
      </c>
      <c r="R57" s="5">
        <v>2</v>
      </c>
      <c r="S57" s="8" t="s">
        <v>67</v>
      </c>
      <c r="T57" s="8" t="s">
        <v>67</v>
      </c>
      <c r="U57" s="8" t="s">
        <v>67</v>
      </c>
      <c r="V57" s="42" t="s">
        <v>67</v>
      </c>
      <c r="W57" s="5" t="s">
        <v>67</v>
      </c>
      <c r="X57" s="42" t="s">
        <v>67</v>
      </c>
      <c r="Y57" s="34" t="s">
        <v>67</v>
      </c>
      <c r="Z57" s="8" t="s">
        <v>67</v>
      </c>
      <c r="AA57" s="4" t="s">
        <v>67</v>
      </c>
      <c r="AD57" s="52" t="s">
        <v>120</v>
      </c>
      <c r="AE57">
        <v>15</v>
      </c>
      <c r="AF57" s="53">
        <v>0.59361683970466395</v>
      </c>
      <c r="AG57" s="53">
        <v>0.77975413084396605</v>
      </c>
      <c r="AH57" s="53">
        <v>0.98739467294776906</v>
      </c>
      <c r="AI57" s="53">
        <v>1.0157490003667395</v>
      </c>
      <c r="AJ57" s="54">
        <v>0.93232546314619591</v>
      </c>
    </row>
    <row r="58" spans="2:36" x14ac:dyDescent="0.25">
      <c r="B58" s="14">
        <v>52</v>
      </c>
      <c r="C58" s="9" t="s">
        <v>56</v>
      </c>
      <c r="D58" s="9" t="s">
        <v>65</v>
      </c>
      <c r="E58" s="9">
        <v>54</v>
      </c>
      <c r="F58" s="9">
        <v>3</v>
      </c>
      <c r="G58" s="9" t="s">
        <v>66</v>
      </c>
      <c r="H58" s="2">
        <v>2</v>
      </c>
      <c r="I58" s="37">
        <v>5</v>
      </c>
      <c r="J58" s="6">
        <v>4</v>
      </c>
      <c r="K58" s="9">
        <v>4</v>
      </c>
      <c r="L58" s="9">
        <v>4</v>
      </c>
      <c r="M58" s="9">
        <v>4</v>
      </c>
      <c r="N58" s="9">
        <v>5</v>
      </c>
      <c r="O58" s="9">
        <v>4</v>
      </c>
      <c r="P58" s="9">
        <v>4</v>
      </c>
      <c r="Q58" s="41">
        <v>4</v>
      </c>
      <c r="R58" s="6">
        <v>4</v>
      </c>
      <c r="S58" s="9">
        <v>4</v>
      </c>
      <c r="T58" s="9">
        <v>5</v>
      </c>
      <c r="U58" s="9">
        <v>5</v>
      </c>
      <c r="V58" s="41">
        <v>5</v>
      </c>
      <c r="W58" s="6">
        <v>5</v>
      </c>
      <c r="X58" s="41">
        <v>5</v>
      </c>
      <c r="Y58" s="33">
        <v>5</v>
      </c>
      <c r="Z58" s="9">
        <v>4</v>
      </c>
      <c r="AA58" s="2">
        <v>5</v>
      </c>
      <c r="AD58" s="52" t="s">
        <v>105</v>
      </c>
      <c r="AE58">
        <v>22</v>
      </c>
      <c r="AF58" s="53">
        <v>4.7727272727272725</v>
      </c>
      <c r="AG58" s="53">
        <v>3.5852272727272729</v>
      </c>
      <c r="AH58" s="53">
        <v>3.3727272727272726</v>
      </c>
      <c r="AI58" s="53">
        <v>3.5909090909090908</v>
      </c>
      <c r="AJ58" s="54">
        <v>3.7727272727272729</v>
      </c>
    </row>
    <row r="59" spans="2:36" x14ac:dyDescent="0.25">
      <c r="B59" s="13">
        <v>53</v>
      </c>
      <c r="C59" s="8" t="s">
        <v>57</v>
      </c>
      <c r="D59" s="8" t="s">
        <v>83</v>
      </c>
      <c r="E59" s="8">
        <v>55</v>
      </c>
      <c r="F59" s="8">
        <v>3</v>
      </c>
      <c r="G59" s="8" t="s">
        <v>84</v>
      </c>
      <c r="H59" s="4">
        <v>1</v>
      </c>
      <c r="I59" s="38">
        <v>5</v>
      </c>
      <c r="J59" s="5">
        <v>5</v>
      </c>
      <c r="K59" s="8">
        <v>4</v>
      </c>
      <c r="L59" s="8">
        <v>4</v>
      </c>
      <c r="M59" s="8">
        <v>4</v>
      </c>
      <c r="N59" s="8">
        <v>4</v>
      </c>
      <c r="O59" s="8">
        <v>4</v>
      </c>
      <c r="P59" s="8">
        <v>4</v>
      </c>
      <c r="Q59" s="42">
        <v>4</v>
      </c>
      <c r="R59" s="5">
        <v>3</v>
      </c>
      <c r="S59" s="8">
        <v>3</v>
      </c>
      <c r="T59" s="8">
        <v>4</v>
      </c>
      <c r="U59" s="8">
        <v>4</v>
      </c>
      <c r="V59" s="42">
        <v>4</v>
      </c>
      <c r="W59" s="5">
        <v>4</v>
      </c>
      <c r="X59" s="42">
        <v>3</v>
      </c>
      <c r="Y59" s="34">
        <v>4</v>
      </c>
      <c r="Z59" s="8">
        <v>4</v>
      </c>
      <c r="AA59" s="4">
        <v>4</v>
      </c>
      <c r="AD59" s="52" t="s">
        <v>106</v>
      </c>
      <c r="AE59">
        <v>22</v>
      </c>
      <c r="AF59" s="53">
        <v>0.52841345480672586</v>
      </c>
      <c r="AG59" s="53">
        <v>0.7954211495772574</v>
      </c>
      <c r="AH59" s="53">
        <v>0.98483073485426664</v>
      </c>
      <c r="AI59" s="53">
        <v>1.0188498261704353</v>
      </c>
      <c r="AJ59" s="54">
        <v>0.83749543365835843</v>
      </c>
    </row>
    <row r="60" spans="2:36" x14ac:dyDescent="0.25">
      <c r="B60" s="14">
        <v>54</v>
      </c>
      <c r="C60" s="9" t="s">
        <v>58</v>
      </c>
      <c r="D60" s="9" t="s">
        <v>65</v>
      </c>
      <c r="E60" s="9">
        <v>34</v>
      </c>
      <c r="F60" s="9">
        <v>2</v>
      </c>
      <c r="G60" s="9" t="s">
        <v>66</v>
      </c>
      <c r="H60" s="2"/>
      <c r="I60" s="37">
        <v>5</v>
      </c>
      <c r="J60" s="6">
        <v>4</v>
      </c>
      <c r="K60" s="9">
        <v>3</v>
      </c>
      <c r="L60" s="9">
        <v>4</v>
      </c>
      <c r="M60" s="9">
        <v>4</v>
      </c>
      <c r="N60" s="9">
        <v>5</v>
      </c>
      <c r="O60" s="9">
        <v>4</v>
      </c>
      <c r="P60" s="9">
        <v>3</v>
      </c>
      <c r="Q60" s="41">
        <v>4</v>
      </c>
      <c r="R60" s="6">
        <v>2</v>
      </c>
      <c r="S60" s="9">
        <v>2</v>
      </c>
      <c r="T60" s="9">
        <v>4</v>
      </c>
      <c r="U60" s="9" t="s">
        <v>67</v>
      </c>
      <c r="V60" s="41">
        <v>3</v>
      </c>
      <c r="W60" s="6">
        <v>4</v>
      </c>
      <c r="X60" s="41">
        <v>4</v>
      </c>
      <c r="Y60" s="33">
        <v>4</v>
      </c>
      <c r="Z60" s="9">
        <v>4</v>
      </c>
      <c r="AA60" s="2">
        <v>2</v>
      </c>
      <c r="AD60" s="52" t="s">
        <v>107</v>
      </c>
      <c r="AE60">
        <v>22</v>
      </c>
      <c r="AF60" s="53">
        <v>4.4090909090909092</v>
      </c>
      <c r="AG60" s="53">
        <v>4.4318181818181817</v>
      </c>
      <c r="AH60" s="53">
        <v>4.0454545454545459</v>
      </c>
      <c r="AI60" s="53">
        <v>4.4318181818181817</v>
      </c>
      <c r="AJ60" s="54">
        <v>4.3484848484848486</v>
      </c>
    </row>
    <row r="61" spans="2:36" ht="15.75" thickBot="1" x14ac:dyDescent="0.3">
      <c r="B61" s="13">
        <v>55</v>
      </c>
      <c r="C61" s="8" t="s">
        <v>59</v>
      </c>
      <c r="D61" s="8" t="s">
        <v>83</v>
      </c>
      <c r="E61" s="8">
        <v>42</v>
      </c>
      <c r="F61" s="8">
        <v>2</v>
      </c>
      <c r="G61" s="8" t="s">
        <v>66</v>
      </c>
      <c r="H61" s="4">
        <v>1</v>
      </c>
      <c r="I61" s="38">
        <v>5</v>
      </c>
      <c r="J61" s="5">
        <v>4</v>
      </c>
      <c r="K61" s="8">
        <v>3</v>
      </c>
      <c r="L61" s="8">
        <v>4</v>
      </c>
      <c r="M61" s="8">
        <v>4</v>
      </c>
      <c r="N61" s="8">
        <v>4</v>
      </c>
      <c r="O61" s="8">
        <v>4</v>
      </c>
      <c r="P61" s="8">
        <v>3</v>
      </c>
      <c r="Q61" s="42">
        <v>4</v>
      </c>
      <c r="R61" s="5">
        <v>3</v>
      </c>
      <c r="S61" s="8">
        <v>3</v>
      </c>
      <c r="T61" s="8">
        <v>4</v>
      </c>
      <c r="U61" s="8">
        <v>4</v>
      </c>
      <c r="V61" s="42">
        <v>4</v>
      </c>
      <c r="W61" s="5">
        <v>4</v>
      </c>
      <c r="X61" s="42">
        <v>4</v>
      </c>
      <c r="Y61" s="34">
        <v>4</v>
      </c>
      <c r="Z61" s="8">
        <v>4</v>
      </c>
      <c r="AA61" s="4">
        <v>4</v>
      </c>
      <c r="AD61" s="49" t="s">
        <v>108</v>
      </c>
      <c r="AE61" s="55">
        <v>22</v>
      </c>
      <c r="AF61" s="56">
        <v>1.3330627431056188</v>
      </c>
      <c r="AG61" s="56">
        <v>0.71387000890245322</v>
      </c>
      <c r="AH61" s="56">
        <v>0.99895692054642149</v>
      </c>
      <c r="AI61" s="56">
        <v>0.7280981045808943</v>
      </c>
      <c r="AJ61" s="57">
        <v>0.8132068379602827</v>
      </c>
    </row>
    <row r="62" spans="2:36" x14ac:dyDescent="0.25">
      <c r="B62" s="14">
        <v>56</v>
      </c>
      <c r="C62" s="9" t="s">
        <v>60</v>
      </c>
      <c r="D62" s="9" t="s">
        <v>65</v>
      </c>
      <c r="E62" s="9">
        <v>34</v>
      </c>
      <c r="F62" s="9">
        <v>2</v>
      </c>
      <c r="G62" s="9" t="s">
        <v>66</v>
      </c>
      <c r="H62" s="2">
        <v>2</v>
      </c>
      <c r="I62" s="37">
        <v>5</v>
      </c>
      <c r="J62" s="6">
        <v>5</v>
      </c>
      <c r="K62" s="9">
        <v>4</v>
      </c>
      <c r="L62" s="9">
        <v>5</v>
      </c>
      <c r="M62" s="9">
        <v>4</v>
      </c>
      <c r="N62" s="9">
        <v>5</v>
      </c>
      <c r="O62" s="9">
        <v>4</v>
      </c>
      <c r="P62" s="9">
        <v>5</v>
      </c>
      <c r="Q62" s="41">
        <v>5</v>
      </c>
      <c r="R62" s="6">
        <v>4</v>
      </c>
      <c r="S62" s="9">
        <v>4</v>
      </c>
      <c r="T62" s="9">
        <v>2</v>
      </c>
      <c r="U62" s="9">
        <v>4</v>
      </c>
      <c r="V62" s="41">
        <v>5</v>
      </c>
      <c r="W62" s="6">
        <v>4</v>
      </c>
      <c r="X62" s="41">
        <v>4</v>
      </c>
      <c r="Y62" s="33">
        <v>5</v>
      </c>
      <c r="Z62" s="9">
        <v>4</v>
      </c>
      <c r="AA62" s="2">
        <v>3</v>
      </c>
    </row>
    <row r="63" spans="2:36" x14ac:dyDescent="0.25">
      <c r="B63" s="13">
        <v>57</v>
      </c>
      <c r="C63" s="8" t="s">
        <v>61</v>
      </c>
      <c r="D63" s="8" t="s">
        <v>83</v>
      </c>
      <c r="E63" s="8">
        <v>37</v>
      </c>
      <c r="F63" s="8">
        <v>2</v>
      </c>
      <c r="G63" s="8" t="s">
        <v>66</v>
      </c>
      <c r="H63" s="4">
        <v>1</v>
      </c>
      <c r="I63" s="38">
        <v>4</v>
      </c>
      <c r="J63" s="5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3</v>
      </c>
      <c r="Q63" s="42">
        <v>3</v>
      </c>
      <c r="R63" s="5">
        <v>3</v>
      </c>
      <c r="S63" s="8">
        <v>3</v>
      </c>
      <c r="T63" s="8">
        <v>3</v>
      </c>
      <c r="U63" s="8">
        <v>4</v>
      </c>
      <c r="V63" s="42">
        <v>4</v>
      </c>
      <c r="W63" s="5">
        <v>4</v>
      </c>
      <c r="X63" s="42">
        <v>4</v>
      </c>
      <c r="Y63" s="34">
        <v>4</v>
      </c>
      <c r="Z63" s="8">
        <v>4</v>
      </c>
      <c r="AA63" s="4">
        <v>3</v>
      </c>
    </row>
    <row r="64" spans="2:36" x14ac:dyDescent="0.25">
      <c r="B64" s="14">
        <v>58</v>
      </c>
      <c r="C64" s="9" t="s">
        <v>62</v>
      </c>
      <c r="D64" s="9" t="s">
        <v>65</v>
      </c>
      <c r="E64" s="9">
        <v>55</v>
      </c>
      <c r="F64" s="9">
        <v>3</v>
      </c>
      <c r="G64" s="9" t="s">
        <v>84</v>
      </c>
      <c r="H64" s="2">
        <v>1</v>
      </c>
      <c r="I64" s="37">
        <v>5</v>
      </c>
      <c r="J64" s="6">
        <v>4</v>
      </c>
      <c r="K64" s="9">
        <v>4</v>
      </c>
      <c r="L64" s="9">
        <v>4</v>
      </c>
      <c r="M64" s="9">
        <v>5</v>
      </c>
      <c r="N64" s="9">
        <v>4</v>
      </c>
      <c r="O64" s="9">
        <v>4</v>
      </c>
      <c r="P64" s="9">
        <v>4</v>
      </c>
      <c r="Q64" s="41">
        <v>4</v>
      </c>
      <c r="R64" s="6">
        <v>2</v>
      </c>
      <c r="S64" s="9">
        <v>3</v>
      </c>
      <c r="T64" s="9">
        <v>3</v>
      </c>
      <c r="U64" s="9">
        <v>4</v>
      </c>
      <c r="V64" s="41">
        <v>4</v>
      </c>
      <c r="W64" s="6">
        <v>2</v>
      </c>
      <c r="X64" s="41">
        <v>4</v>
      </c>
      <c r="Y64" s="33">
        <v>4</v>
      </c>
      <c r="Z64" s="9">
        <v>5</v>
      </c>
      <c r="AA64" s="2">
        <v>1</v>
      </c>
    </row>
    <row r="65" spans="2:27" x14ac:dyDescent="0.25">
      <c r="B65" s="13">
        <v>59</v>
      </c>
      <c r="C65" s="8" t="s">
        <v>63</v>
      </c>
      <c r="D65" s="8" t="s">
        <v>65</v>
      </c>
      <c r="E65" s="8">
        <v>35</v>
      </c>
      <c r="F65" s="8">
        <v>2</v>
      </c>
      <c r="G65" s="8" t="s">
        <v>66</v>
      </c>
      <c r="H65" s="4">
        <v>1</v>
      </c>
      <c r="I65" s="38">
        <v>5</v>
      </c>
      <c r="J65" s="5">
        <v>1</v>
      </c>
      <c r="K65" s="8">
        <v>3</v>
      </c>
      <c r="L65" s="8">
        <v>4</v>
      </c>
      <c r="M65" s="8">
        <v>3</v>
      </c>
      <c r="N65" s="8">
        <v>4</v>
      </c>
      <c r="O65" s="8">
        <v>3</v>
      </c>
      <c r="P65" s="8">
        <v>4</v>
      </c>
      <c r="Q65" s="42">
        <v>3</v>
      </c>
      <c r="R65" s="5">
        <v>2</v>
      </c>
      <c r="S65" s="8">
        <v>3</v>
      </c>
      <c r="T65" s="8">
        <v>3</v>
      </c>
      <c r="U65" s="8">
        <v>4</v>
      </c>
      <c r="V65" s="42">
        <v>3</v>
      </c>
      <c r="W65" s="5">
        <v>4</v>
      </c>
      <c r="X65" s="42">
        <v>4</v>
      </c>
      <c r="Y65" s="34">
        <v>4</v>
      </c>
      <c r="Z65" s="8">
        <v>5</v>
      </c>
      <c r="AA65" s="4">
        <v>4</v>
      </c>
    </row>
    <row r="66" spans="2:27" ht="15.75" thickBot="1" x14ac:dyDescent="0.3">
      <c r="B66" s="15">
        <v>60</v>
      </c>
      <c r="C66" s="10" t="s">
        <v>64</v>
      </c>
      <c r="D66" s="10" t="s">
        <v>83</v>
      </c>
      <c r="E66" s="10">
        <v>52</v>
      </c>
      <c r="F66" s="10">
        <v>2</v>
      </c>
      <c r="G66" s="10" t="s">
        <v>66</v>
      </c>
      <c r="H66" s="3">
        <v>2</v>
      </c>
      <c r="I66" s="39">
        <v>5</v>
      </c>
      <c r="J66" s="7">
        <v>4</v>
      </c>
      <c r="K66" s="10">
        <v>5</v>
      </c>
      <c r="L66" s="10">
        <v>5</v>
      </c>
      <c r="M66" s="10">
        <v>4</v>
      </c>
      <c r="N66" s="10">
        <v>5</v>
      </c>
      <c r="O66" s="10">
        <v>3</v>
      </c>
      <c r="P66" s="10">
        <v>5</v>
      </c>
      <c r="Q66" s="43">
        <v>5</v>
      </c>
      <c r="R66" s="7">
        <v>5</v>
      </c>
      <c r="S66" s="10">
        <v>4</v>
      </c>
      <c r="T66" s="10">
        <v>3</v>
      </c>
      <c r="U66" s="10">
        <v>5</v>
      </c>
      <c r="V66" s="43">
        <v>3</v>
      </c>
      <c r="W66" s="7">
        <v>3</v>
      </c>
      <c r="X66" s="43">
        <v>3</v>
      </c>
      <c r="Y66" s="35">
        <v>5</v>
      </c>
      <c r="Z66" s="10">
        <v>5</v>
      </c>
      <c r="AA66" s="3">
        <v>3</v>
      </c>
    </row>
    <row r="81" spans="4:23" ht="18.75" x14ac:dyDescent="0.25">
      <c r="D81" s="1"/>
      <c r="W81" s="44"/>
    </row>
    <row r="92" spans="4:23" x14ac:dyDescent="0.25">
      <c r="D92" s="1"/>
    </row>
    <row r="94" spans="4:23" x14ac:dyDescent="0.25">
      <c r="H94" s="1"/>
      <c r="I94" s="1"/>
      <c r="J94" s="1"/>
    </row>
    <row r="100" spans="8:10" x14ac:dyDescent="0.25">
      <c r="H100" s="1"/>
      <c r="I100" s="1"/>
      <c r="J100" s="1"/>
    </row>
    <row r="121" spans="4:10" x14ac:dyDescent="0.25">
      <c r="H121" s="1"/>
      <c r="I121" s="1"/>
      <c r="J121" s="1"/>
    </row>
    <row r="127" spans="4:10" x14ac:dyDescent="0.25">
      <c r="H127" s="1"/>
      <c r="I127" s="1"/>
      <c r="J127" s="1"/>
    </row>
    <row r="128" spans="4:10" x14ac:dyDescent="0.25">
      <c r="D128" s="1"/>
    </row>
    <row r="132" spans="4:4" x14ac:dyDescent="0.25">
      <c r="D132" s="1"/>
    </row>
  </sheetData>
  <autoFilter ref="B6:AA6" xr:uid="{03590A88-6770-4BEA-8534-4320D29BA811}">
    <sortState xmlns:xlrd2="http://schemas.microsoft.com/office/spreadsheetml/2017/richdata2" ref="B7:AA66">
      <sortCondition ref="B6"/>
    </sortState>
  </autoFilter>
  <mergeCells count="5">
    <mergeCell ref="I4:AA4"/>
    <mergeCell ref="Y5:AA5"/>
    <mergeCell ref="W5:X5"/>
    <mergeCell ref="R5:V5"/>
    <mergeCell ref="J5:Q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FC0B-A4A1-4897-8232-0BA7A4D334EA}">
  <dimension ref="C4:V356"/>
  <sheetViews>
    <sheetView zoomScale="74" zoomScaleNormal="130" workbookViewId="0">
      <selection activeCell="T14" sqref="T14"/>
    </sheetView>
  </sheetViews>
  <sheetFormatPr baseColWidth="10" defaultRowHeight="15" x14ac:dyDescent="0.25"/>
  <sheetData>
    <row r="4" spans="3:22" x14ac:dyDescent="0.25">
      <c r="C4" t="s">
        <v>73</v>
      </c>
      <c r="D4" t="s">
        <v>85</v>
      </c>
      <c r="E4" t="s">
        <v>72</v>
      </c>
      <c r="F4" t="s">
        <v>112</v>
      </c>
      <c r="G4" t="s">
        <v>68</v>
      </c>
      <c r="H4" t="s">
        <v>122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3:22" x14ac:dyDescent="0.25">
      <c r="C5">
        <v>1</v>
      </c>
      <c r="D5">
        <v>5</v>
      </c>
      <c r="E5">
        <v>4</v>
      </c>
      <c r="F5">
        <v>3</v>
      </c>
      <c r="G5">
        <v>3</v>
      </c>
      <c r="H5">
        <v>4</v>
      </c>
    </row>
    <row r="6" spans="3:22" x14ac:dyDescent="0.25">
      <c r="C6">
        <v>1</v>
      </c>
      <c r="D6">
        <v>5</v>
      </c>
      <c r="E6">
        <v>3</v>
      </c>
      <c r="F6">
        <v>3</v>
      </c>
      <c r="G6">
        <v>4</v>
      </c>
      <c r="H6">
        <v>4</v>
      </c>
    </row>
    <row r="7" spans="3:22" x14ac:dyDescent="0.25">
      <c r="C7">
        <v>1</v>
      </c>
      <c r="D7">
        <v>4</v>
      </c>
      <c r="E7">
        <v>3</v>
      </c>
      <c r="F7">
        <v>3</v>
      </c>
      <c r="G7">
        <v>5</v>
      </c>
      <c r="H7">
        <v>4</v>
      </c>
    </row>
    <row r="8" spans="3:22" x14ac:dyDescent="0.25">
      <c r="C8">
        <v>1</v>
      </c>
      <c r="D8">
        <v>5</v>
      </c>
      <c r="E8">
        <v>3</v>
      </c>
      <c r="F8">
        <v>4</v>
      </c>
      <c r="G8">
        <v>4</v>
      </c>
      <c r="H8">
        <v>4</v>
      </c>
    </row>
    <row r="9" spans="3:22" x14ac:dyDescent="0.25">
      <c r="C9">
        <v>1</v>
      </c>
      <c r="D9">
        <v>5</v>
      </c>
      <c r="E9">
        <v>4</v>
      </c>
      <c r="F9">
        <v>2</v>
      </c>
      <c r="G9">
        <v>4</v>
      </c>
      <c r="H9">
        <v>5</v>
      </c>
    </row>
    <row r="10" spans="3:22" x14ac:dyDescent="0.25">
      <c r="C10">
        <v>1</v>
      </c>
      <c r="D10">
        <v>5</v>
      </c>
      <c r="E10">
        <v>5</v>
      </c>
      <c r="F10">
        <v>3</v>
      </c>
      <c r="G10">
        <v>1</v>
      </c>
      <c r="H10">
        <v>3</v>
      </c>
    </row>
    <row r="11" spans="3:22" x14ac:dyDescent="0.25">
      <c r="C11">
        <v>1</v>
      </c>
      <c r="D11">
        <v>5</v>
      </c>
      <c r="E11">
        <v>4</v>
      </c>
      <c r="F11">
        <v>2</v>
      </c>
      <c r="G11">
        <v>4</v>
      </c>
      <c r="H11">
        <v>4</v>
      </c>
    </row>
    <row r="12" spans="3:22" x14ac:dyDescent="0.25">
      <c r="C12">
        <v>1</v>
      </c>
      <c r="D12">
        <v>5</v>
      </c>
      <c r="E12">
        <v>1</v>
      </c>
      <c r="F12">
        <v>1</v>
      </c>
      <c r="G12">
        <v>3</v>
      </c>
      <c r="H12">
        <v>3</v>
      </c>
    </row>
    <row r="13" spans="3:22" x14ac:dyDescent="0.25">
      <c r="C13">
        <v>1</v>
      </c>
      <c r="D13">
        <v>5</v>
      </c>
      <c r="E13">
        <v>4</v>
      </c>
      <c r="F13">
        <v>3</v>
      </c>
      <c r="G13">
        <v>3</v>
      </c>
      <c r="H13">
        <v>4</v>
      </c>
    </row>
    <row r="14" spans="3:22" x14ac:dyDescent="0.25">
      <c r="C14">
        <v>1</v>
      </c>
      <c r="D14">
        <v>4</v>
      </c>
      <c r="E14">
        <v>3</v>
      </c>
      <c r="F14">
        <v>2</v>
      </c>
      <c r="G14">
        <v>1</v>
      </c>
      <c r="H14">
        <v>4</v>
      </c>
    </row>
    <row r="15" spans="3:22" x14ac:dyDescent="0.25">
      <c r="C15">
        <v>1</v>
      </c>
      <c r="D15">
        <v>5</v>
      </c>
      <c r="E15">
        <v>3</v>
      </c>
      <c r="F15">
        <v>2</v>
      </c>
      <c r="G15">
        <v>5</v>
      </c>
      <c r="H15">
        <v>4</v>
      </c>
    </row>
    <row r="16" spans="3:22" x14ac:dyDescent="0.25">
      <c r="C16">
        <v>1</v>
      </c>
      <c r="D16">
        <v>5</v>
      </c>
      <c r="E16">
        <v>2</v>
      </c>
      <c r="F16">
        <v>1</v>
      </c>
      <c r="G16">
        <v>4</v>
      </c>
      <c r="H16">
        <v>4</v>
      </c>
    </row>
    <row r="17" spans="3:8" x14ac:dyDescent="0.25">
      <c r="C17">
        <v>1</v>
      </c>
      <c r="D17">
        <v>5</v>
      </c>
      <c r="E17">
        <v>4</v>
      </c>
      <c r="F17">
        <v>2</v>
      </c>
      <c r="G17">
        <v>4</v>
      </c>
      <c r="H17">
        <v>4</v>
      </c>
    </row>
    <row r="18" spans="3:8" x14ac:dyDescent="0.25">
      <c r="C18">
        <v>1</v>
      </c>
      <c r="D18">
        <v>5</v>
      </c>
      <c r="E18">
        <v>1</v>
      </c>
      <c r="F18">
        <v>1</v>
      </c>
      <c r="G18">
        <v>4</v>
      </c>
      <c r="H18">
        <v>4</v>
      </c>
    </row>
    <row r="19" spans="3:8" x14ac:dyDescent="0.25">
      <c r="C19">
        <v>1</v>
      </c>
      <c r="D19">
        <v>5</v>
      </c>
      <c r="E19">
        <v>2</v>
      </c>
      <c r="F19">
        <v>3</v>
      </c>
      <c r="G19">
        <v>2</v>
      </c>
      <c r="H19">
        <v>3</v>
      </c>
    </row>
    <row r="20" spans="3:8" x14ac:dyDescent="0.25">
      <c r="C20">
        <v>1</v>
      </c>
      <c r="D20">
        <v>3</v>
      </c>
      <c r="E20">
        <v>4</v>
      </c>
      <c r="F20">
        <v>2</v>
      </c>
      <c r="G20">
        <v>3</v>
      </c>
      <c r="H20">
        <v>4</v>
      </c>
    </row>
    <row r="21" spans="3:8" x14ac:dyDescent="0.25">
      <c r="C21">
        <v>1</v>
      </c>
      <c r="D21">
        <v>5</v>
      </c>
      <c r="E21">
        <v>4</v>
      </c>
      <c r="F21">
        <v>3</v>
      </c>
      <c r="G21">
        <v>3</v>
      </c>
      <c r="H21">
        <v>3</v>
      </c>
    </row>
    <row r="22" spans="3:8" x14ac:dyDescent="0.25">
      <c r="C22">
        <v>1</v>
      </c>
      <c r="D22">
        <v>5</v>
      </c>
      <c r="E22">
        <v>5</v>
      </c>
      <c r="F22">
        <v>3</v>
      </c>
      <c r="G22">
        <v>4</v>
      </c>
      <c r="H22">
        <v>4</v>
      </c>
    </row>
    <row r="23" spans="3:8" x14ac:dyDescent="0.25">
      <c r="C23">
        <v>1</v>
      </c>
      <c r="D23">
        <v>5</v>
      </c>
      <c r="E23">
        <v>4</v>
      </c>
      <c r="F23">
        <v>3</v>
      </c>
      <c r="G23">
        <v>4</v>
      </c>
      <c r="H23">
        <v>4</v>
      </c>
    </row>
    <row r="24" spans="3:8" x14ac:dyDescent="0.25">
      <c r="C24">
        <v>1</v>
      </c>
      <c r="D24">
        <v>4</v>
      </c>
      <c r="E24">
        <v>4</v>
      </c>
      <c r="F24">
        <v>3</v>
      </c>
      <c r="G24">
        <v>4</v>
      </c>
      <c r="H24">
        <v>4</v>
      </c>
    </row>
    <row r="25" spans="3:8" x14ac:dyDescent="0.25">
      <c r="C25">
        <v>1</v>
      </c>
      <c r="D25">
        <v>5</v>
      </c>
      <c r="E25">
        <v>4</v>
      </c>
      <c r="F25">
        <v>2</v>
      </c>
      <c r="G25">
        <v>2</v>
      </c>
      <c r="H25">
        <v>4</v>
      </c>
    </row>
    <row r="26" spans="3:8" x14ac:dyDescent="0.25">
      <c r="C26">
        <v>1</v>
      </c>
      <c r="D26">
        <v>5</v>
      </c>
      <c r="E26">
        <v>1</v>
      </c>
      <c r="F26">
        <v>2</v>
      </c>
      <c r="G26">
        <v>4</v>
      </c>
      <c r="H26">
        <v>4</v>
      </c>
    </row>
    <row r="27" spans="3:8" x14ac:dyDescent="0.25">
      <c r="C27">
        <v>2</v>
      </c>
      <c r="D27">
        <v>5</v>
      </c>
      <c r="E27">
        <v>4</v>
      </c>
      <c r="F27">
        <v>4</v>
      </c>
      <c r="G27">
        <v>4</v>
      </c>
      <c r="H27">
        <v>4</v>
      </c>
    </row>
    <row r="28" spans="3:8" x14ac:dyDescent="0.25">
      <c r="C28">
        <v>2</v>
      </c>
      <c r="D28">
        <v>5</v>
      </c>
      <c r="E28">
        <v>4</v>
      </c>
      <c r="F28">
        <v>4</v>
      </c>
      <c r="G28">
        <v>5</v>
      </c>
      <c r="H28">
        <v>5</v>
      </c>
    </row>
    <row r="29" spans="3:8" x14ac:dyDescent="0.25">
      <c r="C29">
        <v>2</v>
      </c>
      <c r="D29">
        <v>1</v>
      </c>
      <c r="E29">
        <v>5</v>
      </c>
      <c r="F29">
        <v>5</v>
      </c>
      <c r="G29">
        <v>5</v>
      </c>
      <c r="H29">
        <v>5</v>
      </c>
    </row>
    <row r="30" spans="3:8" x14ac:dyDescent="0.25">
      <c r="C30">
        <v>2</v>
      </c>
      <c r="D30">
        <v>5</v>
      </c>
      <c r="E30">
        <v>4</v>
      </c>
      <c r="F30">
        <v>2</v>
      </c>
      <c r="G30">
        <v>3</v>
      </c>
      <c r="H30">
        <v>4</v>
      </c>
    </row>
    <row r="31" spans="3:8" x14ac:dyDescent="0.25">
      <c r="C31">
        <v>2</v>
      </c>
      <c r="D31">
        <v>5</v>
      </c>
      <c r="E31">
        <v>4</v>
      </c>
      <c r="F31">
        <v>3</v>
      </c>
      <c r="G31">
        <v>4</v>
      </c>
      <c r="H31">
        <v>4</v>
      </c>
    </row>
    <row r="32" spans="3:8" x14ac:dyDescent="0.25">
      <c r="C32">
        <v>2</v>
      </c>
      <c r="D32">
        <v>5</v>
      </c>
      <c r="E32">
        <v>3</v>
      </c>
      <c r="F32">
        <v>2</v>
      </c>
      <c r="G32">
        <v>5</v>
      </c>
      <c r="H32">
        <v>5</v>
      </c>
    </row>
    <row r="33" spans="3:8" x14ac:dyDescent="0.25">
      <c r="C33">
        <v>2</v>
      </c>
      <c r="D33">
        <v>5</v>
      </c>
      <c r="E33">
        <v>5</v>
      </c>
      <c r="F33">
        <v>3</v>
      </c>
      <c r="G33">
        <v>5</v>
      </c>
      <c r="H33">
        <v>5</v>
      </c>
    </row>
    <row r="34" spans="3:8" x14ac:dyDescent="0.25">
      <c r="C34">
        <v>2</v>
      </c>
      <c r="D34">
        <v>3</v>
      </c>
      <c r="E34">
        <v>4</v>
      </c>
      <c r="F34">
        <v>3</v>
      </c>
      <c r="G34">
        <v>5</v>
      </c>
      <c r="H34">
        <v>5</v>
      </c>
    </row>
    <row r="35" spans="3:8" x14ac:dyDescent="0.25">
      <c r="C35">
        <v>2</v>
      </c>
      <c r="D35">
        <v>5</v>
      </c>
      <c r="E35">
        <v>5</v>
      </c>
      <c r="F35">
        <v>3</v>
      </c>
      <c r="G35">
        <v>4</v>
      </c>
      <c r="H35">
        <v>5</v>
      </c>
    </row>
    <row r="36" spans="3:8" x14ac:dyDescent="0.25">
      <c r="C36">
        <v>2</v>
      </c>
      <c r="D36">
        <v>5</v>
      </c>
      <c r="E36">
        <v>4</v>
      </c>
      <c r="F36">
        <v>3</v>
      </c>
      <c r="G36">
        <v>4</v>
      </c>
      <c r="H36">
        <v>5</v>
      </c>
    </row>
    <row r="37" spans="3:8" x14ac:dyDescent="0.25">
      <c r="C37">
        <v>2</v>
      </c>
      <c r="D37">
        <v>5</v>
      </c>
      <c r="E37">
        <v>4</v>
      </c>
      <c r="F37">
        <v>3</v>
      </c>
      <c r="G37">
        <v>5</v>
      </c>
      <c r="H37">
        <v>4</v>
      </c>
    </row>
    <row r="38" spans="3:8" x14ac:dyDescent="0.25">
      <c r="C38">
        <v>2</v>
      </c>
      <c r="D38">
        <v>5</v>
      </c>
      <c r="E38">
        <v>5</v>
      </c>
      <c r="F38">
        <v>4</v>
      </c>
      <c r="G38">
        <v>5</v>
      </c>
      <c r="H38">
        <v>5</v>
      </c>
    </row>
    <row r="39" spans="3:8" x14ac:dyDescent="0.25">
      <c r="C39">
        <v>2</v>
      </c>
      <c r="D39">
        <v>5</v>
      </c>
      <c r="E39">
        <v>4</v>
      </c>
      <c r="F39">
        <v>4</v>
      </c>
      <c r="G39">
        <v>4</v>
      </c>
      <c r="H39">
        <v>5</v>
      </c>
    </row>
    <row r="40" spans="3:8" x14ac:dyDescent="0.25">
      <c r="C40">
        <v>2</v>
      </c>
      <c r="D40">
        <v>5</v>
      </c>
      <c r="E40">
        <v>1</v>
      </c>
      <c r="F40">
        <v>5</v>
      </c>
      <c r="G40">
        <v>5</v>
      </c>
      <c r="H40">
        <v>4</v>
      </c>
    </row>
    <row r="41" spans="3:8" x14ac:dyDescent="0.25">
      <c r="C41">
        <v>2</v>
      </c>
      <c r="D41">
        <v>5</v>
      </c>
      <c r="E41">
        <v>5</v>
      </c>
      <c r="F41">
        <v>3</v>
      </c>
      <c r="G41">
        <v>5</v>
      </c>
      <c r="H41">
        <v>5</v>
      </c>
    </row>
    <row r="42" spans="3:8" x14ac:dyDescent="0.25">
      <c r="C42">
        <v>2</v>
      </c>
      <c r="D42">
        <v>5</v>
      </c>
      <c r="E42">
        <v>4</v>
      </c>
      <c r="F42">
        <v>4</v>
      </c>
      <c r="G42">
        <v>4</v>
      </c>
      <c r="H42">
        <v>5</v>
      </c>
    </row>
    <row r="43" spans="3:8" x14ac:dyDescent="0.25">
      <c r="C43">
        <v>2</v>
      </c>
      <c r="D43">
        <v>2</v>
      </c>
      <c r="E43">
        <v>4</v>
      </c>
      <c r="F43">
        <v>3</v>
      </c>
      <c r="G43">
        <v>4</v>
      </c>
      <c r="H43">
        <v>4</v>
      </c>
    </row>
    <row r="44" spans="3:8" x14ac:dyDescent="0.25">
      <c r="C44">
        <v>2</v>
      </c>
      <c r="D44">
        <v>1</v>
      </c>
      <c r="E44">
        <v>5</v>
      </c>
      <c r="F44">
        <v>5</v>
      </c>
      <c r="G44">
        <v>5</v>
      </c>
      <c r="H44">
        <v>5</v>
      </c>
    </row>
    <row r="45" spans="3:8" x14ac:dyDescent="0.25">
      <c r="C45">
        <v>2</v>
      </c>
      <c r="D45">
        <v>5</v>
      </c>
      <c r="E45">
        <v>5</v>
      </c>
      <c r="F45">
        <v>2</v>
      </c>
      <c r="G45">
        <v>5</v>
      </c>
      <c r="H45">
        <v>4</v>
      </c>
    </row>
    <row r="46" spans="3:8" x14ac:dyDescent="0.25">
      <c r="C46">
        <v>2</v>
      </c>
      <c r="D46">
        <v>5</v>
      </c>
      <c r="E46">
        <v>4</v>
      </c>
      <c r="F46">
        <v>4</v>
      </c>
      <c r="G46">
        <v>5</v>
      </c>
      <c r="H46">
        <v>5</v>
      </c>
    </row>
    <row r="47" spans="3:8" x14ac:dyDescent="0.25">
      <c r="C47">
        <v>2</v>
      </c>
      <c r="D47">
        <v>5</v>
      </c>
      <c r="E47">
        <v>5</v>
      </c>
      <c r="F47">
        <v>4</v>
      </c>
      <c r="G47">
        <v>4</v>
      </c>
      <c r="H47">
        <v>5</v>
      </c>
    </row>
    <row r="48" spans="3:8" x14ac:dyDescent="0.25">
      <c r="C48">
        <v>2</v>
      </c>
      <c r="D48">
        <v>5</v>
      </c>
      <c r="E48">
        <v>4</v>
      </c>
      <c r="F48">
        <v>5</v>
      </c>
      <c r="G48">
        <v>3</v>
      </c>
      <c r="H48">
        <v>5</v>
      </c>
    </row>
    <row r="49" spans="3:8" x14ac:dyDescent="0.25">
      <c r="C49">
        <v>1</v>
      </c>
      <c r="E49">
        <v>3</v>
      </c>
      <c r="F49">
        <v>3</v>
      </c>
      <c r="G49">
        <v>3</v>
      </c>
      <c r="H49">
        <v>4</v>
      </c>
    </row>
    <row r="50" spans="3:8" x14ac:dyDescent="0.25">
      <c r="C50">
        <v>1</v>
      </c>
      <c r="E50">
        <v>3</v>
      </c>
      <c r="F50">
        <v>4</v>
      </c>
      <c r="G50">
        <v>4</v>
      </c>
      <c r="H50">
        <v>4</v>
      </c>
    </row>
    <row r="51" spans="3:8" x14ac:dyDescent="0.25">
      <c r="C51">
        <v>1</v>
      </c>
      <c r="E51">
        <v>4</v>
      </c>
      <c r="F51">
        <v>3</v>
      </c>
      <c r="G51">
        <v>5</v>
      </c>
      <c r="H51">
        <v>4</v>
      </c>
    </row>
    <row r="52" spans="3:8" x14ac:dyDescent="0.25">
      <c r="C52">
        <v>1</v>
      </c>
      <c r="E52">
        <v>3</v>
      </c>
      <c r="F52">
        <v>4</v>
      </c>
      <c r="G52">
        <v>5</v>
      </c>
      <c r="H52">
        <v>4</v>
      </c>
    </row>
    <row r="53" spans="3:8" x14ac:dyDescent="0.25">
      <c r="C53">
        <v>1</v>
      </c>
      <c r="E53">
        <v>4</v>
      </c>
      <c r="F53">
        <v>5</v>
      </c>
      <c r="G53">
        <v>4</v>
      </c>
      <c r="H53">
        <v>5</v>
      </c>
    </row>
    <row r="54" spans="3:8" x14ac:dyDescent="0.25">
      <c r="C54">
        <v>1</v>
      </c>
      <c r="E54">
        <v>4</v>
      </c>
      <c r="F54">
        <v>2</v>
      </c>
      <c r="G54">
        <v>1</v>
      </c>
      <c r="H54">
        <v>4</v>
      </c>
    </row>
    <row r="55" spans="3:8" x14ac:dyDescent="0.25">
      <c r="C55">
        <v>1</v>
      </c>
      <c r="E55">
        <v>4</v>
      </c>
      <c r="F55">
        <v>4</v>
      </c>
      <c r="G55">
        <v>4</v>
      </c>
      <c r="H55">
        <v>5</v>
      </c>
    </row>
    <row r="56" spans="3:8" x14ac:dyDescent="0.25">
      <c r="C56">
        <v>1</v>
      </c>
      <c r="E56">
        <v>1</v>
      </c>
      <c r="F56">
        <v>3</v>
      </c>
      <c r="G56">
        <v>4</v>
      </c>
      <c r="H56">
        <v>4</v>
      </c>
    </row>
    <row r="57" spans="3:8" x14ac:dyDescent="0.25">
      <c r="C57">
        <v>1</v>
      </c>
      <c r="E57">
        <v>4</v>
      </c>
      <c r="F57">
        <v>2</v>
      </c>
      <c r="G57">
        <v>4</v>
      </c>
      <c r="H57">
        <v>3</v>
      </c>
    </row>
    <row r="58" spans="3:8" x14ac:dyDescent="0.25">
      <c r="C58">
        <v>1</v>
      </c>
      <c r="E58">
        <v>4</v>
      </c>
      <c r="F58">
        <v>3</v>
      </c>
      <c r="G58">
        <v>4</v>
      </c>
      <c r="H58">
        <v>4</v>
      </c>
    </row>
    <row r="59" spans="3:8" x14ac:dyDescent="0.25">
      <c r="C59">
        <v>1</v>
      </c>
      <c r="E59">
        <v>2</v>
      </c>
      <c r="F59">
        <v>4</v>
      </c>
      <c r="G59">
        <v>5</v>
      </c>
      <c r="H59">
        <v>4</v>
      </c>
    </row>
    <row r="60" spans="3:8" x14ac:dyDescent="0.25">
      <c r="C60">
        <v>1</v>
      </c>
      <c r="E60">
        <v>4</v>
      </c>
      <c r="F60">
        <v>3</v>
      </c>
      <c r="G60">
        <v>4</v>
      </c>
      <c r="H60">
        <v>4</v>
      </c>
    </row>
    <row r="61" spans="3:8" x14ac:dyDescent="0.25">
      <c r="C61">
        <v>1</v>
      </c>
      <c r="E61">
        <v>4</v>
      </c>
      <c r="F61">
        <v>2</v>
      </c>
      <c r="G61">
        <v>4</v>
      </c>
      <c r="H61">
        <v>5</v>
      </c>
    </row>
    <row r="62" spans="3:8" x14ac:dyDescent="0.25">
      <c r="C62">
        <v>1</v>
      </c>
      <c r="E62">
        <v>2</v>
      </c>
      <c r="F62">
        <v>1</v>
      </c>
      <c r="G62">
        <v>4</v>
      </c>
      <c r="H62">
        <v>5</v>
      </c>
    </row>
    <row r="63" spans="3:8" x14ac:dyDescent="0.25">
      <c r="C63">
        <v>1</v>
      </c>
      <c r="E63">
        <v>3</v>
      </c>
      <c r="F63">
        <v>3</v>
      </c>
      <c r="G63">
        <v>2</v>
      </c>
      <c r="H63">
        <v>5</v>
      </c>
    </row>
    <row r="64" spans="3:8" x14ac:dyDescent="0.25">
      <c r="C64">
        <v>1</v>
      </c>
      <c r="E64">
        <v>4</v>
      </c>
      <c r="F64">
        <v>3</v>
      </c>
      <c r="G64">
        <v>3</v>
      </c>
      <c r="H64">
        <v>4</v>
      </c>
    </row>
    <row r="65" spans="3:8" x14ac:dyDescent="0.25">
      <c r="C65">
        <v>1</v>
      </c>
      <c r="E65">
        <v>3</v>
      </c>
      <c r="F65">
        <v>3</v>
      </c>
      <c r="G65">
        <v>4</v>
      </c>
      <c r="H65">
        <v>4</v>
      </c>
    </row>
    <row r="66" spans="3:8" x14ac:dyDescent="0.25">
      <c r="C66">
        <v>1</v>
      </c>
      <c r="E66">
        <v>4</v>
      </c>
      <c r="F66">
        <v>3</v>
      </c>
      <c r="G66">
        <v>3</v>
      </c>
      <c r="H66">
        <v>4</v>
      </c>
    </row>
    <row r="67" spans="3:8" x14ac:dyDescent="0.25">
      <c r="C67">
        <v>1</v>
      </c>
      <c r="E67">
        <v>3</v>
      </c>
      <c r="F67">
        <v>3</v>
      </c>
      <c r="G67">
        <v>4</v>
      </c>
      <c r="H67">
        <v>4</v>
      </c>
    </row>
    <row r="68" spans="3:8" x14ac:dyDescent="0.25">
      <c r="C68">
        <v>1</v>
      </c>
      <c r="E68">
        <v>4</v>
      </c>
      <c r="F68">
        <v>3</v>
      </c>
      <c r="G68">
        <v>4</v>
      </c>
      <c r="H68">
        <v>4</v>
      </c>
    </row>
    <row r="69" spans="3:8" x14ac:dyDescent="0.25">
      <c r="C69">
        <v>1</v>
      </c>
      <c r="E69">
        <v>4</v>
      </c>
      <c r="F69">
        <v>3</v>
      </c>
      <c r="G69">
        <v>4</v>
      </c>
      <c r="H69">
        <v>5</v>
      </c>
    </row>
    <row r="70" spans="3:8" x14ac:dyDescent="0.25">
      <c r="C70">
        <v>1</v>
      </c>
      <c r="E70">
        <v>3</v>
      </c>
      <c r="F70">
        <v>3</v>
      </c>
      <c r="G70">
        <v>4</v>
      </c>
      <c r="H70">
        <v>5</v>
      </c>
    </row>
    <row r="71" spans="3:8" x14ac:dyDescent="0.25">
      <c r="C71">
        <v>2</v>
      </c>
      <c r="E71">
        <v>5</v>
      </c>
      <c r="F71">
        <v>4</v>
      </c>
      <c r="G71">
        <v>4</v>
      </c>
      <c r="H71">
        <v>4</v>
      </c>
    </row>
    <row r="72" spans="3:8" x14ac:dyDescent="0.25">
      <c r="C72">
        <v>2</v>
      </c>
      <c r="E72">
        <v>5</v>
      </c>
      <c r="F72">
        <v>3</v>
      </c>
      <c r="G72">
        <v>5</v>
      </c>
      <c r="H72">
        <v>5</v>
      </c>
    </row>
    <row r="73" spans="3:8" x14ac:dyDescent="0.25">
      <c r="C73">
        <v>2</v>
      </c>
      <c r="E73">
        <v>1</v>
      </c>
      <c r="F73">
        <v>5</v>
      </c>
      <c r="G73">
        <v>5</v>
      </c>
      <c r="H73">
        <v>5</v>
      </c>
    </row>
    <row r="74" spans="3:8" x14ac:dyDescent="0.25">
      <c r="C74">
        <v>2</v>
      </c>
      <c r="E74">
        <v>4</v>
      </c>
      <c r="F74">
        <v>5</v>
      </c>
      <c r="G74">
        <v>4</v>
      </c>
      <c r="H74">
        <v>4</v>
      </c>
    </row>
    <row r="75" spans="3:8" x14ac:dyDescent="0.25">
      <c r="C75">
        <v>2</v>
      </c>
      <c r="E75">
        <v>5</v>
      </c>
      <c r="F75">
        <v>4</v>
      </c>
      <c r="G75">
        <v>4</v>
      </c>
      <c r="H75">
        <v>3</v>
      </c>
    </row>
    <row r="76" spans="3:8" x14ac:dyDescent="0.25">
      <c r="C76">
        <v>2</v>
      </c>
      <c r="E76">
        <v>2</v>
      </c>
      <c r="F76">
        <v>5</v>
      </c>
      <c r="G76">
        <v>5</v>
      </c>
      <c r="H76">
        <v>5</v>
      </c>
    </row>
    <row r="77" spans="3:8" x14ac:dyDescent="0.25">
      <c r="C77">
        <v>2</v>
      </c>
      <c r="E77">
        <v>4</v>
      </c>
      <c r="F77">
        <v>4</v>
      </c>
      <c r="G77">
        <v>5</v>
      </c>
      <c r="H77">
        <v>5</v>
      </c>
    </row>
    <row r="78" spans="3:8" x14ac:dyDescent="0.25">
      <c r="C78">
        <v>2</v>
      </c>
      <c r="E78">
        <v>4</v>
      </c>
      <c r="F78">
        <v>4</v>
      </c>
      <c r="G78">
        <v>5</v>
      </c>
      <c r="H78">
        <v>4</v>
      </c>
    </row>
    <row r="79" spans="3:8" x14ac:dyDescent="0.25">
      <c r="C79">
        <v>2</v>
      </c>
      <c r="E79">
        <v>5</v>
      </c>
      <c r="F79">
        <v>5</v>
      </c>
      <c r="G79">
        <v>5</v>
      </c>
      <c r="H79">
        <v>5</v>
      </c>
    </row>
    <row r="80" spans="3:8" x14ac:dyDescent="0.25">
      <c r="C80">
        <v>2</v>
      </c>
      <c r="E80">
        <v>4</v>
      </c>
      <c r="F80">
        <v>4</v>
      </c>
      <c r="G80">
        <v>4</v>
      </c>
      <c r="H80">
        <v>4</v>
      </c>
    </row>
    <row r="81" spans="3:8" x14ac:dyDescent="0.25">
      <c r="C81">
        <v>2</v>
      </c>
      <c r="E81">
        <v>4</v>
      </c>
      <c r="F81">
        <v>4</v>
      </c>
      <c r="G81">
        <v>4</v>
      </c>
      <c r="H81">
        <v>4</v>
      </c>
    </row>
    <row r="82" spans="3:8" x14ac:dyDescent="0.25">
      <c r="C82">
        <v>2</v>
      </c>
      <c r="E82">
        <v>5</v>
      </c>
      <c r="F82">
        <v>5</v>
      </c>
      <c r="G82">
        <v>5</v>
      </c>
      <c r="H82">
        <v>5</v>
      </c>
    </row>
    <row r="83" spans="3:8" x14ac:dyDescent="0.25">
      <c r="C83">
        <v>2</v>
      </c>
      <c r="E83">
        <v>4</v>
      </c>
      <c r="F83">
        <v>4</v>
      </c>
      <c r="G83">
        <v>4</v>
      </c>
      <c r="H83">
        <v>4</v>
      </c>
    </row>
    <row r="84" spans="3:8" x14ac:dyDescent="0.25">
      <c r="C84">
        <v>2</v>
      </c>
      <c r="E84">
        <v>1</v>
      </c>
      <c r="F84">
        <v>5</v>
      </c>
      <c r="G84">
        <v>5</v>
      </c>
      <c r="H84">
        <v>5</v>
      </c>
    </row>
    <row r="85" spans="3:8" x14ac:dyDescent="0.25">
      <c r="C85">
        <v>2</v>
      </c>
      <c r="E85">
        <v>5</v>
      </c>
      <c r="F85">
        <v>5</v>
      </c>
      <c r="G85">
        <v>5</v>
      </c>
      <c r="H85">
        <v>5</v>
      </c>
    </row>
    <row r="86" spans="3:8" x14ac:dyDescent="0.25">
      <c r="C86">
        <v>2</v>
      </c>
      <c r="E86">
        <v>4</v>
      </c>
      <c r="F86">
        <v>4</v>
      </c>
      <c r="G86">
        <v>5</v>
      </c>
      <c r="H86">
        <v>5</v>
      </c>
    </row>
    <row r="87" spans="3:8" x14ac:dyDescent="0.25">
      <c r="C87">
        <v>2</v>
      </c>
      <c r="E87">
        <v>4</v>
      </c>
      <c r="F87">
        <v>4</v>
      </c>
      <c r="G87">
        <v>4</v>
      </c>
      <c r="H87">
        <v>4</v>
      </c>
    </row>
    <row r="88" spans="3:8" x14ac:dyDescent="0.25">
      <c r="C88">
        <v>2</v>
      </c>
      <c r="E88">
        <v>5</v>
      </c>
      <c r="F88">
        <v>5</v>
      </c>
      <c r="G88">
        <v>5</v>
      </c>
      <c r="H88">
        <v>5</v>
      </c>
    </row>
    <row r="89" spans="3:8" x14ac:dyDescent="0.25">
      <c r="C89">
        <v>2</v>
      </c>
      <c r="E89">
        <v>4</v>
      </c>
      <c r="F89">
        <v>3</v>
      </c>
      <c r="G89">
        <v>2</v>
      </c>
      <c r="H89">
        <v>5</v>
      </c>
    </row>
    <row r="90" spans="3:8" x14ac:dyDescent="0.25">
      <c r="C90">
        <v>2</v>
      </c>
      <c r="E90">
        <v>4</v>
      </c>
      <c r="F90">
        <v>4</v>
      </c>
      <c r="G90">
        <v>5</v>
      </c>
      <c r="H90">
        <v>4</v>
      </c>
    </row>
    <row r="91" spans="3:8" x14ac:dyDescent="0.25">
      <c r="C91">
        <v>2</v>
      </c>
      <c r="E91">
        <v>4</v>
      </c>
      <c r="F91">
        <v>4</v>
      </c>
      <c r="G91">
        <v>4</v>
      </c>
      <c r="H91">
        <v>4</v>
      </c>
    </row>
    <row r="92" spans="3:8" x14ac:dyDescent="0.25">
      <c r="C92">
        <v>2</v>
      </c>
      <c r="E92">
        <v>5</v>
      </c>
      <c r="F92">
        <v>4</v>
      </c>
      <c r="G92">
        <v>3</v>
      </c>
      <c r="H92">
        <v>5</v>
      </c>
    </row>
    <row r="93" spans="3:8" x14ac:dyDescent="0.25">
      <c r="C93">
        <v>1</v>
      </c>
      <c r="E93">
        <v>4</v>
      </c>
      <c r="F93">
        <v>2</v>
      </c>
      <c r="H93">
        <v>4</v>
      </c>
    </row>
    <row r="94" spans="3:8" x14ac:dyDescent="0.25">
      <c r="C94">
        <v>1</v>
      </c>
      <c r="E94">
        <v>2</v>
      </c>
      <c r="F94">
        <v>3</v>
      </c>
      <c r="H94">
        <v>3</v>
      </c>
    </row>
    <row r="95" spans="3:8" x14ac:dyDescent="0.25">
      <c r="C95">
        <v>1</v>
      </c>
      <c r="E95">
        <v>4</v>
      </c>
      <c r="F95">
        <v>5</v>
      </c>
      <c r="H95">
        <v>2</v>
      </c>
    </row>
    <row r="96" spans="3:8" x14ac:dyDescent="0.25">
      <c r="C96">
        <v>1</v>
      </c>
      <c r="E96">
        <v>4</v>
      </c>
      <c r="F96">
        <v>4</v>
      </c>
      <c r="H96">
        <v>4</v>
      </c>
    </row>
    <row r="97" spans="3:8" x14ac:dyDescent="0.25">
      <c r="C97">
        <v>1</v>
      </c>
      <c r="E97">
        <v>2</v>
      </c>
      <c r="F97">
        <v>5</v>
      </c>
      <c r="H97">
        <v>1</v>
      </c>
    </row>
    <row r="98" spans="3:8" x14ac:dyDescent="0.25">
      <c r="C98">
        <v>1</v>
      </c>
      <c r="E98">
        <v>4</v>
      </c>
      <c r="F98">
        <v>4</v>
      </c>
      <c r="H98">
        <v>4</v>
      </c>
    </row>
    <row r="99" spans="3:8" x14ac:dyDescent="0.25">
      <c r="C99">
        <v>1</v>
      </c>
      <c r="E99">
        <v>5</v>
      </c>
      <c r="F99">
        <v>4</v>
      </c>
      <c r="H99">
        <v>3</v>
      </c>
    </row>
    <row r="100" spans="3:8" x14ac:dyDescent="0.25">
      <c r="C100">
        <v>1</v>
      </c>
      <c r="E100">
        <v>2</v>
      </c>
      <c r="F100">
        <v>5</v>
      </c>
      <c r="H100">
        <v>4</v>
      </c>
    </row>
    <row r="101" spans="3:8" x14ac:dyDescent="0.25">
      <c r="C101">
        <v>1</v>
      </c>
      <c r="E101">
        <v>4</v>
      </c>
      <c r="F101">
        <v>4</v>
      </c>
      <c r="H101">
        <v>4</v>
      </c>
    </row>
    <row r="102" spans="3:8" x14ac:dyDescent="0.25">
      <c r="C102">
        <v>1</v>
      </c>
      <c r="E102">
        <v>4</v>
      </c>
      <c r="F102">
        <v>4</v>
      </c>
      <c r="H102">
        <v>3</v>
      </c>
    </row>
    <row r="103" spans="3:8" x14ac:dyDescent="0.25">
      <c r="C103">
        <v>1</v>
      </c>
      <c r="E103">
        <v>3</v>
      </c>
      <c r="F103">
        <v>5</v>
      </c>
      <c r="H103">
        <v>3</v>
      </c>
    </row>
    <row r="104" spans="3:8" x14ac:dyDescent="0.25">
      <c r="C104">
        <v>1</v>
      </c>
      <c r="E104">
        <v>4</v>
      </c>
      <c r="F104">
        <v>4</v>
      </c>
      <c r="H104">
        <v>3</v>
      </c>
    </row>
    <row r="105" spans="3:8" x14ac:dyDescent="0.25">
      <c r="C105">
        <v>1</v>
      </c>
      <c r="E105">
        <v>4</v>
      </c>
      <c r="F105">
        <v>3</v>
      </c>
      <c r="H105">
        <v>2</v>
      </c>
    </row>
    <row r="106" spans="3:8" x14ac:dyDescent="0.25">
      <c r="C106">
        <v>1</v>
      </c>
      <c r="E106">
        <v>4</v>
      </c>
      <c r="F106">
        <v>5</v>
      </c>
      <c r="H106">
        <v>3</v>
      </c>
    </row>
    <row r="107" spans="3:8" x14ac:dyDescent="0.25">
      <c r="C107">
        <v>1</v>
      </c>
      <c r="E107">
        <v>4</v>
      </c>
      <c r="F107">
        <v>3</v>
      </c>
      <c r="H107">
        <v>3</v>
      </c>
    </row>
    <row r="108" spans="3:8" x14ac:dyDescent="0.25">
      <c r="C108">
        <v>1</v>
      </c>
      <c r="E108">
        <v>4</v>
      </c>
      <c r="F108">
        <v>3</v>
      </c>
      <c r="H108">
        <v>3</v>
      </c>
    </row>
    <row r="109" spans="3:8" x14ac:dyDescent="0.25">
      <c r="C109">
        <v>1</v>
      </c>
      <c r="E109">
        <v>4</v>
      </c>
      <c r="F109">
        <v>5</v>
      </c>
      <c r="H109">
        <v>5</v>
      </c>
    </row>
    <row r="110" spans="3:8" x14ac:dyDescent="0.25">
      <c r="C110">
        <v>1</v>
      </c>
      <c r="E110">
        <v>4</v>
      </c>
      <c r="F110">
        <v>4</v>
      </c>
      <c r="H110">
        <v>4</v>
      </c>
    </row>
    <row r="111" spans="3:8" x14ac:dyDescent="0.25">
      <c r="C111">
        <v>1</v>
      </c>
      <c r="E111">
        <v>4</v>
      </c>
      <c r="F111">
        <v>4</v>
      </c>
      <c r="H111">
        <v>4</v>
      </c>
    </row>
    <row r="112" spans="3:8" x14ac:dyDescent="0.25">
      <c r="C112">
        <v>1</v>
      </c>
      <c r="E112">
        <v>4</v>
      </c>
      <c r="F112">
        <v>3</v>
      </c>
      <c r="H112">
        <v>3</v>
      </c>
    </row>
    <row r="113" spans="3:8" x14ac:dyDescent="0.25">
      <c r="C113">
        <v>1</v>
      </c>
      <c r="E113">
        <v>4</v>
      </c>
      <c r="F113">
        <v>3</v>
      </c>
      <c r="H113">
        <v>1</v>
      </c>
    </row>
    <row r="114" spans="3:8" x14ac:dyDescent="0.25">
      <c r="C114">
        <v>1</v>
      </c>
      <c r="E114">
        <v>4</v>
      </c>
      <c r="F114">
        <v>3</v>
      </c>
      <c r="H114">
        <v>4</v>
      </c>
    </row>
    <row r="115" spans="3:8" x14ac:dyDescent="0.25">
      <c r="C115">
        <v>2</v>
      </c>
      <c r="E115">
        <v>4</v>
      </c>
      <c r="F115">
        <v>2</v>
      </c>
      <c r="H115">
        <v>4</v>
      </c>
    </row>
    <row r="116" spans="3:8" x14ac:dyDescent="0.25">
      <c r="C116">
        <v>2</v>
      </c>
      <c r="E116">
        <v>4</v>
      </c>
      <c r="F116">
        <v>3</v>
      </c>
      <c r="H116">
        <v>4</v>
      </c>
    </row>
    <row r="117" spans="3:8" x14ac:dyDescent="0.25">
      <c r="C117">
        <v>2</v>
      </c>
      <c r="E117">
        <v>5</v>
      </c>
      <c r="F117">
        <v>2</v>
      </c>
      <c r="H117">
        <v>5</v>
      </c>
    </row>
    <row r="118" spans="3:8" x14ac:dyDescent="0.25">
      <c r="C118">
        <v>2</v>
      </c>
      <c r="E118">
        <v>5</v>
      </c>
      <c r="F118">
        <v>4</v>
      </c>
      <c r="H118">
        <v>3</v>
      </c>
    </row>
    <row r="119" spans="3:8" x14ac:dyDescent="0.25">
      <c r="C119">
        <v>2</v>
      </c>
      <c r="E119">
        <v>5</v>
      </c>
      <c r="F119">
        <v>3</v>
      </c>
      <c r="H119">
        <v>3</v>
      </c>
    </row>
    <row r="120" spans="3:8" x14ac:dyDescent="0.25">
      <c r="C120">
        <v>2</v>
      </c>
      <c r="E120">
        <v>4</v>
      </c>
      <c r="F120">
        <v>4</v>
      </c>
      <c r="H120">
        <v>3</v>
      </c>
    </row>
    <row r="121" spans="3:8" x14ac:dyDescent="0.25">
      <c r="C121">
        <v>2</v>
      </c>
      <c r="E121">
        <v>5</v>
      </c>
      <c r="F121">
        <v>2</v>
      </c>
      <c r="H121">
        <v>4</v>
      </c>
    </row>
    <row r="122" spans="3:8" x14ac:dyDescent="0.25">
      <c r="C122">
        <v>2</v>
      </c>
      <c r="E122">
        <v>4</v>
      </c>
      <c r="F122">
        <v>2</v>
      </c>
      <c r="H122">
        <v>4</v>
      </c>
    </row>
    <row r="123" spans="3:8" x14ac:dyDescent="0.25">
      <c r="C123">
        <v>2</v>
      </c>
      <c r="E123">
        <v>5</v>
      </c>
      <c r="F123">
        <v>1</v>
      </c>
      <c r="H123">
        <v>3</v>
      </c>
    </row>
    <row r="124" spans="3:8" x14ac:dyDescent="0.25">
      <c r="C124">
        <v>2</v>
      </c>
      <c r="E124">
        <v>5</v>
      </c>
      <c r="F124">
        <v>5</v>
      </c>
      <c r="H124">
        <v>3</v>
      </c>
    </row>
    <row r="125" spans="3:8" x14ac:dyDescent="0.25">
      <c r="C125">
        <v>2</v>
      </c>
      <c r="E125">
        <v>4</v>
      </c>
      <c r="F125">
        <v>5</v>
      </c>
      <c r="H125">
        <v>4</v>
      </c>
    </row>
    <row r="126" spans="3:8" x14ac:dyDescent="0.25">
      <c r="C126">
        <v>2</v>
      </c>
      <c r="E126">
        <v>5</v>
      </c>
      <c r="F126">
        <v>5</v>
      </c>
      <c r="H126">
        <v>5</v>
      </c>
    </row>
    <row r="127" spans="3:8" x14ac:dyDescent="0.25">
      <c r="C127">
        <v>2</v>
      </c>
      <c r="E127">
        <v>5</v>
      </c>
      <c r="F127">
        <v>5</v>
      </c>
      <c r="H127">
        <v>5</v>
      </c>
    </row>
    <row r="128" spans="3:8" x14ac:dyDescent="0.25">
      <c r="C128">
        <v>2</v>
      </c>
      <c r="E128">
        <v>4</v>
      </c>
      <c r="F128">
        <v>5</v>
      </c>
      <c r="H128">
        <v>4</v>
      </c>
    </row>
    <row r="129" spans="3:8" x14ac:dyDescent="0.25">
      <c r="C129">
        <v>2</v>
      </c>
      <c r="E129">
        <v>5</v>
      </c>
      <c r="F129">
        <v>5</v>
      </c>
      <c r="H129">
        <v>5</v>
      </c>
    </row>
    <row r="130" spans="3:8" x14ac:dyDescent="0.25">
      <c r="C130">
        <v>2</v>
      </c>
      <c r="E130">
        <v>4</v>
      </c>
      <c r="F130">
        <v>5</v>
      </c>
      <c r="H130">
        <v>5</v>
      </c>
    </row>
    <row r="131" spans="3:8" x14ac:dyDescent="0.25">
      <c r="C131">
        <v>2</v>
      </c>
      <c r="E131">
        <v>4</v>
      </c>
      <c r="F131">
        <v>4</v>
      </c>
      <c r="H131">
        <v>4</v>
      </c>
    </row>
    <row r="132" spans="3:8" x14ac:dyDescent="0.25">
      <c r="C132">
        <v>2</v>
      </c>
      <c r="E132">
        <v>4</v>
      </c>
      <c r="F132">
        <v>1</v>
      </c>
      <c r="H132">
        <v>5</v>
      </c>
    </row>
    <row r="133" spans="3:8" x14ac:dyDescent="0.25">
      <c r="C133">
        <v>2</v>
      </c>
      <c r="E133">
        <v>4</v>
      </c>
      <c r="F133">
        <v>4</v>
      </c>
      <c r="H133">
        <v>1</v>
      </c>
    </row>
    <row r="134" spans="3:8" x14ac:dyDescent="0.25">
      <c r="C134">
        <v>2</v>
      </c>
      <c r="E134">
        <v>4</v>
      </c>
      <c r="F134">
        <v>5</v>
      </c>
      <c r="H134">
        <v>5</v>
      </c>
    </row>
    <row r="135" spans="3:8" x14ac:dyDescent="0.25">
      <c r="C135">
        <v>2</v>
      </c>
      <c r="E135">
        <v>5</v>
      </c>
      <c r="F135">
        <v>2</v>
      </c>
      <c r="H135">
        <v>3</v>
      </c>
    </row>
    <row r="136" spans="3:8" x14ac:dyDescent="0.25">
      <c r="C136">
        <v>2</v>
      </c>
      <c r="E136">
        <v>5</v>
      </c>
      <c r="F136">
        <v>3</v>
      </c>
      <c r="H136">
        <v>3</v>
      </c>
    </row>
    <row r="137" spans="3:8" x14ac:dyDescent="0.25">
      <c r="C137">
        <v>1</v>
      </c>
      <c r="E137">
        <v>4</v>
      </c>
      <c r="F137">
        <v>4</v>
      </c>
    </row>
    <row r="138" spans="3:8" x14ac:dyDescent="0.25">
      <c r="C138">
        <v>1</v>
      </c>
      <c r="E138">
        <v>2</v>
      </c>
      <c r="F138">
        <v>4</v>
      </c>
    </row>
    <row r="139" spans="3:8" x14ac:dyDescent="0.25">
      <c r="C139">
        <v>1</v>
      </c>
      <c r="E139">
        <v>3</v>
      </c>
      <c r="F139">
        <v>5</v>
      </c>
    </row>
    <row r="140" spans="3:8" x14ac:dyDescent="0.25">
      <c r="C140">
        <v>1</v>
      </c>
      <c r="E140">
        <v>3</v>
      </c>
      <c r="F140">
        <v>5</v>
      </c>
    </row>
    <row r="141" spans="3:8" x14ac:dyDescent="0.25">
      <c r="C141">
        <v>1</v>
      </c>
      <c r="E141">
        <v>3</v>
      </c>
      <c r="F141">
        <v>5</v>
      </c>
    </row>
    <row r="142" spans="3:8" x14ac:dyDescent="0.25">
      <c r="C142">
        <v>1</v>
      </c>
      <c r="E142">
        <v>4</v>
      </c>
      <c r="F142">
        <v>4</v>
      </c>
    </row>
    <row r="143" spans="3:8" x14ac:dyDescent="0.25">
      <c r="C143">
        <v>1</v>
      </c>
      <c r="E143">
        <v>4</v>
      </c>
      <c r="F143">
        <v>4</v>
      </c>
    </row>
    <row r="144" spans="3:8" x14ac:dyDescent="0.25">
      <c r="C144">
        <v>1</v>
      </c>
      <c r="E144">
        <v>3</v>
      </c>
      <c r="F144">
        <v>4</v>
      </c>
    </row>
    <row r="145" spans="3:6" x14ac:dyDescent="0.25">
      <c r="C145">
        <v>1</v>
      </c>
      <c r="E145">
        <v>4</v>
      </c>
      <c r="F145">
        <v>3</v>
      </c>
    </row>
    <row r="146" spans="3:6" x14ac:dyDescent="0.25">
      <c r="C146">
        <v>1</v>
      </c>
      <c r="E146">
        <v>4</v>
      </c>
      <c r="F146">
        <v>5</v>
      </c>
    </row>
    <row r="147" spans="3:6" x14ac:dyDescent="0.25">
      <c r="C147">
        <v>1</v>
      </c>
      <c r="E147">
        <v>4</v>
      </c>
      <c r="F147">
        <v>4</v>
      </c>
    </row>
    <row r="148" spans="3:6" x14ac:dyDescent="0.25">
      <c r="C148">
        <v>1</v>
      </c>
      <c r="E148">
        <v>4</v>
      </c>
      <c r="F148">
        <v>4</v>
      </c>
    </row>
    <row r="149" spans="3:6" x14ac:dyDescent="0.25">
      <c r="C149">
        <v>1</v>
      </c>
      <c r="E149">
        <v>3</v>
      </c>
      <c r="F149">
        <v>4</v>
      </c>
    </row>
    <row r="150" spans="3:6" x14ac:dyDescent="0.25">
      <c r="C150">
        <v>1</v>
      </c>
      <c r="E150">
        <v>5</v>
      </c>
      <c r="F150">
        <v>5</v>
      </c>
    </row>
    <row r="151" spans="3:6" x14ac:dyDescent="0.25">
      <c r="C151">
        <v>1</v>
      </c>
      <c r="E151">
        <v>4</v>
      </c>
      <c r="F151">
        <v>3</v>
      </c>
    </row>
    <row r="152" spans="3:6" x14ac:dyDescent="0.25">
      <c r="C152">
        <v>1</v>
      </c>
      <c r="E152">
        <v>4</v>
      </c>
      <c r="F152">
        <v>4</v>
      </c>
    </row>
    <row r="153" spans="3:6" x14ac:dyDescent="0.25">
      <c r="C153">
        <v>1</v>
      </c>
      <c r="E153">
        <v>4</v>
      </c>
      <c r="F153">
        <v>4</v>
      </c>
    </row>
    <row r="154" spans="3:6" x14ac:dyDescent="0.25">
      <c r="C154">
        <v>1</v>
      </c>
      <c r="E154">
        <v>4</v>
      </c>
      <c r="F154">
        <v>4</v>
      </c>
    </row>
    <row r="155" spans="3:6" x14ac:dyDescent="0.25">
      <c r="C155">
        <v>1</v>
      </c>
      <c r="E155">
        <v>4</v>
      </c>
      <c r="F155">
        <v>4</v>
      </c>
    </row>
    <row r="156" spans="3:6" x14ac:dyDescent="0.25">
      <c r="C156">
        <v>1</v>
      </c>
      <c r="E156">
        <v>4</v>
      </c>
      <c r="F156">
        <v>4</v>
      </c>
    </row>
    <row r="157" spans="3:6" x14ac:dyDescent="0.25">
      <c r="C157">
        <v>1</v>
      </c>
      <c r="E157">
        <v>5</v>
      </c>
      <c r="F157">
        <v>4</v>
      </c>
    </row>
    <row r="158" spans="3:6" x14ac:dyDescent="0.25">
      <c r="C158">
        <v>1</v>
      </c>
      <c r="E158">
        <v>3</v>
      </c>
      <c r="F158">
        <v>4</v>
      </c>
    </row>
    <row r="159" spans="3:6" x14ac:dyDescent="0.25">
      <c r="C159">
        <v>2</v>
      </c>
      <c r="E159">
        <v>4</v>
      </c>
      <c r="F159">
        <v>4</v>
      </c>
    </row>
    <row r="160" spans="3:6" x14ac:dyDescent="0.25">
      <c r="C160">
        <v>2</v>
      </c>
      <c r="E160">
        <v>4</v>
      </c>
      <c r="F160">
        <v>4</v>
      </c>
    </row>
    <row r="161" spans="3:6" x14ac:dyDescent="0.25">
      <c r="C161">
        <v>2</v>
      </c>
      <c r="E161">
        <v>5</v>
      </c>
      <c r="F161">
        <v>5</v>
      </c>
    </row>
    <row r="162" spans="3:6" x14ac:dyDescent="0.25">
      <c r="C162">
        <v>2</v>
      </c>
      <c r="E162">
        <v>4</v>
      </c>
      <c r="F162">
        <v>5</v>
      </c>
    </row>
    <row r="163" spans="3:6" x14ac:dyDescent="0.25">
      <c r="C163">
        <v>2</v>
      </c>
      <c r="E163">
        <v>4</v>
      </c>
      <c r="F163">
        <v>5</v>
      </c>
    </row>
    <row r="164" spans="3:6" x14ac:dyDescent="0.25">
      <c r="C164">
        <v>2</v>
      </c>
      <c r="E164">
        <v>5</v>
      </c>
      <c r="F164">
        <v>5</v>
      </c>
    </row>
    <row r="165" spans="3:6" x14ac:dyDescent="0.25">
      <c r="C165">
        <v>2</v>
      </c>
      <c r="E165">
        <v>5</v>
      </c>
      <c r="F165">
        <v>5</v>
      </c>
    </row>
    <row r="166" spans="3:6" x14ac:dyDescent="0.25">
      <c r="C166">
        <v>2</v>
      </c>
      <c r="E166">
        <v>4</v>
      </c>
      <c r="F166">
        <v>4</v>
      </c>
    </row>
    <row r="167" spans="3:6" x14ac:dyDescent="0.25">
      <c r="C167">
        <v>2</v>
      </c>
      <c r="E167">
        <v>5</v>
      </c>
      <c r="F167">
        <v>5</v>
      </c>
    </row>
    <row r="168" spans="3:6" x14ac:dyDescent="0.25">
      <c r="C168">
        <v>2</v>
      </c>
      <c r="E168">
        <v>5</v>
      </c>
      <c r="F168">
        <v>4</v>
      </c>
    </row>
    <row r="169" spans="3:6" x14ac:dyDescent="0.25">
      <c r="C169">
        <v>2</v>
      </c>
      <c r="E169">
        <v>4</v>
      </c>
      <c r="F169">
        <v>4</v>
      </c>
    </row>
    <row r="170" spans="3:6" x14ac:dyDescent="0.25">
      <c r="C170">
        <v>2</v>
      </c>
      <c r="E170">
        <v>5</v>
      </c>
      <c r="F170">
        <v>5</v>
      </c>
    </row>
    <row r="171" spans="3:6" x14ac:dyDescent="0.25">
      <c r="C171">
        <v>2</v>
      </c>
      <c r="E171">
        <v>5</v>
      </c>
      <c r="F171">
        <v>5</v>
      </c>
    </row>
    <row r="172" spans="3:6" x14ac:dyDescent="0.25">
      <c r="C172">
        <v>2</v>
      </c>
      <c r="E172">
        <v>4</v>
      </c>
      <c r="F172">
        <v>5</v>
      </c>
    </row>
    <row r="173" spans="3:6" x14ac:dyDescent="0.25">
      <c r="C173">
        <v>2</v>
      </c>
      <c r="E173">
        <v>5</v>
      </c>
      <c r="F173">
        <v>5</v>
      </c>
    </row>
    <row r="174" spans="3:6" x14ac:dyDescent="0.25">
      <c r="C174">
        <v>2</v>
      </c>
      <c r="E174">
        <v>5</v>
      </c>
      <c r="F174">
        <v>5</v>
      </c>
    </row>
    <row r="175" spans="3:6" x14ac:dyDescent="0.25">
      <c r="C175">
        <v>2</v>
      </c>
      <c r="E175">
        <v>4</v>
      </c>
      <c r="F175">
        <v>4</v>
      </c>
    </row>
    <row r="176" spans="3:6" x14ac:dyDescent="0.25">
      <c r="C176">
        <v>2</v>
      </c>
      <c r="E176">
        <v>5</v>
      </c>
      <c r="F176">
        <v>4</v>
      </c>
    </row>
    <row r="177" spans="3:6" x14ac:dyDescent="0.25">
      <c r="C177">
        <v>2</v>
      </c>
      <c r="E177">
        <v>5</v>
      </c>
      <c r="F177">
        <v>4</v>
      </c>
    </row>
    <row r="178" spans="3:6" x14ac:dyDescent="0.25">
      <c r="C178">
        <v>2</v>
      </c>
      <c r="E178">
        <v>4</v>
      </c>
      <c r="F178">
        <v>5</v>
      </c>
    </row>
    <row r="179" spans="3:6" x14ac:dyDescent="0.25">
      <c r="C179">
        <v>2</v>
      </c>
      <c r="E179">
        <v>4</v>
      </c>
      <c r="F179">
        <v>4</v>
      </c>
    </row>
    <row r="180" spans="3:6" x14ac:dyDescent="0.25">
      <c r="C180">
        <v>2</v>
      </c>
      <c r="E180">
        <v>4</v>
      </c>
      <c r="F180">
        <v>5</v>
      </c>
    </row>
    <row r="181" spans="3:6" x14ac:dyDescent="0.25">
      <c r="C181">
        <v>1</v>
      </c>
      <c r="E181">
        <v>4</v>
      </c>
      <c r="F181">
        <v>3</v>
      </c>
    </row>
    <row r="182" spans="3:6" x14ac:dyDescent="0.25">
      <c r="C182">
        <v>1</v>
      </c>
      <c r="E182">
        <v>4</v>
      </c>
      <c r="F182">
        <v>4</v>
      </c>
    </row>
    <row r="183" spans="3:6" x14ac:dyDescent="0.25">
      <c r="C183">
        <v>1</v>
      </c>
      <c r="E183">
        <v>4</v>
      </c>
      <c r="F183">
        <v>4</v>
      </c>
    </row>
    <row r="184" spans="3:6" x14ac:dyDescent="0.25">
      <c r="C184">
        <v>1</v>
      </c>
      <c r="E184">
        <v>4</v>
      </c>
      <c r="F184">
        <v>5</v>
      </c>
    </row>
    <row r="185" spans="3:6" x14ac:dyDescent="0.25">
      <c r="C185">
        <v>1</v>
      </c>
      <c r="E185">
        <v>4</v>
      </c>
      <c r="F185">
        <v>4</v>
      </c>
    </row>
    <row r="186" spans="3:6" x14ac:dyDescent="0.25">
      <c r="C186">
        <v>1</v>
      </c>
      <c r="E186">
        <v>4</v>
      </c>
      <c r="F186">
        <v>2</v>
      </c>
    </row>
    <row r="187" spans="3:6" x14ac:dyDescent="0.25">
      <c r="C187">
        <v>1</v>
      </c>
      <c r="E187">
        <v>4</v>
      </c>
      <c r="F187">
        <v>3</v>
      </c>
    </row>
    <row r="188" spans="3:6" x14ac:dyDescent="0.25">
      <c r="C188">
        <v>1</v>
      </c>
      <c r="E188">
        <v>2</v>
      </c>
      <c r="F188">
        <v>4</v>
      </c>
    </row>
    <row r="189" spans="3:6" x14ac:dyDescent="0.25">
      <c r="C189">
        <v>1</v>
      </c>
      <c r="E189">
        <v>4</v>
      </c>
      <c r="F189">
        <v>3</v>
      </c>
    </row>
    <row r="190" spans="3:6" x14ac:dyDescent="0.25">
      <c r="C190">
        <v>1</v>
      </c>
      <c r="E190">
        <v>5</v>
      </c>
      <c r="F190">
        <v>4</v>
      </c>
    </row>
    <row r="191" spans="3:6" x14ac:dyDescent="0.25">
      <c r="C191">
        <v>1</v>
      </c>
      <c r="E191">
        <v>4</v>
      </c>
      <c r="F191">
        <v>3</v>
      </c>
    </row>
    <row r="192" spans="3:6" x14ac:dyDescent="0.25">
      <c r="C192">
        <v>1</v>
      </c>
      <c r="E192">
        <v>4</v>
      </c>
      <c r="F192">
        <v>4</v>
      </c>
    </row>
    <row r="193" spans="3:6" x14ac:dyDescent="0.25">
      <c r="C193">
        <v>1</v>
      </c>
      <c r="E193">
        <v>2</v>
      </c>
      <c r="F193">
        <v>3</v>
      </c>
    </row>
    <row r="194" spans="3:6" x14ac:dyDescent="0.25">
      <c r="C194">
        <v>1</v>
      </c>
      <c r="E194">
        <v>3</v>
      </c>
      <c r="F194">
        <v>2</v>
      </c>
    </row>
    <row r="195" spans="3:6" x14ac:dyDescent="0.25">
      <c r="C195">
        <v>1</v>
      </c>
      <c r="E195">
        <v>3</v>
      </c>
      <c r="F195">
        <v>2</v>
      </c>
    </row>
    <row r="196" spans="3:6" x14ac:dyDescent="0.25">
      <c r="C196">
        <v>1</v>
      </c>
      <c r="E196">
        <v>4</v>
      </c>
      <c r="F196">
        <v>3</v>
      </c>
    </row>
    <row r="197" spans="3:6" x14ac:dyDescent="0.25">
      <c r="C197">
        <v>1</v>
      </c>
      <c r="E197">
        <v>3</v>
      </c>
      <c r="F197">
        <v>3</v>
      </c>
    </row>
    <row r="198" spans="3:6" x14ac:dyDescent="0.25">
      <c r="C198">
        <v>1</v>
      </c>
      <c r="E198">
        <v>4</v>
      </c>
      <c r="F198">
        <v>4</v>
      </c>
    </row>
    <row r="199" spans="3:6" x14ac:dyDescent="0.25">
      <c r="C199">
        <v>1</v>
      </c>
      <c r="E199">
        <v>4</v>
      </c>
      <c r="F199">
        <v>4</v>
      </c>
    </row>
    <row r="200" spans="3:6" x14ac:dyDescent="0.25">
      <c r="C200">
        <v>1</v>
      </c>
      <c r="E200">
        <v>4</v>
      </c>
      <c r="F200">
        <v>4</v>
      </c>
    </row>
    <row r="201" spans="3:6" x14ac:dyDescent="0.25">
      <c r="C201">
        <v>1</v>
      </c>
      <c r="E201">
        <v>4</v>
      </c>
      <c r="F201">
        <v>4</v>
      </c>
    </row>
    <row r="202" spans="3:6" x14ac:dyDescent="0.25">
      <c r="C202">
        <v>1</v>
      </c>
      <c r="E202">
        <v>4</v>
      </c>
      <c r="F202">
        <v>3</v>
      </c>
    </row>
    <row r="203" spans="3:6" x14ac:dyDescent="0.25">
      <c r="C203">
        <v>2</v>
      </c>
      <c r="E203">
        <v>5</v>
      </c>
      <c r="F203">
        <v>4</v>
      </c>
    </row>
    <row r="204" spans="3:6" x14ac:dyDescent="0.25">
      <c r="C204">
        <v>2</v>
      </c>
      <c r="E204">
        <v>5</v>
      </c>
      <c r="F204">
        <v>3</v>
      </c>
    </row>
    <row r="205" spans="3:6" x14ac:dyDescent="0.25">
      <c r="C205">
        <v>2</v>
      </c>
      <c r="E205">
        <v>5</v>
      </c>
      <c r="F205">
        <v>5</v>
      </c>
    </row>
    <row r="206" spans="3:6" x14ac:dyDescent="0.25">
      <c r="C206">
        <v>2</v>
      </c>
      <c r="E206">
        <v>5</v>
      </c>
      <c r="F206">
        <v>4</v>
      </c>
    </row>
    <row r="207" spans="3:6" x14ac:dyDescent="0.25">
      <c r="C207">
        <v>2</v>
      </c>
      <c r="E207">
        <v>4</v>
      </c>
      <c r="F207">
        <v>4</v>
      </c>
    </row>
    <row r="208" spans="3:6" x14ac:dyDescent="0.25">
      <c r="C208">
        <v>2</v>
      </c>
      <c r="E208">
        <v>4</v>
      </c>
      <c r="F208">
        <v>4</v>
      </c>
    </row>
    <row r="209" spans="3:6" x14ac:dyDescent="0.25">
      <c r="C209">
        <v>2</v>
      </c>
      <c r="E209">
        <v>4</v>
      </c>
      <c r="F209">
        <v>4</v>
      </c>
    </row>
    <row r="210" spans="3:6" x14ac:dyDescent="0.25">
      <c r="C210">
        <v>2</v>
      </c>
      <c r="E210">
        <v>5</v>
      </c>
      <c r="F210">
        <v>4</v>
      </c>
    </row>
    <row r="211" spans="3:6" x14ac:dyDescent="0.25">
      <c r="C211">
        <v>2</v>
      </c>
      <c r="E211">
        <v>5</v>
      </c>
      <c r="F211">
        <v>5</v>
      </c>
    </row>
    <row r="212" spans="3:6" x14ac:dyDescent="0.25">
      <c r="C212">
        <v>2</v>
      </c>
      <c r="E212">
        <v>4</v>
      </c>
      <c r="F212">
        <v>5</v>
      </c>
    </row>
    <row r="213" spans="3:6" x14ac:dyDescent="0.25">
      <c r="C213">
        <v>2</v>
      </c>
      <c r="E213">
        <v>5</v>
      </c>
      <c r="F213">
        <v>3</v>
      </c>
    </row>
    <row r="214" spans="3:6" x14ac:dyDescent="0.25">
      <c r="C214">
        <v>2</v>
      </c>
      <c r="E214">
        <v>5</v>
      </c>
      <c r="F214">
        <v>5</v>
      </c>
    </row>
    <row r="215" spans="3:6" x14ac:dyDescent="0.25">
      <c r="C215">
        <v>2</v>
      </c>
      <c r="E215">
        <v>4</v>
      </c>
      <c r="F215">
        <v>5</v>
      </c>
    </row>
    <row r="216" spans="3:6" x14ac:dyDescent="0.25">
      <c r="C216">
        <v>2</v>
      </c>
      <c r="E216">
        <v>5</v>
      </c>
      <c r="F216">
        <v>5</v>
      </c>
    </row>
    <row r="217" spans="3:6" x14ac:dyDescent="0.25">
      <c r="C217">
        <v>2</v>
      </c>
      <c r="E217">
        <v>5</v>
      </c>
      <c r="F217">
        <v>4</v>
      </c>
    </row>
    <row r="218" spans="3:6" x14ac:dyDescent="0.25">
      <c r="C218">
        <v>2</v>
      </c>
      <c r="E218">
        <v>5</v>
      </c>
      <c r="F218">
        <v>4</v>
      </c>
    </row>
    <row r="219" spans="3:6" x14ac:dyDescent="0.25">
      <c r="C219">
        <v>2</v>
      </c>
      <c r="E219">
        <v>4</v>
      </c>
      <c r="F219">
        <v>4</v>
      </c>
    </row>
    <row r="220" spans="3:6" x14ac:dyDescent="0.25">
      <c r="C220">
        <v>2</v>
      </c>
      <c r="E220">
        <v>4</v>
      </c>
      <c r="F220">
        <v>5</v>
      </c>
    </row>
    <row r="221" spans="3:6" x14ac:dyDescent="0.25">
      <c r="C221">
        <v>2</v>
      </c>
      <c r="E221">
        <v>5</v>
      </c>
      <c r="F221">
        <v>5</v>
      </c>
    </row>
    <row r="222" spans="3:6" x14ac:dyDescent="0.25">
      <c r="C222">
        <v>2</v>
      </c>
      <c r="E222">
        <v>5</v>
      </c>
      <c r="F222">
        <v>5</v>
      </c>
    </row>
    <row r="223" spans="3:6" x14ac:dyDescent="0.25">
      <c r="C223">
        <v>2</v>
      </c>
      <c r="E223">
        <v>5</v>
      </c>
      <c r="F223">
        <v>5</v>
      </c>
    </row>
    <row r="224" spans="3:6" x14ac:dyDescent="0.25">
      <c r="C224">
        <v>2</v>
      </c>
      <c r="E224">
        <v>5</v>
      </c>
      <c r="F224">
        <v>3</v>
      </c>
    </row>
    <row r="225" spans="3:5" x14ac:dyDescent="0.25">
      <c r="C225">
        <v>1</v>
      </c>
      <c r="E225">
        <v>3</v>
      </c>
    </row>
    <row r="226" spans="3:5" x14ac:dyDescent="0.25">
      <c r="C226">
        <v>1</v>
      </c>
      <c r="E226">
        <v>2</v>
      </c>
    </row>
    <row r="227" spans="3:5" x14ac:dyDescent="0.25">
      <c r="C227">
        <v>1</v>
      </c>
      <c r="E227">
        <v>3</v>
      </c>
    </row>
    <row r="228" spans="3:5" x14ac:dyDescent="0.25">
      <c r="C228">
        <v>1</v>
      </c>
      <c r="E228">
        <v>3</v>
      </c>
    </row>
    <row r="229" spans="3:5" x14ac:dyDescent="0.25">
      <c r="C229">
        <v>1</v>
      </c>
      <c r="E229">
        <v>3</v>
      </c>
    </row>
    <row r="230" spans="3:5" x14ac:dyDescent="0.25">
      <c r="C230">
        <v>1</v>
      </c>
      <c r="E230">
        <v>4</v>
      </c>
    </row>
    <row r="231" spans="3:5" x14ac:dyDescent="0.25">
      <c r="C231">
        <v>1</v>
      </c>
      <c r="E231">
        <v>5</v>
      </c>
    </row>
    <row r="232" spans="3:5" x14ac:dyDescent="0.25">
      <c r="C232">
        <v>1</v>
      </c>
      <c r="E232">
        <v>3</v>
      </c>
    </row>
    <row r="233" spans="3:5" x14ac:dyDescent="0.25">
      <c r="C233">
        <v>1</v>
      </c>
      <c r="E233">
        <v>4</v>
      </c>
    </row>
    <row r="234" spans="3:5" x14ac:dyDescent="0.25">
      <c r="C234">
        <v>1</v>
      </c>
      <c r="E234">
        <v>3</v>
      </c>
    </row>
    <row r="235" spans="3:5" x14ac:dyDescent="0.25">
      <c r="C235">
        <v>1</v>
      </c>
      <c r="E235">
        <v>4</v>
      </c>
    </row>
    <row r="236" spans="3:5" x14ac:dyDescent="0.25">
      <c r="C236">
        <v>1</v>
      </c>
      <c r="E236">
        <v>4</v>
      </c>
    </row>
    <row r="237" spans="3:5" x14ac:dyDescent="0.25">
      <c r="C237">
        <v>1</v>
      </c>
      <c r="E237">
        <v>4</v>
      </c>
    </row>
    <row r="238" spans="3:5" x14ac:dyDescent="0.25">
      <c r="C238">
        <v>1</v>
      </c>
      <c r="E238">
        <v>2</v>
      </c>
    </row>
    <row r="239" spans="3:5" x14ac:dyDescent="0.25">
      <c r="C239">
        <v>1</v>
      </c>
      <c r="E239">
        <v>3</v>
      </c>
    </row>
    <row r="240" spans="3:5" x14ac:dyDescent="0.25">
      <c r="C240">
        <v>1</v>
      </c>
      <c r="E240">
        <v>3</v>
      </c>
    </row>
    <row r="241" spans="3:5" x14ac:dyDescent="0.25">
      <c r="C241">
        <v>1</v>
      </c>
      <c r="E241">
        <v>3</v>
      </c>
    </row>
    <row r="242" spans="3:5" x14ac:dyDescent="0.25">
      <c r="C242">
        <v>1</v>
      </c>
      <c r="E242">
        <v>4</v>
      </c>
    </row>
    <row r="243" spans="3:5" x14ac:dyDescent="0.25">
      <c r="C243">
        <v>1</v>
      </c>
      <c r="E243">
        <v>4</v>
      </c>
    </row>
    <row r="244" spans="3:5" x14ac:dyDescent="0.25">
      <c r="C244">
        <v>1</v>
      </c>
      <c r="E244">
        <v>4</v>
      </c>
    </row>
    <row r="245" spans="3:5" x14ac:dyDescent="0.25">
      <c r="C245">
        <v>1</v>
      </c>
      <c r="E245">
        <v>4</v>
      </c>
    </row>
    <row r="246" spans="3:5" x14ac:dyDescent="0.25">
      <c r="C246">
        <v>1</v>
      </c>
      <c r="E246">
        <v>3</v>
      </c>
    </row>
    <row r="247" spans="3:5" x14ac:dyDescent="0.25">
      <c r="C247">
        <v>2</v>
      </c>
      <c r="E247">
        <v>4</v>
      </c>
    </row>
    <row r="248" spans="3:5" x14ac:dyDescent="0.25">
      <c r="C248">
        <v>2</v>
      </c>
      <c r="E248">
        <v>5</v>
      </c>
    </row>
    <row r="249" spans="3:5" x14ac:dyDescent="0.25">
      <c r="C249">
        <v>2</v>
      </c>
      <c r="E249">
        <v>5</v>
      </c>
    </row>
    <row r="250" spans="3:5" x14ac:dyDescent="0.25">
      <c r="C250">
        <v>2</v>
      </c>
      <c r="E250">
        <v>4</v>
      </c>
    </row>
    <row r="251" spans="3:5" x14ac:dyDescent="0.25">
      <c r="C251">
        <v>2</v>
      </c>
      <c r="E251">
        <v>4</v>
      </c>
    </row>
    <row r="252" spans="3:5" x14ac:dyDescent="0.25">
      <c r="C252">
        <v>2</v>
      </c>
      <c r="E252">
        <v>4</v>
      </c>
    </row>
    <row r="253" spans="3:5" x14ac:dyDescent="0.25">
      <c r="C253">
        <v>2</v>
      </c>
      <c r="E253">
        <v>4</v>
      </c>
    </row>
    <row r="254" spans="3:5" x14ac:dyDescent="0.25">
      <c r="C254">
        <v>2</v>
      </c>
      <c r="E254">
        <v>4</v>
      </c>
    </row>
    <row r="255" spans="3:5" x14ac:dyDescent="0.25">
      <c r="C255">
        <v>2</v>
      </c>
      <c r="E255">
        <v>5</v>
      </c>
    </row>
    <row r="256" spans="3:5" x14ac:dyDescent="0.25">
      <c r="C256">
        <v>2</v>
      </c>
      <c r="E256">
        <v>4</v>
      </c>
    </row>
    <row r="257" spans="3:5" x14ac:dyDescent="0.25">
      <c r="C257">
        <v>2</v>
      </c>
      <c r="E257">
        <v>4</v>
      </c>
    </row>
    <row r="258" spans="3:5" x14ac:dyDescent="0.25">
      <c r="C258">
        <v>2</v>
      </c>
      <c r="E258">
        <v>5</v>
      </c>
    </row>
    <row r="259" spans="3:5" x14ac:dyDescent="0.25">
      <c r="C259">
        <v>2</v>
      </c>
      <c r="E259">
        <v>4</v>
      </c>
    </row>
    <row r="260" spans="3:5" x14ac:dyDescent="0.25">
      <c r="C260">
        <v>2</v>
      </c>
      <c r="E260">
        <v>5</v>
      </c>
    </row>
    <row r="261" spans="3:5" x14ac:dyDescent="0.25">
      <c r="C261">
        <v>2</v>
      </c>
      <c r="E261">
        <v>4</v>
      </c>
    </row>
    <row r="262" spans="3:5" x14ac:dyDescent="0.25">
      <c r="C262">
        <v>2</v>
      </c>
      <c r="E262">
        <v>4</v>
      </c>
    </row>
    <row r="263" spans="3:5" x14ac:dyDescent="0.25">
      <c r="C263">
        <v>2</v>
      </c>
      <c r="E263">
        <v>4</v>
      </c>
    </row>
    <row r="264" spans="3:5" x14ac:dyDescent="0.25">
      <c r="C264">
        <v>2</v>
      </c>
      <c r="E264">
        <v>4</v>
      </c>
    </row>
    <row r="265" spans="3:5" x14ac:dyDescent="0.25">
      <c r="C265">
        <v>2</v>
      </c>
      <c r="E265">
        <v>4</v>
      </c>
    </row>
    <row r="266" spans="3:5" x14ac:dyDescent="0.25">
      <c r="C266">
        <v>2</v>
      </c>
      <c r="E266">
        <v>4</v>
      </c>
    </row>
    <row r="267" spans="3:5" x14ac:dyDescent="0.25">
      <c r="C267">
        <v>2</v>
      </c>
      <c r="E267">
        <v>4</v>
      </c>
    </row>
    <row r="268" spans="3:5" x14ac:dyDescent="0.25">
      <c r="C268">
        <v>2</v>
      </c>
      <c r="E268">
        <v>3</v>
      </c>
    </row>
    <row r="269" spans="3:5" x14ac:dyDescent="0.25">
      <c r="C269">
        <v>1</v>
      </c>
      <c r="E269">
        <v>3</v>
      </c>
    </row>
    <row r="270" spans="3:5" x14ac:dyDescent="0.25">
      <c r="C270">
        <v>1</v>
      </c>
      <c r="E270">
        <v>4</v>
      </c>
    </row>
    <row r="271" spans="3:5" x14ac:dyDescent="0.25">
      <c r="C271">
        <v>1</v>
      </c>
      <c r="E271">
        <v>4</v>
      </c>
    </row>
    <row r="272" spans="3:5" x14ac:dyDescent="0.25">
      <c r="C272">
        <v>1</v>
      </c>
      <c r="E272">
        <v>4</v>
      </c>
    </row>
    <row r="273" spans="3:5" x14ac:dyDescent="0.25">
      <c r="C273">
        <v>1</v>
      </c>
      <c r="E273">
        <v>4</v>
      </c>
    </row>
    <row r="274" spans="3:5" x14ac:dyDescent="0.25">
      <c r="C274">
        <v>1</v>
      </c>
      <c r="E274">
        <v>5</v>
      </c>
    </row>
    <row r="275" spans="3:5" x14ac:dyDescent="0.25">
      <c r="C275">
        <v>1</v>
      </c>
      <c r="E275">
        <v>4</v>
      </c>
    </row>
    <row r="276" spans="3:5" x14ac:dyDescent="0.25">
      <c r="C276">
        <v>1</v>
      </c>
      <c r="E276">
        <v>3</v>
      </c>
    </row>
    <row r="277" spans="3:5" x14ac:dyDescent="0.25">
      <c r="C277">
        <v>1</v>
      </c>
      <c r="E277">
        <v>5</v>
      </c>
    </row>
    <row r="278" spans="3:5" x14ac:dyDescent="0.25">
      <c r="C278">
        <v>1</v>
      </c>
      <c r="E278">
        <v>4</v>
      </c>
    </row>
    <row r="279" spans="3:5" x14ac:dyDescent="0.25">
      <c r="C279">
        <v>1</v>
      </c>
      <c r="E279">
        <v>4</v>
      </c>
    </row>
    <row r="280" spans="3:5" x14ac:dyDescent="0.25">
      <c r="C280">
        <v>1</v>
      </c>
      <c r="E280">
        <v>4</v>
      </c>
    </row>
    <row r="281" spans="3:5" x14ac:dyDescent="0.25">
      <c r="C281">
        <v>1</v>
      </c>
      <c r="E281">
        <v>5</v>
      </c>
    </row>
    <row r="282" spans="3:5" x14ac:dyDescent="0.25">
      <c r="C282">
        <v>1</v>
      </c>
      <c r="E282">
        <v>3</v>
      </c>
    </row>
    <row r="283" spans="3:5" x14ac:dyDescent="0.25">
      <c r="C283">
        <v>1</v>
      </c>
      <c r="E283">
        <v>3</v>
      </c>
    </row>
    <row r="284" spans="3:5" x14ac:dyDescent="0.25">
      <c r="C284">
        <v>1</v>
      </c>
      <c r="E284">
        <v>3</v>
      </c>
    </row>
    <row r="285" spans="3:5" x14ac:dyDescent="0.25">
      <c r="C285">
        <v>1</v>
      </c>
      <c r="E285">
        <v>4</v>
      </c>
    </row>
    <row r="286" spans="3:5" x14ac:dyDescent="0.25">
      <c r="C286">
        <v>1</v>
      </c>
      <c r="E286">
        <v>4</v>
      </c>
    </row>
    <row r="287" spans="3:5" x14ac:dyDescent="0.25">
      <c r="C287">
        <v>1</v>
      </c>
      <c r="E287">
        <v>3</v>
      </c>
    </row>
    <row r="288" spans="3:5" x14ac:dyDescent="0.25">
      <c r="C288">
        <v>1</v>
      </c>
      <c r="E288">
        <v>3</v>
      </c>
    </row>
    <row r="289" spans="3:5" x14ac:dyDescent="0.25">
      <c r="C289">
        <v>1</v>
      </c>
      <c r="E289">
        <v>4</v>
      </c>
    </row>
    <row r="290" spans="3:5" x14ac:dyDescent="0.25">
      <c r="C290">
        <v>1</v>
      </c>
      <c r="E290">
        <v>4</v>
      </c>
    </row>
    <row r="291" spans="3:5" x14ac:dyDescent="0.25">
      <c r="C291">
        <v>2</v>
      </c>
      <c r="E291">
        <v>4</v>
      </c>
    </row>
    <row r="292" spans="3:5" x14ac:dyDescent="0.25">
      <c r="C292">
        <v>2</v>
      </c>
      <c r="E292">
        <v>4</v>
      </c>
    </row>
    <row r="293" spans="3:5" x14ac:dyDescent="0.25">
      <c r="C293">
        <v>2</v>
      </c>
      <c r="E293">
        <v>5</v>
      </c>
    </row>
    <row r="294" spans="3:5" x14ac:dyDescent="0.25">
      <c r="C294">
        <v>2</v>
      </c>
      <c r="E294">
        <v>5</v>
      </c>
    </row>
    <row r="295" spans="3:5" x14ac:dyDescent="0.25">
      <c r="C295">
        <v>2</v>
      </c>
      <c r="E295">
        <v>5</v>
      </c>
    </row>
    <row r="296" spans="3:5" x14ac:dyDescent="0.25">
      <c r="C296">
        <v>2</v>
      </c>
      <c r="E296">
        <v>4</v>
      </c>
    </row>
    <row r="297" spans="3:5" x14ac:dyDescent="0.25">
      <c r="C297">
        <v>2</v>
      </c>
      <c r="E297">
        <v>5</v>
      </c>
    </row>
    <row r="298" spans="3:5" x14ac:dyDescent="0.25">
      <c r="C298">
        <v>2</v>
      </c>
      <c r="E298">
        <v>4</v>
      </c>
    </row>
    <row r="299" spans="3:5" x14ac:dyDescent="0.25">
      <c r="C299">
        <v>2</v>
      </c>
      <c r="E299">
        <v>5</v>
      </c>
    </row>
    <row r="300" spans="3:5" x14ac:dyDescent="0.25">
      <c r="C300">
        <v>2</v>
      </c>
      <c r="E300">
        <v>5</v>
      </c>
    </row>
    <row r="301" spans="3:5" x14ac:dyDescent="0.25">
      <c r="C301">
        <v>2</v>
      </c>
      <c r="E301">
        <v>5</v>
      </c>
    </row>
    <row r="302" spans="3:5" x14ac:dyDescent="0.25">
      <c r="C302">
        <v>2</v>
      </c>
      <c r="E302">
        <v>5</v>
      </c>
    </row>
    <row r="303" spans="3:5" x14ac:dyDescent="0.25">
      <c r="C303">
        <v>2</v>
      </c>
      <c r="E303">
        <v>5</v>
      </c>
    </row>
    <row r="304" spans="3:5" x14ac:dyDescent="0.25">
      <c r="C304">
        <v>2</v>
      </c>
      <c r="E304">
        <v>5</v>
      </c>
    </row>
    <row r="305" spans="3:5" x14ac:dyDescent="0.25">
      <c r="C305">
        <v>2</v>
      </c>
      <c r="E305">
        <v>5</v>
      </c>
    </row>
    <row r="306" spans="3:5" x14ac:dyDescent="0.25">
      <c r="C306">
        <v>2</v>
      </c>
      <c r="E306">
        <v>4</v>
      </c>
    </row>
    <row r="307" spans="3:5" x14ac:dyDescent="0.25">
      <c r="C307">
        <v>2</v>
      </c>
      <c r="E307">
        <v>4</v>
      </c>
    </row>
    <row r="308" spans="3:5" x14ac:dyDescent="0.25">
      <c r="C308">
        <v>2</v>
      </c>
      <c r="E308">
        <v>5</v>
      </c>
    </row>
    <row r="309" spans="3:5" x14ac:dyDescent="0.25">
      <c r="C309">
        <v>2</v>
      </c>
      <c r="E309">
        <v>5</v>
      </c>
    </row>
    <row r="310" spans="3:5" x14ac:dyDescent="0.25">
      <c r="C310">
        <v>2</v>
      </c>
      <c r="E310">
        <v>4</v>
      </c>
    </row>
    <row r="311" spans="3:5" x14ac:dyDescent="0.25">
      <c r="C311">
        <v>2</v>
      </c>
      <c r="E311">
        <v>5</v>
      </c>
    </row>
    <row r="312" spans="3:5" x14ac:dyDescent="0.25">
      <c r="C312">
        <v>2</v>
      </c>
      <c r="E312">
        <v>5</v>
      </c>
    </row>
    <row r="313" spans="3:5" x14ac:dyDescent="0.25">
      <c r="C313">
        <v>1</v>
      </c>
      <c r="E313">
        <v>4</v>
      </c>
    </row>
    <row r="314" spans="3:5" x14ac:dyDescent="0.25">
      <c r="C314">
        <v>1</v>
      </c>
      <c r="E314">
        <v>4</v>
      </c>
    </row>
    <row r="315" spans="3:5" x14ac:dyDescent="0.25">
      <c r="C315">
        <v>1</v>
      </c>
      <c r="E315">
        <v>3</v>
      </c>
    </row>
    <row r="316" spans="3:5" x14ac:dyDescent="0.25">
      <c r="C316">
        <v>1</v>
      </c>
      <c r="E316">
        <v>3</v>
      </c>
    </row>
    <row r="317" spans="3:5" x14ac:dyDescent="0.25">
      <c r="C317">
        <v>1</v>
      </c>
      <c r="E317">
        <v>4</v>
      </c>
    </row>
    <row r="318" spans="3:5" x14ac:dyDescent="0.25">
      <c r="C318">
        <v>1</v>
      </c>
      <c r="E318">
        <v>3</v>
      </c>
    </row>
    <row r="319" spans="3:5" x14ac:dyDescent="0.25">
      <c r="C319">
        <v>1</v>
      </c>
      <c r="E319">
        <v>4</v>
      </c>
    </row>
    <row r="320" spans="3:5" x14ac:dyDescent="0.25">
      <c r="C320">
        <v>1</v>
      </c>
      <c r="E320">
        <v>3</v>
      </c>
    </row>
    <row r="321" spans="3:5" x14ac:dyDescent="0.25">
      <c r="C321">
        <v>1</v>
      </c>
      <c r="E321">
        <v>4</v>
      </c>
    </row>
    <row r="322" spans="3:5" x14ac:dyDescent="0.25">
      <c r="C322">
        <v>1</v>
      </c>
      <c r="E322">
        <v>3</v>
      </c>
    </row>
    <row r="323" spans="3:5" x14ac:dyDescent="0.25">
      <c r="C323">
        <v>1</v>
      </c>
      <c r="E323">
        <v>4</v>
      </c>
    </row>
    <row r="324" spans="3:5" x14ac:dyDescent="0.25">
      <c r="C324">
        <v>1</v>
      </c>
      <c r="E324">
        <v>4</v>
      </c>
    </row>
    <row r="325" spans="3:5" x14ac:dyDescent="0.25">
      <c r="C325">
        <v>1</v>
      </c>
      <c r="E325">
        <v>4</v>
      </c>
    </row>
    <row r="326" spans="3:5" x14ac:dyDescent="0.25">
      <c r="C326">
        <v>1</v>
      </c>
      <c r="E326">
        <v>4</v>
      </c>
    </row>
    <row r="327" spans="3:5" x14ac:dyDescent="0.25">
      <c r="C327">
        <v>1</v>
      </c>
      <c r="E327">
        <v>4</v>
      </c>
    </row>
    <row r="328" spans="3:5" x14ac:dyDescent="0.25">
      <c r="C328">
        <v>1</v>
      </c>
      <c r="E328">
        <v>3</v>
      </c>
    </row>
    <row r="329" spans="3:5" x14ac:dyDescent="0.25">
      <c r="C329">
        <v>1</v>
      </c>
      <c r="E329">
        <v>4</v>
      </c>
    </row>
    <row r="330" spans="3:5" x14ac:dyDescent="0.25">
      <c r="C330">
        <v>1</v>
      </c>
      <c r="E330">
        <v>4</v>
      </c>
    </row>
    <row r="331" spans="3:5" x14ac:dyDescent="0.25">
      <c r="C331">
        <v>1</v>
      </c>
      <c r="E331">
        <v>4</v>
      </c>
    </row>
    <row r="332" spans="3:5" x14ac:dyDescent="0.25">
      <c r="C332">
        <v>1</v>
      </c>
      <c r="E332">
        <v>3</v>
      </c>
    </row>
    <row r="333" spans="3:5" x14ac:dyDescent="0.25">
      <c r="C333">
        <v>1</v>
      </c>
      <c r="E333">
        <v>4</v>
      </c>
    </row>
    <row r="334" spans="3:5" x14ac:dyDescent="0.25">
      <c r="C334">
        <v>1</v>
      </c>
      <c r="E334">
        <v>3</v>
      </c>
    </row>
    <row r="335" spans="3:5" x14ac:dyDescent="0.25">
      <c r="C335">
        <v>2</v>
      </c>
      <c r="E335">
        <v>4</v>
      </c>
    </row>
    <row r="336" spans="3:5" x14ac:dyDescent="0.25">
      <c r="C336">
        <v>2</v>
      </c>
      <c r="E336">
        <v>5</v>
      </c>
    </row>
    <row r="337" spans="3:5" x14ac:dyDescent="0.25">
      <c r="C337">
        <v>2</v>
      </c>
      <c r="E337">
        <v>5</v>
      </c>
    </row>
    <row r="338" spans="3:5" x14ac:dyDescent="0.25">
      <c r="C338">
        <v>2</v>
      </c>
      <c r="E338">
        <v>5</v>
      </c>
    </row>
    <row r="339" spans="3:5" x14ac:dyDescent="0.25">
      <c r="C339">
        <v>2</v>
      </c>
      <c r="E339">
        <v>5</v>
      </c>
    </row>
    <row r="340" spans="3:5" x14ac:dyDescent="0.25">
      <c r="C340">
        <v>2</v>
      </c>
      <c r="E340">
        <v>5</v>
      </c>
    </row>
    <row r="341" spans="3:5" x14ac:dyDescent="0.25">
      <c r="C341">
        <v>2</v>
      </c>
      <c r="E341">
        <v>5</v>
      </c>
    </row>
    <row r="342" spans="3:5" x14ac:dyDescent="0.25">
      <c r="C342">
        <v>2</v>
      </c>
      <c r="E342">
        <v>5</v>
      </c>
    </row>
    <row r="343" spans="3:5" x14ac:dyDescent="0.25">
      <c r="C343">
        <v>2</v>
      </c>
      <c r="E343">
        <v>4</v>
      </c>
    </row>
    <row r="344" spans="3:5" x14ac:dyDescent="0.25">
      <c r="C344">
        <v>2</v>
      </c>
      <c r="E344">
        <v>4</v>
      </c>
    </row>
    <row r="345" spans="3:5" x14ac:dyDescent="0.25">
      <c r="C345">
        <v>2</v>
      </c>
      <c r="E345">
        <v>4</v>
      </c>
    </row>
    <row r="346" spans="3:5" x14ac:dyDescent="0.25">
      <c r="C346">
        <v>2</v>
      </c>
      <c r="E346">
        <v>5</v>
      </c>
    </row>
    <row r="347" spans="3:5" x14ac:dyDescent="0.25">
      <c r="C347">
        <v>2</v>
      </c>
      <c r="E347">
        <v>5</v>
      </c>
    </row>
    <row r="348" spans="3:5" x14ac:dyDescent="0.25">
      <c r="C348">
        <v>2</v>
      </c>
      <c r="E348">
        <v>5</v>
      </c>
    </row>
    <row r="349" spans="3:5" x14ac:dyDescent="0.25">
      <c r="C349">
        <v>2</v>
      </c>
      <c r="E349">
        <v>5</v>
      </c>
    </row>
    <row r="350" spans="3:5" x14ac:dyDescent="0.25">
      <c r="C350">
        <v>2</v>
      </c>
      <c r="E350">
        <v>5</v>
      </c>
    </row>
    <row r="351" spans="3:5" x14ac:dyDescent="0.25">
      <c r="C351">
        <v>2</v>
      </c>
      <c r="E351">
        <v>4</v>
      </c>
    </row>
    <row r="352" spans="3:5" x14ac:dyDescent="0.25">
      <c r="C352">
        <v>2</v>
      </c>
      <c r="E352">
        <v>5</v>
      </c>
    </row>
    <row r="353" spans="3:5" x14ac:dyDescent="0.25">
      <c r="C353">
        <v>2</v>
      </c>
      <c r="E353">
        <v>5</v>
      </c>
    </row>
    <row r="354" spans="3:5" x14ac:dyDescent="0.25">
      <c r="C354">
        <v>2</v>
      </c>
      <c r="E354">
        <v>4</v>
      </c>
    </row>
    <row r="355" spans="3:5" x14ac:dyDescent="0.25">
      <c r="C355">
        <v>2</v>
      </c>
      <c r="E355">
        <v>5</v>
      </c>
    </row>
    <row r="356" spans="3:5" x14ac:dyDescent="0.25">
      <c r="C356">
        <v>2</v>
      </c>
      <c r="E35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0441-78F7-462D-B0D7-8D236A9810D9}">
  <dimension ref="A1:Q19"/>
  <sheetViews>
    <sheetView tabSelected="1" zoomScale="85" zoomScaleNormal="85" workbookViewId="0">
      <selection activeCell="R22" sqref="R22"/>
    </sheetView>
  </sheetViews>
  <sheetFormatPr baseColWidth="10" defaultRowHeight="15" x14ac:dyDescent="0.25"/>
  <cols>
    <col min="1" max="1" width="18.140625" customWidth="1"/>
    <col min="7" max="7" width="17.140625" customWidth="1"/>
    <col min="8" max="8" width="15.7109375" customWidth="1"/>
  </cols>
  <sheetData>
    <row r="1" spans="1:17" ht="15.75" thickBot="1" x14ac:dyDescent="0.3"/>
    <row r="2" spans="1:17" ht="15.75" thickBot="1" x14ac:dyDescent="0.3">
      <c r="A2" s="63"/>
      <c r="B2" s="64" t="s">
        <v>125</v>
      </c>
      <c r="C2" s="65"/>
      <c r="F2" s="46"/>
      <c r="G2" s="47"/>
      <c r="H2" s="47"/>
      <c r="I2" s="47"/>
      <c r="J2" s="47" t="s">
        <v>126</v>
      </c>
      <c r="K2" s="47"/>
      <c r="L2" s="47"/>
      <c r="M2" s="47"/>
      <c r="N2" s="47"/>
      <c r="O2" s="47"/>
      <c r="P2" s="47"/>
      <c r="Q2" s="48"/>
    </row>
    <row r="3" spans="1:17" x14ac:dyDescent="0.25">
      <c r="A3" s="52"/>
      <c r="C3" s="2"/>
      <c r="F3" s="52"/>
      <c r="Q3" s="2"/>
    </row>
    <row r="4" spans="1:17" x14ac:dyDescent="0.25">
      <c r="A4" s="52" t="s">
        <v>73</v>
      </c>
      <c r="B4" t="s">
        <v>127</v>
      </c>
      <c r="C4" s="2"/>
      <c r="F4" s="52"/>
      <c r="G4" s="66" t="s">
        <v>73</v>
      </c>
      <c r="H4" s="67" t="s">
        <v>127</v>
      </c>
      <c r="J4" s="66" t="s">
        <v>73</v>
      </c>
      <c r="K4" s="67" t="s">
        <v>130</v>
      </c>
      <c r="M4" s="66"/>
      <c r="N4" s="71" t="s">
        <v>131</v>
      </c>
      <c r="O4" s="71"/>
      <c r="P4" s="67"/>
      <c r="Q4" s="2"/>
    </row>
    <row r="5" spans="1:17" x14ac:dyDescent="0.25">
      <c r="A5" s="75">
        <v>1</v>
      </c>
      <c r="B5">
        <v>7.61</v>
      </c>
      <c r="C5" s="2"/>
      <c r="F5" s="52"/>
      <c r="G5" s="73">
        <v>1</v>
      </c>
      <c r="H5" s="33">
        <v>8.69</v>
      </c>
      <c r="J5" s="68">
        <v>1</v>
      </c>
      <c r="K5" s="33">
        <v>3124</v>
      </c>
      <c r="M5" s="68" t="s">
        <v>73</v>
      </c>
      <c r="N5" t="s">
        <v>67</v>
      </c>
      <c r="O5" t="s">
        <v>123</v>
      </c>
      <c r="P5" s="33" t="s">
        <v>124</v>
      </c>
      <c r="Q5" s="2"/>
    </row>
    <row r="6" spans="1:17" x14ac:dyDescent="0.25">
      <c r="A6" s="75">
        <v>2</v>
      </c>
      <c r="B6">
        <v>4.8600000000000003</v>
      </c>
      <c r="C6" s="2"/>
      <c r="F6" s="52"/>
      <c r="G6" s="73">
        <v>2</v>
      </c>
      <c r="H6" s="33">
        <v>17.29</v>
      </c>
      <c r="J6" s="68">
        <v>2</v>
      </c>
      <c r="K6" s="33">
        <v>2795</v>
      </c>
      <c r="M6" s="68">
        <v>1</v>
      </c>
      <c r="N6">
        <v>-0.191</v>
      </c>
      <c r="O6">
        <v>-0.129</v>
      </c>
      <c r="P6" s="33">
        <v>0.221</v>
      </c>
      <c r="Q6" s="2"/>
    </row>
    <row r="7" spans="1:17" x14ac:dyDescent="0.25">
      <c r="A7" s="75">
        <v>3</v>
      </c>
      <c r="B7">
        <v>9.85</v>
      </c>
      <c r="C7" s="2"/>
      <c r="F7" s="52"/>
      <c r="G7" s="73">
        <v>3</v>
      </c>
      <c r="H7" s="33">
        <v>38.68</v>
      </c>
      <c r="J7" s="68">
        <v>3</v>
      </c>
      <c r="K7" s="33">
        <v>2434</v>
      </c>
      <c r="M7" s="68">
        <v>2</v>
      </c>
      <c r="N7">
        <v>-5.0000000000000001E-3</v>
      </c>
      <c r="O7">
        <v>8.0000000000000002E-3</v>
      </c>
      <c r="P7" s="33">
        <v>0.41499999999999998</v>
      </c>
      <c r="Q7" s="2"/>
    </row>
    <row r="8" spans="1:17" x14ac:dyDescent="0.25">
      <c r="A8" s="75">
        <v>4</v>
      </c>
      <c r="B8">
        <v>8.01</v>
      </c>
      <c r="C8" s="2"/>
      <c r="D8" s="62"/>
      <c r="F8" s="52"/>
      <c r="G8" s="73">
        <v>4</v>
      </c>
      <c r="H8" s="33">
        <v>78.709999999999994</v>
      </c>
      <c r="J8" s="68">
        <v>4</v>
      </c>
      <c r="K8" s="33">
        <v>4292</v>
      </c>
      <c r="M8" s="68">
        <v>3</v>
      </c>
      <c r="N8">
        <v>3.0000000000000001E-3</v>
      </c>
      <c r="O8">
        <v>4.2999999999999997E-2</v>
      </c>
      <c r="P8" s="33">
        <v>0.17199999999999999</v>
      </c>
      <c r="Q8" s="2"/>
    </row>
    <row r="9" spans="1:17" x14ac:dyDescent="0.25">
      <c r="A9" s="75">
        <v>5</v>
      </c>
      <c r="B9">
        <v>19.899999999999999</v>
      </c>
      <c r="C9" s="2"/>
      <c r="F9" s="52"/>
      <c r="G9" s="73">
        <v>5</v>
      </c>
      <c r="H9" s="33">
        <v>73.349999999999994</v>
      </c>
      <c r="J9" s="69">
        <v>5</v>
      </c>
      <c r="K9" s="70">
        <v>4963</v>
      </c>
      <c r="M9" s="68">
        <v>4</v>
      </c>
      <c r="N9">
        <v>1.4999999999999999E-2</v>
      </c>
      <c r="O9">
        <v>4.2000000000000003E-2</v>
      </c>
      <c r="P9" s="33">
        <v>-0.40400000000000003</v>
      </c>
      <c r="Q9" s="2"/>
    </row>
    <row r="10" spans="1:17" x14ac:dyDescent="0.25">
      <c r="A10" s="75">
        <v>6</v>
      </c>
      <c r="B10">
        <v>11.4</v>
      </c>
      <c r="C10" s="2"/>
      <c r="F10" s="52"/>
      <c r="G10" s="73" t="s">
        <v>128</v>
      </c>
      <c r="H10" s="33">
        <v>1703.35</v>
      </c>
      <c r="M10" s="69">
        <v>5</v>
      </c>
      <c r="N10" s="72">
        <v>0.108</v>
      </c>
      <c r="O10" s="72">
        <v>1.9E-2</v>
      </c>
      <c r="P10" s="70">
        <v>-0.108</v>
      </c>
      <c r="Q10" s="2"/>
    </row>
    <row r="11" spans="1:17" x14ac:dyDescent="0.25">
      <c r="A11" s="75">
        <v>7</v>
      </c>
      <c r="B11">
        <v>8.33</v>
      </c>
      <c r="C11" s="2"/>
      <c r="F11" s="52"/>
      <c r="G11" s="74" t="s">
        <v>129</v>
      </c>
      <c r="H11" s="70">
        <v>1920.65</v>
      </c>
      <c r="Q11" s="2"/>
    </row>
    <row r="12" spans="1:17" x14ac:dyDescent="0.25">
      <c r="A12" s="75">
        <v>8</v>
      </c>
      <c r="B12">
        <v>12.87</v>
      </c>
      <c r="C12" s="2"/>
      <c r="F12" s="52"/>
      <c r="Q12" s="2"/>
    </row>
    <row r="13" spans="1:17" x14ac:dyDescent="0.25">
      <c r="A13" s="75">
        <v>9</v>
      </c>
      <c r="B13">
        <v>6.76</v>
      </c>
      <c r="C13" s="2"/>
      <c r="F13" s="52"/>
      <c r="L13" s="66" t="s">
        <v>73</v>
      </c>
      <c r="M13" s="67" t="s">
        <v>132</v>
      </c>
      <c r="Q13" s="2"/>
    </row>
    <row r="14" spans="1:17" x14ac:dyDescent="0.25">
      <c r="A14" s="75">
        <v>10</v>
      </c>
      <c r="B14">
        <v>10.49</v>
      </c>
      <c r="C14" s="2"/>
      <c r="F14" s="52"/>
      <c r="L14" s="68">
        <v>1</v>
      </c>
      <c r="M14" s="33">
        <v>5.2699999999999997E-2</v>
      </c>
      <c r="Q14" s="2"/>
    </row>
    <row r="15" spans="1:17" x14ac:dyDescent="0.25">
      <c r="A15" s="75" t="s">
        <v>128</v>
      </c>
      <c r="B15">
        <v>1820.55</v>
      </c>
      <c r="C15" s="2"/>
      <c r="F15" s="52"/>
      <c r="L15" s="68">
        <v>2</v>
      </c>
      <c r="M15" s="33">
        <v>7.8700000000000006E-2</v>
      </c>
      <c r="Q15" s="2"/>
    </row>
    <row r="16" spans="1:17" ht="15.75" thickBot="1" x14ac:dyDescent="0.3">
      <c r="A16" s="76" t="s">
        <v>129</v>
      </c>
      <c r="B16" s="55">
        <v>1920.65</v>
      </c>
      <c r="C16" s="3"/>
      <c r="F16" s="52"/>
      <c r="L16" s="68">
        <v>3</v>
      </c>
      <c r="M16" s="33">
        <v>0.12609999999999999</v>
      </c>
      <c r="Q16" s="2"/>
    </row>
    <row r="17" spans="6:17" x14ac:dyDescent="0.25">
      <c r="F17" s="52"/>
      <c r="L17" s="68">
        <v>4</v>
      </c>
      <c r="M17" s="33">
        <v>0.13539999999999999</v>
      </c>
      <c r="Q17" s="2"/>
    </row>
    <row r="18" spans="6:17" x14ac:dyDescent="0.25">
      <c r="F18" s="52"/>
      <c r="L18" s="69">
        <v>5</v>
      </c>
      <c r="M18" s="70">
        <v>0.1216</v>
      </c>
      <c r="Q18" s="77"/>
    </row>
    <row r="19" spans="6:17" ht="15.75" thickBot="1" x14ac:dyDescent="0.3">
      <c r="F19" s="49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Sample</vt:lpstr>
      <vt:lpstr>Coded data</vt:lpstr>
      <vt:lpstr>3D Model cluster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RODRIGUEZ GARCIA</cp:lastModifiedBy>
  <dcterms:created xsi:type="dcterms:W3CDTF">2015-06-05T18:17:20Z</dcterms:created>
  <dcterms:modified xsi:type="dcterms:W3CDTF">2025-05-13T16:30:13Z</dcterms:modified>
</cp:coreProperties>
</file>