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epak\WIP_New\input\"/>
    </mc:Choice>
  </mc:AlternateContent>
  <bookViews>
    <workbookView xWindow="0" yWindow="0" windowWidth="16785" windowHeight="7080"/>
  </bookViews>
  <sheets>
    <sheet name="WIP" sheetId="1" r:id="rId1"/>
    <sheet name="Nov2017" sheetId="38" state="hidden" r:id="rId2"/>
    <sheet name="Forwardload Spain" sheetId="46" state="hidden" r:id="rId3"/>
  </sheets>
  <definedNames>
    <definedName name="_xlnm._FilterDatabase" localSheetId="1" hidden="1">'Nov2017'!$B$4:$H$17</definedName>
    <definedName name="_xlnm._FilterDatabase" localSheetId="0" hidden="1">WIP!$A$1:$Q$23</definedName>
    <definedName name="_xlnm.Print_Area" localSheetId="0">#REF!</definedName>
    <definedName name="_xlnm.Print_Titles" localSheetId="0">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L32" i="1"/>
  <c r="L31" i="1"/>
  <c r="L30" i="1"/>
  <c r="L29" i="1"/>
  <c r="L28" i="1"/>
  <c r="L27" i="1"/>
  <c r="L26" i="1"/>
  <c r="L25" i="1"/>
  <c r="L24" i="1"/>
  <c r="L23" i="1"/>
  <c r="L17" i="1"/>
  <c r="L18" i="1"/>
  <c r="L19" i="1"/>
  <c r="L20" i="1"/>
  <c r="L21" i="1"/>
  <c r="L22" i="1"/>
  <c r="L10" i="1"/>
  <c r="L11" i="1"/>
  <c r="L12" i="1"/>
  <c r="L13" i="1"/>
  <c r="L14" i="1"/>
  <c r="L15" i="1"/>
  <c r="L16" i="1"/>
  <c r="L4" i="1"/>
  <c r="L5" i="1"/>
  <c r="L6" i="1"/>
  <c r="L7" i="1"/>
  <c r="L8" i="1"/>
  <c r="L9" i="1"/>
  <c r="G28" i="46"/>
  <c r="B27" i="46"/>
  <c r="B28" i="46" s="1"/>
  <c r="H19" i="38"/>
  <c r="F17" i="38"/>
  <c r="G17" i="38"/>
  <c r="G16" i="38"/>
  <c r="F15" i="38"/>
  <c r="G15" i="38"/>
  <c r="G14" i="38"/>
  <c r="G13" i="38"/>
  <c r="G12" i="38"/>
  <c r="G11" i="38"/>
  <c r="G10" i="38"/>
  <c r="G9" i="38"/>
  <c r="G8" i="38"/>
  <c r="G7" i="38"/>
  <c r="F6" i="38"/>
  <c r="G6" i="38" s="1"/>
  <c r="F5" i="38"/>
  <c r="G5" i="38" s="1"/>
  <c r="G19" i="38" s="1"/>
</calcChain>
</file>

<file path=xl/sharedStrings.xml><?xml version="1.0" encoding="utf-8"?>
<sst xmlns="http://schemas.openxmlformats.org/spreadsheetml/2006/main" count="636" uniqueCount="305">
  <si>
    <t>S.No.</t>
  </si>
  <si>
    <t>PROJCODE</t>
  </si>
  <si>
    <t>Book title</t>
  </si>
  <si>
    <t>ISBN</t>
  </si>
  <si>
    <t>Pages</t>
  </si>
  <si>
    <t>Stage</t>
  </si>
  <si>
    <t>Recd. Date</t>
  </si>
  <si>
    <t>Tentative Billing/Pub Month</t>
  </si>
  <si>
    <t>Option : 1 or 2</t>
  </si>
  <si>
    <t xml:space="preserve"> SITE</t>
  </si>
  <si>
    <t>Rate</t>
  </si>
  <si>
    <t>Realisation Value (In USD)</t>
  </si>
  <si>
    <t>Realization value in INR</t>
  </si>
  <si>
    <t>Actual value</t>
  </si>
  <si>
    <t>Approval Date</t>
  </si>
  <si>
    <t>Billing Week</t>
  </si>
  <si>
    <t>Proforma Status</t>
  </si>
  <si>
    <t>TD-129-21-17438</t>
  </si>
  <si>
    <t>Pagana</t>
  </si>
  <si>
    <t>978-84-1382-208-2</t>
  </si>
  <si>
    <t>2nd proofs</t>
  </si>
  <si>
    <t>Option 2</t>
  </si>
  <si>
    <t>Spain</t>
  </si>
  <si>
    <t>TD-129-22-17538</t>
  </si>
  <si>
    <t>Ferri</t>
  </si>
  <si>
    <t>978-84-1382-303-4</t>
  </si>
  <si>
    <t>1st proofs</t>
  </si>
  <si>
    <t>TD-129-22-17588</t>
  </si>
  <si>
    <t>Chico</t>
  </si>
  <si>
    <t>978-84-1382-037-8</t>
  </si>
  <si>
    <t>TD-129-22-17589</t>
  </si>
  <si>
    <t>Díaz Méndez</t>
  </si>
  <si>
    <t>978-84-1382-181-8</t>
  </si>
  <si>
    <t>Option 1</t>
  </si>
  <si>
    <t>TD-129-22-17590</t>
  </si>
  <si>
    <t>Palmar</t>
  </si>
  <si>
    <t>978-84-1382-198-6</t>
  </si>
  <si>
    <t>TD-129-22-17609</t>
  </si>
  <si>
    <t>Serra Guillén</t>
  </si>
  <si>
    <t>978-84-9113-965-2</t>
  </si>
  <si>
    <t>TD-129-22-17610</t>
  </si>
  <si>
    <t>Calvo</t>
  </si>
  <si>
    <t>978-84-9113-959-1</t>
  </si>
  <si>
    <t>TD-129-22-17613</t>
  </si>
  <si>
    <t>Wesley</t>
  </si>
  <si>
    <t>978-84-1382-368-3</t>
  </si>
  <si>
    <t>TD-129-22-17622</t>
  </si>
  <si>
    <t>Castillo Hernández</t>
  </si>
  <si>
    <t>978-84-1382-025-5</t>
  </si>
  <si>
    <t>TD-129-22-17619</t>
  </si>
  <si>
    <t>Zammitt</t>
  </si>
  <si>
    <t>978-84-1382-283-9</t>
  </si>
  <si>
    <t>TD-129-22-17620</t>
  </si>
  <si>
    <t>Libby</t>
  </si>
  <si>
    <t>978-84-1382-443-7</t>
  </si>
  <si>
    <t>TD-129-22-17624</t>
  </si>
  <si>
    <t>Martínez Martín</t>
  </si>
  <si>
    <t>978-84-1382-117-7</t>
  </si>
  <si>
    <t>TD-129-22-17623</t>
  </si>
  <si>
    <t>Ball-Guía</t>
  </si>
  <si>
    <t xml:space="preserve">
978-84-1382-417-8
</t>
  </si>
  <si>
    <t>1 Proofs</t>
  </si>
  <si>
    <t>TD-129-22-17625</t>
  </si>
  <si>
    <t>Hansen-Cuaderno</t>
  </si>
  <si>
    <t>978-84-1382-385-0</t>
  </si>
  <si>
    <t>TD-129-22-17629</t>
  </si>
  <si>
    <t>Dames</t>
  </si>
  <si>
    <t>978-84-1382-406-2</t>
  </si>
  <si>
    <t>TD-129-22-17640</t>
  </si>
  <si>
    <t>Hansen-Anatomia</t>
  </si>
  <si>
    <t>978-84-1382-386-7</t>
  </si>
  <si>
    <t>15-Mar-23</t>
  </si>
  <si>
    <t>TD-129-22-17641</t>
  </si>
  <si>
    <t xml:space="preserve">Hansen-Netter(Flashcard)
</t>
  </si>
  <si>
    <t>978-84-1382-387-4</t>
  </si>
  <si>
    <t>TD-129-22-17644</t>
  </si>
  <si>
    <t>Ball-Manual</t>
  </si>
  <si>
    <t>978-84-1382-400-0</t>
  </si>
  <si>
    <t>TD-129-22-17642</t>
  </si>
  <si>
    <t>Hughes</t>
  </si>
  <si>
    <t>978-84-1382-405-5</t>
  </si>
  <si>
    <t xml:space="preserve"> TD-129-22-17663</t>
  </si>
  <si>
    <t>Broseta</t>
  </si>
  <si>
    <t>978-84-1382-330-0</t>
  </si>
  <si>
    <t>TD-129-22-17664</t>
  </si>
  <si>
    <t>Pons</t>
  </si>
  <si>
    <t>978-84-9113-904-1</t>
  </si>
  <si>
    <t>TD-129-22-17665</t>
  </si>
  <si>
    <t>Costanzo</t>
  </si>
  <si>
    <t>978-84-1382-381-2</t>
  </si>
  <si>
    <t xml:space="preserve"> TD-129-22-17698</t>
  </si>
  <si>
    <t>Hines(vol 1)</t>
  </si>
  <si>
    <t>978-84-1382-421-5</t>
  </si>
  <si>
    <t>sample</t>
  </si>
  <si>
    <t>TD-129-22-17699</t>
  </si>
  <si>
    <t>Hines(vol 2)</t>
  </si>
  <si>
    <t>978-84-1382-423-9</t>
  </si>
  <si>
    <t>TD-129-22-17702</t>
  </si>
  <si>
    <t>Hines(vol 3)</t>
  </si>
  <si>
    <t>978-84-1382-424-6</t>
  </si>
  <si>
    <t>TD-129-22-17701</t>
  </si>
  <si>
    <t>Potter</t>
  </si>
  <si>
    <t xml:space="preserve"> 978-84-1382-422-2</t>
  </si>
  <si>
    <t>TD-129-22-17700</t>
  </si>
  <si>
    <t>Grotta</t>
  </si>
  <si>
    <t xml:space="preserve"> 978-84-1382-275-4</t>
  </si>
  <si>
    <t xml:space="preserve"> TD-129-22-17714</t>
  </si>
  <si>
    <t>Zitelli</t>
  </si>
  <si>
    <t xml:space="preserve"> 978-84-1382-408-6</t>
  </si>
  <si>
    <t>1sr Proofs</t>
  </si>
  <si>
    <t xml:space="preserve"> TD-129-22-17715</t>
  </si>
  <si>
    <t>Halter</t>
  </si>
  <si>
    <t xml:space="preserve"> 978-84-1382-407-9</t>
  </si>
  <si>
    <t>proj name</t>
  </si>
  <si>
    <t>Date of approval</t>
  </si>
  <si>
    <t>Site</t>
  </si>
  <si>
    <t>USD</t>
  </si>
  <si>
    <t>In RS</t>
  </si>
  <si>
    <t xml:space="preserve">Pg count </t>
  </si>
  <si>
    <t>Thibault</t>
  </si>
  <si>
    <t>Paris</t>
  </si>
  <si>
    <t>Brochet</t>
  </si>
  <si>
    <t>Dowling</t>
  </si>
  <si>
    <t>Brazil</t>
  </si>
  <si>
    <t xml:space="preserve"> Lampignano</t>
  </si>
  <si>
    <t>Wu</t>
  </si>
  <si>
    <t>Chennai</t>
  </si>
  <si>
    <t>Qual</t>
  </si>
  <si>
    <t>brazil</t>
  </si>
  <si>
    <t>PMBTS 152</t>
  </si>
  <si>
    <t>chennai</t>
  </si>
  <si>
    <t>Bain</t>
  </si>
  <si>
    <t>López-Granados</t>
  </si>
  <si>
    <t>Lewis</t>
  </si>
  <si>
    <t>Deswarte</t>
  </si>
  <si>
    <t>Osborn</t>
  </si>
  <si>
    <t>Casey</t>
  </si>
  <si>
    <t>Edition Short Title</t>
  </si>
  <si>
    <t>No. Pages (Total)</t>
  </si>
  <si>
    <t xml:space="preserve">Tagging </t>
  </si>
  <si>
    <t xml:space="preserve">Print Format </t>
  </si>
  <si>
    <t xml:space="preserve">Supplier A </t>
  </si>
  <si>
    <t>Priority</t>
  </si>
  <si>
    <t>Task: Generate Page Proofs, Earliest Start Date</t>
  </si>
  <si>
    <t>Task: Generate print-ready files, Earliest Start Date</t>
  </si>
  <si>
    <t xml:space="preserve">Rudmik - Práctica clínica en otorrinolaringología </t>
  </si>
  <si>
    <t xml:space="preserve">XML &amp; WOBL </t>
  </si>
  <si>
    <t xml:space="preserve">180 x 260 </t>
  </si>
  <si>
    <t>THOMSON</t>
  </si>
  <si>
    <t>C</t>
  </si>
  <si>
    <t xml:space="preserve">Weaver - Guía práctica de la medicina de la obesidad </t>
  </si>
  <si>
    <t xml:space="preserve">Brenner - Farmacología básica +SC.com 5ed </t>
  </si>
  <si>
    <t xml:space="preserve">216 x 276 </t>
  </si>
  <si>
    <t>B</t>
  </si>
  <si>
    <t xml:space="preserve">Argoff - Tratamiento del dolor. Secretos 4ed </t>
  </si>
  <si>
    <t xml:space="preserve">135 x 210 </t>
  </si>
  <si>
    <t xml:space="preserve">Felten - Netter. Cuaderno de neurociencia para colorear </t>
  </si>
  <si>
    <t xml:space="preserve">Wilmott - Kendig. Enferm. respir. en niños + EX.com 9ed </t>
  </si>
  <si>
    <t xml:space="preserve">219w x 282h mm </t>
  </si>
  <si>
    <t>A</t>
  </si>
  <si>
    <t xml:space="preserve">Morgaz - Manual enfermedades infectocontagiosas rumiantes </t>
  </si>
  <si>
    <t xml:space="preserve">111 x 187 </t>
  </si>
  <si>
    <t xml:space="preserve">Martín Zurro - Atención primaria. Principios 8ed </t>
  </si>
  <si>
    <t xml:space="preserve">Pérez Fernández - Fisio trast temporomand + SC.es </t>
  </si>
  <si>
    <t xml:space="preserve">170 x 240 </t>
  </si>
  <si>
    <t xml:space="preserve">Martín Zurro - Atención primaria. Autoevaluación 8ed </t>
  </si>
  <si>
    <t xml:space="preserve">216w x 276h mm </t>
  </si>
  <si>
    <t xml:space="preserve">Agüera - Psiquiatría geriátrica 3ed </t>
  </si>
  <si>
    <t xml:space="preserve">Morgaz - Manual de anestesiología y cuidados intensivos </t>
  </si>
  <si>
    <t xml:space="preserve">Valera - Electrolisis percutánea musculoesquelética </t>
  </si>
  <si>
    <t xml:space="preserve">Aróstegui - Enfermedades autoinflamatorias </t>
  </si>
  <si>
    <t xml:space="preserve">Marcdante - Nelson. Pediatría esencial + Sc.com 8ed </t>
  </si>
  <si>
    <t xml:space="preserve">Morgaz - Manual de medicina interna en pequeños animales </t>
  </si>
  <si>
    <t xml:space="preserve">Sellke, F.W. - Atlas de técnicas quirúrgicas en cardiología </t>
  </si>
  <si>
    <t xml:space="preserve">Martín Zurro - Atención primaria. Problemas 8ed </t>
  </si>
  <si>
    <t xml:space="preserve">Brenner - Flashcards Farmacología 4ed </t>
  </si>
  <si>
    <t xml:space="preserve">102h x 152w mm </t>
  </si>
  <si>
    <t xml:space="preserve">Prieto Valtueña - Balcells. La clínica + SC.es 23ed </t>
  </si>
  <si>
    <t xml:space="preserve">152w x 229h mm </t>
  </si>
  <si>
    <t xml:space="preserve">Bielsa - Ferrándiz. Dermatología clínica + SC.es 5ed </t>
  </si>
  <si>
    <t xml:space="preserve">173w x 246h mm </t>
  </si>
  <si>
    <t xml:space="preserve">Fernández de las Peñas - Cinesiterapia </t>
  </si>
  <si>
    <t xml:space="preserve">Martínez-González - Donado. Cirugía bucal </t>
  </si>
  <si>
    <t xml:space="preserve">Canalda - Endodoncia + SC.es 4ed </t>
  </si>
  <si>
    <t xml:space="preserve">Fossum - Cirugía en pequeños animales 5ed </t>
  </si>
  <si>
    <t>AA</t>
  </si>
  <si>
    <t>Madden</t>
  </si>
  <si>
    <t>Broaddus</t>
  </si>
  <si>
    <t>Hansen 2022 (Vol 1 )</t>
  </si>
  <si>
    <t>Hansen 2022 (Vol 2 )</t>
  </si>
  <si>
    <t>Hansen 2022 (Vol 3 )</t>
  </si>
  <si>
    <t>TD-MRU-22-0985</t>
  </si>
  <si>
    <t>TD-MRU-22-0993</t>
  </si>
  <si>
    <t>TD-MRU-22-0995</t>
  </si>
  <si>
    <t>TD-MRU-22-0996</t>
  </si>
  <si>
    <t>TD-MRU-22-0997</t>
  </si>
  <si>
    <t>TD-MRU-22-0998</t>
  </si>
  <si>
    <t>BONVIN9782294772238</t>
  </si>
  <si>
    <t>MATIS9782294778865</t>
  </si>
  <si>
    <t xml:space="preserve">ALBERNHE477888 </t>
  </si>
  <si>
    <t>Maciocia_9782294777134</t>
  </si>
  <si>
    <t>Cook_9782294781667</t>
  </si>
  <si>
    <t>DEBROCA9782294777202</t>
  </si>
  <si>
    <t>9782294772238</t>
  </si>
  <si>
    <t>9782294777134</t>
  </si>
  <si>
    <t>9782294781667</t>
  </si>
  <si>
    <t>9782294777202</t>
  </si>
  <si>
    <t>9782294778865</t>
  </si>
  <si>
    <t>3rd Proof</t>
  </si>
  <si>
    <t>Printer</t>
  </si>
  <si>
    <t>Masson</t>
  </si>
  <si>
    <t>12.05.22</t>
  </si>
  <si>
    <t>01.07.22</t>
  </si>
  <si>
    <t>12.08.22</t>
  </si>
  <si>
    <t>02.09.22</t>
  </si>
  <si>
    <t>25.09.22</t>
  </si>
  <si>
    <t>25.10.22</t>
  </si>
  <si>
    <t>November_2022</t>
  </si>
  <si>
    <t>December_2022</t>
  </si>
  <si>
    <t>January_2023</t>
  </si>
  <si>
    <t>Quotation in process</t>
  </si>
  <si>
    <t>TD-129-21-17302</t>
  </si>
  <si>
    <t>Atmung_26722</t>
  </si>
  <si>
    <t>978-3-437-26722-2</t>
  </si>
  <si>
    <t>NA</t>
  </si>
  <si>
    <t>8th Proof</t>
  </si>
  <si>
    <t>German</t>
  </si>
  <si>
    <t>TD-129-21-17279</t>
  </si>
  <si>
    <t>Dunleavy_46241</t>
  </si>
  <si>
    <t>978-3-437-46241-2</t>
  </si>
  <si>
    <t>Combiprints</t>
  </si>
  <si>
    <t>TD-129-22-17457</t>
  </si>
  <si>
    <t>Horch_24246</t>
  </si>
  <si>
    <t>978-3-437-24246-5</t>
  </si>
  <si>
    <t>2nd Proof</t>
  </si>
  <si>
    <t>TD-129-22-17474</t>
  </si>
  <si>
    <t>Rosien_21261</t>
  </si>
  <si>
    <t>978-3-437-21261-1</t>
  </si>
  <si>
    <t>Final Proof</t>
  </si>
  <si>
    <t>TD-129-22-17553</t>
  </si>
  <si>
    <t>Ernahrung_26752</t>
  </si>
  <si>
    <t>978-3-437-26752-9</t>
  </si>
  <si>
    <t>TD-129-22-17583</t>
  </si>
  <si>
    <t>Herz_26732</t>
  </si>
  <si>
    <t>978-3-437-26732-1</t>
  </si>
  <si>
    <t>TD-129-22-17616</t>
  </si>
  <si>
    <t>Schneider_58368</t>
  </si>
  <si>
    <t>978-3-437-58368-1</t>
  </si>
  <si>
    <t>TD-129-22-17617</t>
  </si>
  <si>
    <t>Bewegung_26716</t>
  </si>
  <si>
    <t xml:space="preserve">978-3-437-26716-1 </t>
  </si>
  <si>
    <t>1st Proof</t>
  </si>
  <si>
    <t>TD-129-22-17618</t>
  </si>
  <si>
    <t>Helfen_41291</t>
  </si>
  <si>
    <t xml:space="preserve">978-3-437-41291-2 </t>
  </si>
  <si>
    <t>TD-129-22-17627</t>
  </si>
  <si>
    <t>Zickgraf_56324</t>
  </si>
  <si>
    <t>978-3-437-56324-9</t>
  </si>
  <si>
    <t>TD-129-22-17628</t>
  </si>
  <si>
    <t>Lunk_25193</t>
  </si>
  <si>
    <t>978-3-437-25193-1</t>
  </si>
  <si>
    <t>TD-129-22-17643</t>
  </si>
  <si>
    <t>Oppelt_15391</t>
  </si>
  <si>
    <t>978-3-437-15391-4</t>
  </si>
  <si>
    <t>TD-129-22-17645</t>
  </si>
  <si>
    <t>Ausscheidung_26726</t>
  </si>
  <si>
    <t>978-3-437-26726-0 </t>
  </si>
  <si>
    <t>TD-129-22-17661</t>
  </si>
  <si>
    <t>Neurologie_25063</t>
  </si>
  <si>
    <t>978-3-437-25063-7 </t>
  </si>
  <si>
    <t>TD-129-22-17662</t>
  </si>
  <si>
    <t>Kaiser_25029</t>
  </si>
  <si>
    <t>978-3-437-25029-3</t>
  </si>
  <si>
    <t>TD-129-22-17680</t>
  </si>
  <si>
    <t>Woerterbuch_26706</t>
  </si>
  <si>
    <t>978-3-437-26706-2 </t>
  </si>
  <si>
    <t>TD-129-22-17681</t>
  </si>
  <si>
    <t>Scheinichen_48761</t>
  </si>
  <si>
    <t>978-3-437-48761-3</t>
  </si>
  <si>
    <t>TD-129-22-17697</t>
  </si>
  <si>
    <t>Zettl_21885</t>
  </si>
  <si>
    <t>978-3-437-21885-9</t>
  </si>
  <si>
    <t>TD-129-22-17716</t>
  </si>
  <si>
    <t xml:space="preserve">Pottgießer_42655 </t>
  </si>
  <si>
    <t>978-3-437-42655-1</t>
  </si>
  <si>
    <t>Sample</t>
  </si>
  <si>
    <t> </t>
  </si>
  <si>
    <t>Illy_23072</t>
  </si>
  <si>
    <t>978-3-437-23072-1</t>
  </si>
  <si>
    <t>Pinto_42233</t>
  </si>
  <si>
    <t>978-3-437-42233-1</t>
  </si>
  <si>
    <t>TD-129-22-17621</t>
  </si>
  <si>
    <t>Goldberger's</t>
  </si>
  <si>
    <t>978-0-323-82475-0</t>
  </si>
  <si>
    <t>TD-129-21-17101</t>
  </si>
  <si>
    <t>Black7</t>
  </si>
  <si>
    <t>978-981-4865-73-9</t>
  </si>
  <si>
    <t>Delhi(SEA)</t>
  </si>
  <si>
    <t>TD-129-21-17102</t>
  </si>
  <si>
    <t>Black8</t>
  </si>
  <si>
    <t>978-981-4865-82-1</t>
  </si>
  <si>
    <t>TD-129-21-17131</t>
  </si>
  <si>
    <t>Black9</t>
  </si>
  <si>
    <t>978-981-4865-80-7</t>
  </si>
  <si>
    <r>
      <t> </t>
    </r>
    <r>
      <rPr>
        <sz val="11"/>
        <color rgb="FF201F1E"/>
        <rFont val="Arial"/>
        <family val="2"/>
        <charset val="1"/>
      </rPr>
      <t>15-feb-2023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</si>
</sst>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 * #,##0.00_ ;_ * \-#,##0.00_ ;_ * &quot;-&quot;??_ ;_ @_ "/>
    <numFmt numFmtId="164" formatCode="_(* #,##0.00_);_(* \(#,##0.00\);_(* &quot;-&quot;??_);_(@_)"/>
    <numFmt numFmtId="166" formatCode="_(* #,##0_);_(* \(#,##0\);_(* &quot;-&quot;??_);_(@_)"/>
    <numFmt numFmtId="167" formatCode="dd\-mmm\-yy"/>
    <numFmt numFmtId="168" formatCode="[$-409]d\-mmm;@"/>
    <numFmt numFmtId="169" formatCode="[$-409]mmm/yy;@"/>
    <numFmt numFmtId="170" formatCode="[$-409]d\-mmm\-yy;@"/>
    <numFmt numFmtId="171" formatCode="0.00;[Red]0.00"/>
  </numFmts>
  <fonts count="3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201F1E"/>
      <name val="Arial"/>
      <family val="2"/>
      <charset val="1"/>
    </font>
    <font>
      <sz val="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44">
    <xf numFmtId="168" fontId="0" fillId="0" borderId="0"/>
    <xf numFmtId="168" fontId="6" fillId="0" borderId="0"/>
    <xf numFmtId="9" fontId="5" fillId="0" borderId="0" applyFont="0" applyFill="0" applyBorder="0" applyAlignment="0" applyProtection="0"/>
    <xf numFmtId="168" fontId="7" fillId="3" borderId="0" applyNumberFormat="0" applyBorder="0" applyAlignment="0" applyProtection="0"/>
    <xf numFmtId="168" fontId="7" fillId="3" borderId="0" applyNumberFormat="0" applyBorder="0" applyAlignment="0" applyProtection="0"/>
    <xf numFmtId="168" fontId="7" fillId="3" borderId="0" applyNumberFormat="0" applyBorder="0" applyAlignment="0" applyProtection="0"/>
    <xf numFmtId="168" fontId="7" fillId="3" borderId="0" applyNumberFormat="0" applyBorder="0" applyAlignment="0" applyProtection="0"/>
    <xf numFmtId="168" fontId="7" fillId="4" borderId="0" applyNumberFormat="0" applyBorder="0" applyAlignment="0" applyProtection="0"/>
    <xf numFmtId="168" fontId="7" fillId="4" borderId="0" applyNumberFormat="0" applyBorder="0" applyAlignment="0" applyProtection="0"/>
    <xf numFmtId="168" fontId="7" fillId="4" borderId="0" applyNumberFormat="0" applyBorder="0" applyAlignment="0" applyProtection="0"/>
    <xf numFmtId="168" fontId="7" fillId="4" borderId="0" applyNumberFormat="0" applyBorder="0" applyAlignment="0" applyProtection="0"/>
    <xf numFmtId="168" fontId="7" fillId="5" borderId="0" applyNumberFormat="0" applyBorder="0" applyAlignment="0" applyProtection="0"/>
    <xf numFmtId="168" fontId="7" fillId="5" borderId="0" applyNumberFormat="0" applyBorder="0" applyAlignment="0" applyProtection="0"/>
    <xf numFmtId="168" fontId="7" fillId="5" borderId="0" applyNumberFormat="0" applyBorder="0" applyAlignment="0" applyProtection="0"/>
    <xf numFmtId="168" fontId="7" fillId="5" borderId="0" applyNumberFormat="0" applyBorder="0" applyAlignment="0" applyProtection="0"/>
    <xf numFmtId="168" fontId="7" fillId="6" borderId="0" applyNumberFormat="0" applyBorder="0" applyAlignment="0" applyProtection="0"/>
    <xf numFmtId="168" fontId="7" fillId="6" borderId="0" applyNumberFormat="0" applyBorder="0" applyAlignment="0" applyProtection="0"/>
    <xf numFmtId="168" fontId="7" fillId="6" borderId="0" applyNumberFormat="0" applyBorder="0" applyAlignment="0" applyProtection="0"/>
    <xf numFmtId="168" fontId="7" fillId="6" borderId="0" applyNumberFormat="0" applyBorder="0" applyAlignment="0" applyProtection="0"/>
    <xf numFmtId="168" fontId="7" fillId="7" borderId="0" applyNumberFormat="0" applyBorder="0" applyAlignment="0" applyProtection="0"/>
    <xf numFmtId="168" fontId="7" fillId="7" borderId="0" applyNumberFormat="0" applyBorder="0" applyAlignment="0" applyProtection="0"/>
    <xf numFmtId="168" fontId="7" fillId="7" borderId="0" applyNumberFormat="0" applyBorder="0" applyAlignment="0" applyProtection="0"/>
    <xf numFmtId="168" fontId="7" fillId="7" borderId="0" applyNumberFormat="0" applyBorder="0" applyAlignment="0" applyProtection="0"/>
    <xf numFmtId="168" fontId="7" fillId="8" borderId="0" applyNumberFormat="0" applyBorder="0" applyAlignment="0" applyProtection="0"/>
    <xf numFmtId="168" fontId="7" fillId="8" borderId="0" applyNumberFormat="0" applyBorder="0" applyAlignment="0" applyProtection="0"/>
    <xf numFmtId="168" fontId="7" fillId="8" borderId="0" applyNumberFormat="0" applyBorder="0" applyAlignment="0" applyProtection="0"/>
    <xf numFmtId="168" fontId="7" fillId="8" borderId="0" applyNumberFormat="0" applyBorder="0" applyAlignment="0" applyProtection="0"/>
    <xf numFmtId="168" fontId="7" fillId="9" borderId="0" applyNumberFormat="0" applyBorder="0" applyAlignment="0" applyProtection="0"/>
    <xf numFmtId="168" fontId="7" fillId="9" borderId="0" applyNumberFormat="0" applyBorder="0" applyAlignment="0" applyProtection="0"/>
    <xf numFmtId="168" fontId="7" fillId="9" borderId="0" applyNumberFormat="0" applyBorder="0" applyAlignment="0" applyProtection="0"/>
    <xf numFmtId="168" fontId="7" fillId="9" borderId="0" applyNumberFormat="0" applyBorder="0" applyAlignment="0" applyProtection="0"/>
    <xf numFmtId="168" fontId="7" fillId="10" borderId="0" applyNumberFormat="0" applyBorder="0" applyAlignment="0" applyProtection="0"/>
    <xf numFmtId="168" fontId="7" fillId="10" borderId="0" applyNumberFormat="0" applyBorder="0" applyAlignment="0" applyProtection="0"/>
    <xf numFmtId="168" fontId="7" fillId="10" borderId="0" applyNumberFormat="0" applyBorder="0" applyAlignment="0" applyProtection="0"/>
    <xf numFmtId="168" fontId="7" fillId="10" borderId="0" applyNumberFormat="0" applyBorder="0" applyAlignment="0" applyProtection="0"/>
    <xf numFmtId="168" fontId="7" fillId="11" borderId="0" applyNumberFormat="0" applyBorder="0" applyAlignment="0" applyProtection="0"/>
    <xf numFmtId="168" fontId="7" fillId="11" borderId="0" applyNumberFormat="0" applyBorder="0" applyAlignment="0" applyProtection="0"/>
    <xf numFmtId="168" fontId="7" fillId="11" borderId="0" applyNumberFormat="0" applyBorder="0" applyAlignment="0" applyProtection="0"/>
    <xf numFmtId="168" fontId="7" fillId="11" borderId="0" applyNumberFormat="0" applyBorder="0" applyAlignment="0" applyProtection="0"/>
    <xf numFmtId="168" fontId="7" fillId="6" borderId="0" applyNumberFormat="0" applyBorder="0" applyAlignment="0" applyProtection="0"/>
    <xf numFmtId="168" fontId="7" fillId="6" borderId="0" applyNumberFormat="0" applyBorder="0" applyAlignment="0" applyProtection="0"/>
    <xf numFmtId="168" fontId="7" fillId="6" borderId="0" applyNumberFormat="0" applyBorder="0" applyAlignment="0" applyProtection="0"/>
    <xf numFmtId="168" fontId="7" fillId="6" borderId="0" applyNumberFormat="0" applyBorder="0" applyAlignment="0" applyProtection="0"/>
    <xf numFmtId="168" fontId="7" fillId="9" borderId="0" applyNumberFormat="0" applyBorder="0" applyAlignment="0" applyProtection="0"/>
    <xf numFmtId="168" fontId="7" fillId="9" borderId="0" applyNumberFormat="0" applyBorder="0" applyAlignment="0" applyProtection="0"/>
    <xf numFmtId="168" fontId="7" fillId="9" borderId="0" applyNumberFormat="0" applyBorder="0" applyAlignment="0" applyProtection="0"/>
    <xf numFmtId="168" fontId="7" fillId="9" borderId="0" applyNumberFormat="0" applyBorder="0" applyAlignment="0" applyProtection="0"/>
    <xf numFmtId="168" fontId="7" fillId="12" borderId="0" applyNumberFormat="0" applyBorder="0" applyAlignment="0" applyProtection="0"/>
    <xf numFmtId="168" fontId="7" fillId="12" borderId="0" applyNumberFormat="0" applyBorder="0" applyAlignment="0" applyProtection="0"/>
    <xf numFmtId="168" fontId="7" fillId="12" borderId="0" applyNumberFormat="0" applyBorder="0" applyAlignment="0" applyProtection="0"/>
    <xf numFmtId="168" fontId="7" fillId="12" borderId="0" applyNumberFormat="0" applyBorder="0" applyAlignment="0" applyProtection="0"/>
    <xf numFmtId="168" fontId="8" fillId="13" borderId="0" applyNumberFormat="0" applyBorder="0" applyAlignment="0" applyProtection="0"/>
    <xf numFmtId="168" fontId="8" fillId="13" borderId="0" applyNumberFormat="0" applyBorder="0" applyAlignment="0" applyProtection="0"/>
    <xf numFmtId="168" fontId="8" fillId="13" borderId="0" applyNumberFormat="0" applyBorder="0" applyAlignment="0" applyProtection="0"/>
    <xf numFmtId="168" fontId="8" fillId="13" borderId="0" applyNumberFormat="0" applyBorder="0" applyAlignment="0" applyProtection="0"/>
    <xf numFmtId="168" fontId="8" fillId="10" borderId="0" applyNumberFormat="0" applyBorder="0" applyAlignment="0" applyProtection="0"/>
    <xf numFmtId="168" fontId="8" fillId="10" borderId="0" applyNumberFormat="0" applyBorder="0" applyAlignment="0" applyProtection="0"/>
    <xf numFmtId="168" fontId="8" fillId="10" borderId="0" applyNumberFormat="0" applyBorder="0" applyAlignment="0" applyProtection="0"/>
    <xf numFmtId="168" fontId="8" fillId="10" borderId="0" applyNumberFormat="0" applyBorder="0" applyAlignment="0" applyProtection="0"/>
    <xf numFmtId="168" fontId="8" fillId="11" borderId="0" applyNumberFormat="0" applyBorder="0" applyAlignment="0" applyProtection="0"/>
    <xf numFmtId="168" fontId="8" fillId="11" borderId="0" applyNumberFormat="0" applyBorder="0" applyAlignment="0" applyProtection="0"/>
    <xf numFmtId="168" fontId="8" fillId="11" borderId="0" applyNumberFormat="0" applyBorder="0" applyAlignment="0" applyProtection="0"/>
    <xf numFmtId="168" fontId="8" fillId="11" borderId="0" applyNumberFormat="0" applyBorder="0" applyAlignment="0" applyProtection="0"/>
    <xf numFmtId="168" fontId="8" fillId="14" borderId="0" applyNumberFormat="0" applyBorder="0" applyAlignment="0" applyProtection="0"/>
    <xf numFmtId="168" fontId="8" fillId="14" borderId="0" applyNumberFormat="0" applyBorder="0" applyAlignment="0" applyProtection="0"/>
    <xf numFmtId="168" fontId="8" fillId="14" borderId="0" applyNumberFormat="0" applyBorder="0" applyAlignment="0" applyProtection="0"/>
    <xf numFmtId="168" fontId="8" fillId="14" borderId="0" applyNumberFormat="0" applyBorder="0" applyAlignment="0" applyProtection="0"/>
    <xf numFmtId="168" fontId="8" fillId="15" borderId="0" applyNumberFormat="0" applyBorder="0" applyAlignment="0" applyProtection="0"/>
    <xf numFmtId="168" fontId="8" fillId="15" borderId="0" applyNumberFormat="0" applyBorder="0" applyAlignment="0" applyProtection="0"/>
    <xf numFmtId="168" fontId="8" fillId="15" borderId="0" applyNumberFormat="0" applyBorder="0" applyAlignment="0" applyProtection="0"/>
    <xf numFmtId="168" fontId="8" fillId="15" borderId="0" applyNumberFormat="0" applyBorder="0" applyAlignment="0" applyProtection="0"/>
    <xf numFmtId="168" fontId="8" fillId="16" borderId="0" applyNumberFormat="0" applyBorder="0" applyAlignment="0" applyProtection="0"/>
    <xf numFmtId="168" fontId="8" fillId="16" borderId="0" applyNumberFormat="0" applyBorder="0" applyAlignment="0" applyProtection="0"/>
    <xf numFmtId="168" fontId="8" fillId="16" borderId="0" applyNumberFormat="0" applyBorder="0" applyAlignment="0" applyProtection="0"/>
    <xf numFmtId="168" fontId="8" fillId="16" borderId="0" applyNumberFormat="0" applyBorder="0" applyAlignment="0" applyProtection="0"/>
    <xf numFmtId="168" fontId="8" fillId="17" borderId="0" applyNumberFormat="0" applyBorder="0" applyAlignment="0" applyProtection="0"/>
    <xf numFmtId="168" fontId="8" fillId="17" borderId="0" applyNumberFormat="0" applyBorder="0" applyAlignment="0" applyProtection="0"/>
    <xf numFmtId="168" fontId="8" fillId="17" borderId="0" applyNumberFormat="0" applyBorder="0" applyAlignment="0" applyProtection="0"/>
    <xf numFmtId="168" fontId="8" fillId="17" borderId="0" applyNumberFormat="0" applyBorder="0" applyAlignment="0" applyProtection="0"/>
    <xf numFmtId="168" fontId="8" fillId="18" borderId="0" applyNumberFormat="0" applyBorder="0" applyAlignment="0" applyProtection="0"/>
    <xf numFmtId="168" fontId="8" fillId="18" borderId="0" applyNumberFormat="0" applyBorder="0" applyAlignment="0" applyProtection="0"/>
    <xf numFmtId="168" fontId="8" fillId="18" borderId="0" applyNumberFormat="0" applyBorder="0" applyAlignment="0" applyProtection="0"/>
    <xf numFmtId="168" fontId="8" fillId="18" borderId="0" applyNumberFormat="0" applyBorder="0" applyAlignment="0" applyProtection="0"/>
    <xf numFmtId="168" fontId="8" fillId="19" borderId="0" applyNumberFormat="0" applyBorder="0" applyAlignment="0" applyProtection="0"/>
    <xf numFmtId="168" fontId="8" fillId="19" borderId="0" applyNumberFormat="0" applyBorder="0" applyAlignment="0" applyProtection="0"/>
    <xf numFmtId="168" fontId="8" fillId="19" borderId="0" applyNumberFormat="0" applyBorder="0" applyAlignment="0" applyProtection="0"/>
    <xf numFmtId="168" fontId="8" fillId="19" borderId="0" applyNumberFormat="0" applyBorder="0" applyAlignment="0" applyProtection="0"/>
    <xf numFmtId="168" fontId="8" fillId="14" borderId="0" applyNumberFormat="0" applyBorder="0" applyAlignment="0" applyProtection="0"/>
    <xf numFmtId="168" fontId="8" fillId="14" borderId="0" applyNumberFormat="0" applyBorder="0" applyAlignment="0" applyProtection="0"/>
    <xf numFmtId="168" fontId="8" fillId="14" borderId="0" applyNumberFormat="0" applyBorder="0" applyAlignment="0" applyProtection="0"/>
    <xf numFmtId="168" fontId="8" fillId="14" borderId="0" applyNumberFormat="0" applyBorder="0" applyAlignment="0" applyProtection="0"/>
    <xf numFmtId="168" fontId="8" fillId="15" borderId="0" applyNumberFormat="0" applyBorder="0" applyAlignment="0" applyProtection="0"/>
    <xf numFmtId="168" fontId="8" fillId="15" borderId="0" applyNumberFormat="0" applyBorder="0" applyAlignment="0" applyProtection="0"/>
    <xf numFmtId="168" fontId="8" fillId="15" borderId="0" applyNumberFormat="0" applyBorder="0" applyAlignment="0" applyProtection="0"/>
    <xf numFmtId="168" fontId="8" fillId="15" borderId="0" applyNumberFormat="0" applyBorder="0" applyAlignment="0" applyProtection="0"/>
    <xf numFmtId="168" fontId="8" fillId="20" borderId="0" applyNumberFormat="0" applyBorder="0" applyAlignment="0" applyProtection="0"/>
    <xf numFmtId="168" fontId="8" fillId="20" borderId="0" applyNumberFormat="0" applyBorder="0" applyAlignment="0" applyProtection="0"/>
    <xf numFmtId="168" fontId="8" fillId="20" borderId="0" applyNumberFormat="0" applyBorder="0" applyAlignment="0" applyProtection="0"/>
    <xf numFmtId="168" fontId="8" fillId="20" borderId="0" applyNumberFormat="0" applyBorder="0" applyAlignment="0" applyProtection="0"/>
    <xf numFmtId="168" fontId="9" fillId="4" borderId="0" applyNumberFormat="0" applyBorder="0" applyAlignment="0" applyProtection="0"/>
    <xf numFmtId="168" fontId="9" fillId="4" borderId="0" applyNumberFormat="0" applyBorder="0" applyAlignment="0" applyProtection="0"/>
    <xf numFmtId="168" fontId="9" fillId="4" borderId="0" applyNumberFormat="0" applyBorder="0" applyAlignment="0" applyProtection="0"/>
    <xf numFmtId="168" fontId="9" fillId="4" borderId="0" applyNumberFormat="0" applyBorder="0" applyAlignment="0" applyProtection="0"/>
    <xf numFmtId="168" fontId="10" fillId="21" borderId="1" applyNumberFormat="0" applyAlignment="0" applyProtection="0"/>
    <xf numFmtId="168" fontId="10" fillId="21" borderId="1" applyNumberFormat="0" applyAlignment="0" applyProtection="0"/>
    <xf numFmtId="168" fontId="10" fillId="21" borderId="1" applyNumberFormat="0" applyAlignment="0" applyProtection="0"/>
    <xf numFmtId="168" fontId="10" fillId="21" borderId="1" applyNumberFormat="0" applyAlignment="0" applyProtection="0"/>
    <xf numFmtId="168" fontId="11" fillId="22" borderId="2" applyNumberFormat="0" applyAlignment="0" applyProtection="0"/>
    <xf numFmtId="168" fontId="11" fillId="22" borderId="2" applyNumberFormat="0" applyAlignment="0" applyProtection="0"/>
    <xf numFmtId="168" fontId="11" fillId="22" borderId="2" applyNumberFormat="0" applyAlignment="0" applyProtection="0"/>
    <xf numFmtId="168" fontId="11" fillId="22" borderId="2" applyNumberFormat="0" applyAlignment="0" applyProtection="0"/>
    <xf numFmtId="164" fontId="5" fillId="0" borderId="0" applyFont="0" applyFill="0" applyBorder="0" applyAlignment="0" applyProtection="0"/>
    <xf numFmtId="168" fontId="12" fillId="0" borderId="0" applyNumberFormat="0" applyFill="0" applyBorder="0" applyAlignment="0" applyProtection="0"/>
    <xf numFmtId="168" fontId="12" fillId="0" borderId="0" applyNumberFormat="0" applyFill="0" applyBorder="0" applyAlignment="0" applyProtection="0"/>
    <xf numFmtId="168" fontId="12" fillId="0" borderId="0" applyNumberFormat="0" applyFill="0" applyBorder="0" applyAlignment="0" applyProtection="0"/>
    <xf numFmtId="168" fontId="12" fillId="0" borderId="0" applyNumberFormat="0" applyFill="0" applyBorder="0" applyAlignment="0" applyProtection="0"/>
    <xf numFmtId="168" fontId="13" fillId="5" borderId="0" applyNumberFormat="0" applyBorder="0" applyAlignment="0" applyProtection="0"/>
    <xf numFmtId="168" fontId="13" fillId="5" borderId="0" applyNumberFormat="0" applyBorder="0" applyAlignment="0" applyProtection="0"/>
    <xf numFmtId="168" fontId="13" fillId="5" borderId="0" applyNumberFormat="0" applyBorder="0" applyAlignment="0" applyProtection="0"/>
    <xf numFmtId="168" fontId="13" fillId="5" borderId="0" applyNumberFormat="0" applyBorder="0" applyAlignment="0" applyProtection="0"/>
    <xf numFmtId="168" fontId="14" fillId="0" borderId="3" applyNumberFormat="0" applyFill="0" applyAlignment="0" applyProtection="0"/>
    <xf numFmtId="168" fontId="14" fillId="0" borderId="3" applyNumberFormat="0" applyFill="0" applyAlignment="0" applyProtection="0"/>
    <xf numFmtId="168" fontId="14" fillId="0" borderId="3" applyNumberFormat="0" applyFill="0" applyAlignment="0" applyProtection="0"/>
    <xf numFmtId="168" fontId="14" fillId="0" borderId="3" applyNumberFormat="0" applyFill="0" applyAlignment="0" applyProtection="0"/>
    <xf numFmtId="168" fontId="15" fillId="0" borderId="4" applyNumberFormat="0" applyFill="0" applyAlignment="0" applyProtection="0"/>
    <xf numFmtId="168" fontId="15" fillId="0" borderId="4" applyNumberFormat="0" applyFill="0" applyAlignment="0" applyProtection="0"/>
    <xf numFmtId="168" fontId="15" fillId="0" borderId="4" applyNumberFormat="0" applyFill="0" applyAlignment="0" applyProtection="0"/>
    <xf numFmtId="168" fontId="15" fillId="0" borderId="4" applyNumberFormat="0" applyFill="0" applyAlignment="0" applyProtection="0"/>
    <xf numFmtId="168" fontId="16" fillId="0" borderId="5" applyNumberFormat="0" applyFill="0" applyAlignment="0" applyProtection="0"/>
    <xf numFmtId="168" fontId="16" fillId="0" borderId="5" applyNumberFormat="0" applyFill="0" applyAlignment="0" applyProtection="0"/>
    <xf numFmtId="168" fontId="16" fillId="0" borderId="5" applyNumberFormat="0" applyFill="0" applyAlignment="0" applyProtection="0"/>
    <xf numFmtId="168" fontId="16" fillId="0" borderId="5" applyNumberFormat="0" applyFill="0" applyAlignment="0" applyProtection="0"/>
    <xf numFmtId="168" fontId="16" fillId="0" borderId="0" applyNumberFormat="0" applyFill="0" applyBorder="0" applyAlignment="0" applyProtection="0"/>
    <xf numFmtId="168" fontId="16" fillId="0" borderId="0" applyNumberFormat="0" applyFill="0" applyBorder="0" applyAlignment="0" applyProtection="0"/>
    <xf numFmtId="168" fontId="16" fillId="0" borderId="0" applyNumberFormat="0" applyFill="0" applyBorder="0" applyAlignment="0" applyProtection="0"/>
    <xf numFmtId="168" fontId="16" fillId="0" borderId="0" applyNumberFormat="0" applyFill="0" applyBorder="0" applyAlignment="0" applyProtection="0"/>
    <xf numFmtId="168" fontId="17" fillId="8" borderId="1" applyNumberFormat="0" applyAlignment="0" applyProtection="0"/>
    <xf numFmtId="168" fontId="17" fillId="8" borderId="1" applyNumberFormat="0" applyAlignment="0" applyProtection="0"/>
    <xf numFmtId="168" fontId="17" fillId="8" borderId="1" applyNumberFormat="0" applyAlignment="0" applyProtection="0"/>
    <xf numFmtId="168" fontId="17" fillId="8" borderId="1" applyNumberFormat="0" applyAlignment="0" applyProtection="0"/>
    <xf numFmtId="168" fontId="18" fillId="0" borderId="6" applyNumberFormat="0" applyFill="0" applyAlignment="0" applyProtection="0"/>
    <xf numFmtId="168" fontId="18" fillId="0" borderId="6" applyNumberFormat="0" applyFill="0" applyAlignment="0" applyProtection="0"/>
    <xf numFmtId="168" fontId="18" fillId="0" borderId="6" applyNumberFormat="0" applyFill="0" applyAlignment="0" applyProtection="0"/>
    <xf numFmtId="168" fontId="18" fillId="0" borderId="6" applyNumberFormat="0" applyFill="0" applyAlignment="0" applyProtection="0"/>
    <xf numFmtId="168" fontId="19" fillId="23" borderId="0" applyNumberFormat="0" applyBorder="0" applyAlignment="0" applyProtection="0"/>
    <xf numFmtId="168" fontId="19" fillId="23" borderId="0" applyNumberFormat="0" applyBorder="0" applyAlignment="0" applyProtection="0"/>
    <xf numFmtId="168" fontId="19" fillId="23" borderId="0" applyNumberFormat="0" applyBorder="0" applyAlignment="0" applyProtection="0"/>
    <xf numFmtId="168" fontId="19" fillId="23" borderId="0" applyNumberFormat="0" applyBorder="0" applyAlignment="0" applyProtection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6" fontId="4" fillId="0" borderId="0"/>
    <xf numFmtId="167" fontId="4" fillId="0" borderId="0"/>
    <xf numFmtId="167" fontId="4" fillId="0" borderId="0"/>
    <xf numFmtId="167" fontId="4" fillId="0" borderId="0"/>
    <xf numFmtId="168" fontId="4" fillId="0" borderId="0"/>
    <xf numFmtId="167" fontId="4" fillId="0" borderId="0"/>
    <xf numFmtId="167" fontId="4" fillId="0" borderId="0"/>
    <xf numFmtId="168" fontId="4" fillId="0" borderId="0"/>
    <xf numFmtId="168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6" fontId="4" fillId="0" borderId="0"/>
    <xf numFmtId="168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8" fontId="4" fillId="0" borderId="0"/>
    <xf numFmtId="168" fontId="4" fillId="0" borderId="0"/>
    <xf numFmtId="168" fontId="5" fillId="0" borderId="0"/>
    <xf numFmtId="167" fontId="4" fillId="0" borderId="0"/>
    <xf numFmtId="168" fontId="4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7" fontId="4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24" borderId="7" applyNumberFormat="0" applyFont="0" applyAlignment="0" applyProtection="0"/>
    <xf numFmtId="168" fontId="5" fillId="24" borderId="7" applyNumberFormat="0" applyFont="0" applyAlignment="0" applyProtection="0"/>
    <xf numFmtId="168" fontId="5" fillId="24" borderId="7" applyNumberFormat="0" applyFont="0" applyAlignment="0" applyProtection="0"/>
    <xf numFmtId="168" fontId="5" fillId="24" borderId="7" applyNumberFormat="0" applyFont="0" applyAlignment="0" applyProtection="0"/>
    <xf numFmtId="168" fontId="20" fillId="21" borderId="8" applyNumberFormat="0" applyAlignment="0" applyProtection="0"/>
    <xf numFmtId="168" fontId="20" fillId="21" borderId="8" applyNumberFormat="0" applyAlignment="0" applyProtection="0"/>
    <xf numFmtId="168" fontId="20" fillId="21" borderId="8" applyNumberFormat="0" applyAlignment="0" applyProtection="0"/>
    <xf numFmtId="168" fontId="20" fillId="21" borderId="8" applyNumberFormat="0" applyAlignment="0" applyProtection="0"/>
    <xf numFmtId="168" fontId="21" fillId="0" borderId="0" applyNumberFormat="0" applyFill="0" applyBorder="0" applyAlignment="0" applyProtection="0"/>
    <xf numFmtId="168" fontId="21" fillId="0" borderId="0" applyNumberFormat="0" applyFill="0" applyBorder="0" applyAlignment="0" applyProtection="0"/>
    <xf numFmtId="168" fontId="21" fillId="0" borderId="0" applyNumberFormat="0" applyFill="0" applyBorder="0" applyAlignment="0" applyProtection="0"/>
    <xf numFmtId="168" fontId="21" fillId="0" borderId="0" applyNumberFormat="0" applyFill="0" applyBorder="0" applyAlignment="0" applyProtection="0"/>
    <xf numFmtId="168" fontId="22" fillId="0" borderId="9" applyNumberFormat="0" applyFill="0" applyAlignment="0" applyProtection="0"/>
    <xf numFmtId="168" fontId="22" fillId="0" borderId="9" applyNumberFormat="0" applyFill="0" applyAlignment="0" applyProtection="0"/>
    <xf numFmtId="168" fontId="22" fillId="0" borderId="9" applyNumberFormat="0" applyFill="0" applyAlignment="0" applyProtection="0"/>
    <xf numFmtId="168" fontId="22" fillId="0" borderId="9" applyNumberFormat="0" applyFill="0" applyAlignment="0" applyProtection="0"/>
    <xf numFmtId="168" fontId="23" fillId="0" borderId="0" applyNumberFormat="0" applyFill="0" applyBorder="0" applyAlignment="0" applyProtection="0"/>
    <xf numFmtId="168" fontId="23" fillId="0" borderId="0" applyNumberFormat="0" applyFill="0" applyBorder="0" applyAlignment="0" applyProtection="0"/>
    <xf numFmtId="168" fontId="23" fillId="0" borderId="0" applyNumberFormat="0" applyFill="0" applyBorder="0" applyAlignment="0" applyProtection="0"/>
    <xf numFmtId="168" fontId="23" fillId="0" borderId="0" applyNumberFormat="0" applyFill="0" applyBorder="0" applyAlignment="0" applyProtection="0"/>
    <xf numFmtId="168" fontId="5" fillId="24" borderId="0" applyNumberFormat="0" applyFont="0" applyBorder="0" applyAlignment="0" applyProtection="0"/>
    <xf numFmtId="0" fontId="3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</cellStyleXfs>
  <cellXfs count="60">
    <xf numFmtId="168" fontId="0" fillId="0" borderId="0" xfId="0"/>
    <xf numFmtId="4" fontId="0" fillId="0" borderId="0" xfId="0" applyNumberFormat="1"/>
    <xf numFmtId="1" fontId="0" fillId="0" borderId="0" xfId="0" applyNumberFormat="1"/>
    <xf numFmtId="43" fontId="0" fillId="0" borderId="0" xfId="228" applyFont="1"/>
    <xf numFmtId="169" fontId="0" fillId="0" borderId="0" xfId="0" applyNumberFormat="1"/>
    <xf numFmtId="168" fontId="25" fillId="0" borderId="11" xfId="0" applyFont="1" applyBorder="1" applyAlignment="1">
      <alignment horizontal="left" vertical="top" wrapText="1"/>
    </xf>
    <xf numFmtId="0" fontId="26" fillId="0" borderId="12" xfId="0" applyNumberFormat="1" applyFont="1" applyBorder="1" applyAlignment="1">
      <alignment horizontal="center" vertical="center"/>
    </xf>
    <xf numFmtId="168" fontId="26" fillId="0" borderId="12" xfId="0" applyFont="1" applyBorder="1" applyAlignment="1">
      <alignment horizontal="center" vertical="center" wrapText="1"/>
    </xf>
    <xf numFmtId="168" fontId="26" fillId="0" borderId="12" xfId="0" applyFont="1" applyBorder="1" applyAlignment="1">
      <alignment horizontal="center" vertical="center"/>
    </xf>
    <xf numFmtId="170" fontId="26" fillId="0" borderId="12" xfId="0" applyNumberFormat="1" applyFont="1" applyBorder="1" applyAlignment="1">
      <alignment horizontal="center" vertical="center" wrapText="1"/>
    </xf>
    <xf numFmtId="2" fontId="26" fillId="0" borderId="12" xfId="0" applyNumberFormat="1" applyFont="1" applyBorder="1" applyAlignment="1">
      <alignment horizontal="center" vertical="center"/>
    </xf>
    <xf numFmtId="168" fontId="25" fillId="0" borderId="12" xfId="0" applyFont="1" applyBorder="1" applyAlignment="1">
      <alignment horizontal="center" vertical="center"/>
    </xf>
    <xf numFmtId="0" fontId="26" fillId="0" borderId="12" xfId="243" applyFont="1" applyBorder="1" applyAlignment="1">
      <alignment horizontal="center" vertical="center" wrapText="1"/>
    </xf>
    <xf numFmtId="168" fontId="25" fillId="0" borderId="12" xfId="0" applyFont="1" applyBorder="1"/>
    <xf numFmtId="0" fontId="26" fillId="0" borderId="12" xfId="0" applyNumberFormat="1" applyFont="1" applyBorder="1" applyAlignment="1">
      <alignment horizontal="center"/>
    </xf>
    <xf numFmtId="168" fontId="27" fillId="0" borderId="12" xfId="0" applyFont="1" applyBorder="1" applyAlignment="1">
      <alignment wrapText="1"/>
    </xf>
    <xf numFmtId="2" fontId="26" fillId="0" borderId="12" xfId="0" applyNumberFormat="1" applyFont="1" applyBorder="1" applyAlignment="1">
      <alignment horizontal="center"/>
    </xf>
    <xf numFmtId="168" fontId="26" fillId="27" borderId="12" xfId="0" applyFont="1" applyFill="1" applyBorder="1" applyAlignment="1">
      <alignment horizontal="center" vertical="center" wrapText="1"/>
    </xf>
    <xf numFmtId="168" fontId="26" fillId="27" borderId="12" xfId="0" applyFont="1" applyFill="1" applyBorder="1" applyAlignment="1">
      <alignment horizontal="center" vertical="center"/>
    </xf>
    <xf numFmtId="170" fontId="26" fillId="27" borderId="12" xfId="0" applyNumberFormat="1" applyFont="1" applyFill="1" applyBorder="1" applyAlignment="1">
      <alignment horizontal="center" vertical="center" wrapText="1"/>
    </xf>
    <xf numFmtId="2" fontId="26" fillId="27" borderId="12" xfId="0" applyNumberFormat="1" applyFont="1" applyFill="1" applyBorder="1" applyAlignment="1">
      <alignment horizontal="center" vertical="center"/>
    </xf>
    <xf numFmtId="43" fontId="26" fillId="27" borderId="12" xfId="0" applyNumberFormat="1" applyFont="1" applyFill="1" applyBorder="1" applyAlignment="1">
      <alignment horizontal="center" vertical="center"/>
    </xf>
    <xf numFmtId="168" fontId="25" fillId="27" borderId="12" xfId="0" applyFont="1" applyFill="1" applyBorder="1" applyAlignment="1">
      <alignment horizontal="center" vertical="center"/>
    </xf>
    <xf numFmtId="168" fontId="25" fillId="27" borderId="12" xfId="0" applyFont="1" applyFill="1" applyBorder="1"/>
    <xf numFmtId="169" fontId="1" fillId="27" borderId="12" xfId="0" applyNumberFormat="1" applyFont="1" applyFill="1" applyBorder="1" applyAlignment="1">
      <alignment horizontal="center" wrapText="1"/>
    </xf>
    <xf numFmtId="168" fontId="27" fillId="27" borderId="12" xfId="0" applyFont="1" applyFill="1" applyBorder="1" applyAlignment="1">
      <alignment wrapText="1"/>
    </xf>
    <xf numFmtId="2" fontId="26" fillId="27" borderId="12" xfId="0" applyNumberFormat="1" applyFont="1" applyFill="1" applyBorder="1" applyAlignment="1">
      <alignment horizontal="center"/>
    </xf>
    <xf numFmtId="43" fontId="26" fillId="27" borderId="12" xfId="0" applyNumberFormat="1" applyFont="1" applyFill="1" applyBorder="1" applyAlignment="1">
      <alignment horizontal="center"/>
    </xf>
    <xf numFmtId="43" fontId="26" fillId="27" borderId="12" xfId="0" applyNumberFormat="1" applyFont="1" applyFill="1" applyBorder="1" applyAlignment="1">
      <alignment horizontal="left"/>
    </xf>
    <xf numFmtId="169" fontId="26" fillId="27" borderId="12" xfId="0" applyNumberFormat="1" applyFont="1" applyFill="1" applyBorder="1" applyAlignment="1">
      <alignment horizontal="center"/>
    </xf>
    <xf numFmtId="49" fontId="1" fillId="27" borderId="12" xfId="0" applyNumberFormat="1" applyFont="1" applyFill="1" applyBorder="1" applyAlignment="1">
      <alignment horizontal="center" wrapText="1"/>
    </xf>
    <xf numFmtId="168" fontId="25" fillId="27" borderId="12" xfId="0" applyFont="1" applyFill="1" applyBorder="1" applyAlignment="1">
      <alignment horizontal="center" wrapText="1"/>
    </xf>
    <xf numFmtId="168" fontId="25" fillId="0" borderId="12" xfId="0" applyFont="1" applyBorder="1" applyAlignment="1">
      <alignment horizontal="center" wrapText="1"/>
    </xf>
    <xf numFmtId="168" fontId="25" fillId="0" borderId="12" xfId="0" applyFont="1" applyBorder="1" applyAlignment="1">
      <alignment horizontal="center"/>
    </xf>
    <xf numFmtId="168" fontId="26" fillId="2" borderId="0" xfId="0" applyFont="1" applyFill="1" applyAlignment="1">
      <alignment horizontal="center" vertical="center"/>
    </xf>
    <xf numFmtId="49" fontId="26" fillId="2" borderId="0" xfId="0" applyNumberFormat="1" applyFont="1" applyFill="1" applyAlignment="1">
      <alignment horizontal="center" vertical="center"/>
    </xf>
    <xf numFmtId="1" fontId="26" fillId="2" borderId="0" xfId="0" applyNumberFormat="1" applyFont="1" applyFill="1" applyAlignment="1">
      <alignment horizontal="center" vertical="center"/>
    </xf>
    <xf numFmtId="15" fontId="26" fillId="2" borderId="0" xfId="0" applyNumberFormat="1" applyFont="1" applyFill="1" applyAlignment="1">
      <alignment horizontal="center" vertical="center" wrapText="1"/>
    </xf>
    <xf numFmtId="168" fontId="24" fillId="25" borderId="11" xfId="1" applyFont="1" applyFill="1" applyBorder="1" applyAlignment="1">
      <alignment horizontal="center"/>
    </xf>
    <xf numFmtId="49" fontId="24" fillId="25" borderId="11" xfId="1" applyNumberFormat="1" applyFont="1" applyFill="1" applyBorder="1" applyAlignment="1">
      <alignment horizontal="center"/>
    </xf>
    <xf numFmtId="49" fontId="24" fillId="25" borderId="11" xfId="1" applyNumberFormat="1" applyFont="1" applyFill="1" applyBorder="1" applyAlignment="1">
      <alignment horizontal="left"/>
    </xf>
    <xf numFmtId="168" fontId="26" fillId="0" borderId="0" xfId="0" applyFont="1" applyAlignment="1">
      <alignment horizontal="center" vertical="center"/>
    </xf>
    <xf numFmtId="0" fontId="25" fillId="0" borderId="11" xfId="0" applyNumberFormat="1" applyFont="1" applyBorder="1" applyAlignment="1">
      <alignment horizontal="center" vertical="center" wrapText="1"/>
    </xf>
    <xf numFmtId="170" fontId="26" fillId="2" borderId="11" xfId="0" applyNumberFormat="1" applyFont="1" applyFill="1" applyBorder="1" applyAlignment="1">
      <alignment horizontal="center" vertical="center"/>
    </xf>
    <xf numFmtId="168" fontId="1" fillId="0" borderId="11" xfId="0" applyFont="1" applyBorder="1" applyAlignment="1">
      <alignment horizontal="center" vertical="center"/>
    </xf>
    <xf numFmtId="0" fontId="26" fillId="0" borderId="10" xfId="0" applyNumberFormat="1" applyFont="1" applyBorder="1" applyAlignment="1">
      <alignment horizontal="center"/>
    </xf>
    <xf numFmtId="168" fontId="26" fillId="0" borderId="11" xfId="0" applyFont="1" applyBorder="1" applyAlignment="1">
      <alignment horizontal="center" vertical="center" wrapText="1"/>
    </xf>
    <xf numFmtId="168" fontId="26" fillId="2" borderId="11" xfId="0" applyFont="1" applyFill="1" applyBorder="1" applyAlignment="1">
      <alignment horizontal="center" vertical="center"/>
    </xf>
    <xf numFmtId="171" fontId="26" fillId="2" borderId="11" xfId="0" applyNumberFormat="1" applyFont="1" applyFill="1" applyBorder="1" applyAlignment="1">
      <alignment horizontal="center" vertical="center"/>
    </xf>
    <xf numFmtId="1" fontId="26" fillId="2" borderId="11" xfId="0" applyNumberFormat="1" applyFont="1" applyFill="1" applyBorder="1" applyAlignment="1">
      <alignment horizontal="center" vertical="center"/>
    </xf>
    <xf numFmtId="0" fontId="26" fillId="0" borderId="11" xfId="0" applyNumberFormat="1" applyFont="1" applyBorder="1" applyAlignment="1">
      <alignment horizontal="center"/>
    </xf>
    <xf numFmtId="170" fontId="26" fillId="2" borderId="10" xfId="0" applyNumberFormat="1" applyFont="1" applyFill="1" applyBorder="1" applyAlignment="1">
      <alignment horizontal="center" vertical="center"/>
    </xf>
    <xf numFmtId="171" fontId="26" fillId="2" borderId="10" xfId="0" applyNumberFormat="1" applyFont="1" applyFill="1" applyBorder="1" applyAlignment="1">
      <alignment horizontal="center" vertical="center"/>
    </xf>
    <xf numFmtId="168" fontId="29" fillId="0" borderId="12" xfId="0" applyFont="1" applyBorder="1" applyAlignment="1">
      <alignment horizontal="center"/>
    </xf>
    <xf numFmtId="168" fontId="25" fillId="0" borderId="11" xfId="0" applyFont="1" applyBorder="1" applyAlignment="1">
      <alignment horizontal="center" vertical="center"/>
    </xf>
    <xf numFmtId="168" fontId="25" fillId="0" borderId="11" xfId="0" applyFont="1" applyBorder="1" applyAlignment="1">
      <alignment horizontal="center"/>
    </xf>
    <xf numFmtId="168" fontId="25" fillId="26" borderId="11" xfId="0" applyFont="1" applyFill="1" applyBorder="1" applyAlignment="1">
      <alignment horizontal="center" vertical="center"/>
    </xf>
    <xf numFmtId="168" fontId="25" fillId="0" borderId="11" xfId="0" applyFont="1" applyBorder="1" applyAlignment="1">
      <alignment horizontal="center" vertical="center" wrapText="1"/>
    </xf>
    <xf numFmtId="168" fontId="27" fillId="26" borderId="12" xfId="0" applyFont="1" applyFill="1" applyBorder="1" applyAlignment="1">
      <alignment horizontal="center" vertical="center"/>
    </xf>
    <xf numFmtId="169" fontId="1" fillId="0" borderId="11" xfId="0" applyNumberFormat="1" applyFont="1" applyBorder="1" applyAlignment="1">
      <alignment horizontal="center" wrapText="1"/>
    </xf>
  </cellXfs>
  <cellStyles count="244">
    <cellStyle name="20% - Accent1 2" xfId="3"/>
    <cellStyle name="20% - Accent1 3" xfId="4"/>
    <cellStyle name="20% - Accent1 4" xfId="5"/>
    <cellStyle name="20% - Accent1 5" xfId="6"/>
    <cellStyle name="20% - Accent2 2" xfId="7"/>
    <cellStyle name="20% - Accent2 3" xfId="8"/>
    <cellStyle name="20% - Accent2 4" xfId="9"/>
    <cellStyle name="20% - Accent2 5" xfId="10"/>
    <cellStyle name="20% - Accent3 2" xfId="11"/>
    <cellStyle name="20% - Accent3 3" xfId="12"/>
    <cellStyle name="20% - Accent3 4" xfId="13"/>
    <cellStyle name="20% - Accent3 5" xfId="14"/>
    <cellStyle name="20% - Accent4 2" xfId="15"/>
    <cellStyle name="20% - Accent4 3" xfId="16"/>
    <cellStyle name="20% - Accent4 4" xfId="17"/>
    <cellStyle name="20% - Accent4 5" xfId="18"/>
    <cellStyle name="20% - Accent5 2" xfId="19"/>
    <cellStyle name="20% - Accent5 3" xfId="20"/>
    <cellStyle name="20% - Accent5 4" xfId="21"/>
    <cellStyle name="20% - Accent5 5" xfId="22"/>
    <cellStyle name="20% - Accent6 2" xfId="23"/>
    <cellStyle name="20% - Accent6 3" xfId="24"/>
    <cellStyle name="20% - Accent6 4" xfId="25"/>
    <cellStyle name="20% - Accent6 5" xfId="26"/>
    <cellStyle name="40% - Accent1 2" xfId="27"/>
    <cellStyle name="40% - Accent1 3" xfId="28"/>
    <cellStyle name="40% - Accent1 4" xfId="29"/>
    <cellStyle name="40% - Accent1 5" xfId="30"/>
    <cellStyle name="40% - Accent2 2" xfId="31"/>
    <cellStyle name="40% - Accent2 3" xfId="32"/>
    <cellStyle name="40% - Accent2 4" xfId="33"/>
    <cellStyle name="40% - Accent2 5" xfId="34"/>
    <cellStyle name="40% - Accent3 2" xfId="35"/>
    <cellStyle name="40% - Accent3 3" xfId="36"/>
    <cellStyle name="40% - Accent3 4" xfId="37"/>
    <cellStyle name="40% - Accent3 5" xfId="38"/>
    <cellStyle name="40% - Accent4 2" xfId="39"/>
    <cellStyle name="40% - Accent4 3" xfId="40"/>
    <cellStyle name="40% - Accent4 4" xfId="41"/>
    <cellStyle name="40% - Accent4 5" xfId="42"/>
    <cellStyle name="40% - Accent5 2" xfId="43"/>
    <cellStyle name="40% - Accent5 3" xfId="44"/>
    <cellStyle name="40% - Accent5 4" xfId="45"/>
    <cellStyle name="40% - Accent5 5" xfId="46"/>
    <cellStyle name="40% - Accent6 2" xfId="47"/>
    <cellStyle name="40% - Accent6 3" xfId="48"/>
    <cellStyle name="40% - Accent6 4" xfId="49"/>
    <cellStyle name="40% - Accent6 5" xfId="50"/>
    <cellStyle name="60% - Accent1 2" xfId="51"/>
    <cellStyle name="60% - Accent1 3" xfId="52"/>
    <cellStyle name="60% - Accent1 4" xfId="53"/>
    <cellStyle name="60% - Accent1 5" xfId="54"/>
    <cellStyle name="60% - Accent2 2" xfId="55"/>
    <cellStyle name="60% - Accent2 3" xfId="56"/>
    <cellStyle name="60% - Accent2 4" xfId="57"/>
    <cellStyle name="60% - Accent2 5" xfId="58"/>
    <cellStyle name="60% - Accent3 2" xfId="59"/>
    <cellStyle name="60% - Accent3 3" xfId="60"/>
    <cellStyle name="60% - Accent3 4" xfId="61"/>
    <cellStyle name="60% - Accent3 5" xfId="62"/>
    <cellStyle name="60% - Accent4 2" xfId="63"/>
    <cellStyle name="60% - Accent4 3" xfId="64"/>
    <cellStyle name="60% - Accent4 4" xfId="65"/>
    <cellStyle name="60% - Accent4 5" xfId="66"/>
    <cellStyle name="60% - Accent5 2" xfId="67"/>
    <cellStyle name="60% - Accent5 3" xfId="68"/>
    <cellStyle name="60% - Accent5 4" xfId="69"/>
    <cellStyle name="60% - Accent5 5" xfId="70"/>
    <cellStyle name="60% - Accent6 2" xfId="71"/>
    <cellStyle name="60% - Accent6 3" xfId="72"/>
    <cellStyle name="60% - Accent6 4" xfId="73"/>
    <cellStyle name="60% - Accent6 5" xfId="74"/>
    <cellStyle name="Accent1 2" xfId="75"/>
    <cellStyle name="Accent1 3" xfId="76"/>
    <cellStyle name="Accent1 4" xfId="77"/>
    <cellStyle name="Accent1 5" xfId="78"/>
    <cellStyle name="Accent2 2" xfId="79"/>
    <cellStyle name="Accent2 3" xfId="80"/>
    <cellStyle name="Accent2 4" xfId="81"/>
    <cellStyle name="Accent2 5" xfId="82"/>
    <cellStyle name="Accent3 2" xfId="83"/>
    <cellStyle name="Accent3 3" xfId="84"/>
    <cellStyle name="Accent3 4" xfId="85"/>
    <cellStyle name="Accent3 5" xfId="86"/>
    <cellStyle name="Accent4 2" xfId="87"/>
    <cellStyle name="Accent4 3" xfId="88"/>
    <cellStyle name="Accent4 4" xfId="89"/>
    <cellStyle name="Accent4 5" xfId="90"/>
    <cellStyle name="Accent5 2" xfId="91"/>
    <cellStyle name="Accent5 3" xfId="92"/>
    <cellStyle name="Accent5 4" xfId="93"/>
    <cellStyle name="Accent5 5" xfId="94"/>
    <cellStyle name="Accent6 2" xfId="95"/>
    <cellStyle name="Accent6 3" xfId="96"/>
    <cellStyle name="Accent6 4" xfId="97"/>
    <cellStyle name="Accent6 5" xfId="98"/>
    <cellStyle name="Bad 2" xfId="99"/>
    <cellStyle name="Bad 3" xfId="100"/>
    <cellStyle name="Bad 4" xfId="101"/>
    <cellStyle name="Bad 5" xfId="102"/>
    <cellStyle name="Calculation 2" xfId="103"/>
    <cellStyle name="Calculation 3" xfId="104"/>
    <cellStyle name="Calculation 4" xfId="105"/>
    <cellStyle name="Calculation 5" xfId="106"/>
    <cellStyle name="Check Cell 2" xfId="107"/>
    <cellStyle name="Check Cell 3" xfId="108"/>
    <cellStyle name="Check Cell 4" xfId="109"/>
    <cellStyle name="Check Cell 5" xfId="110"/>
    <cellStyle name="Comma" xfId="228" builtinId="3"/>
    <cellStyle name="Comma 10 10" xfId="242"/>
    <cellStyle name="Comma 2" xfId="111"/>
    <cellStyle name="Comma 3" xfId="230"/>
    <cellStyle name="Explanatory Text 2" xfId="112"/>
    <cellStyle name="Explanatory Text 3" xfId="113"/>
    <cellStyle name="Explanatory Text 4" xfId="114"/>
    <cellStyle name="Explanatory Text 5" xfId="115"/>
    <cellStyle name="Good 2" xfId="116"/>
    <cellStyle name="Good 3" xfId="117"/>
    <cellStyle name="Good 4" xfId="118"/>
    <cellStyle name="Good 5" xfId="119"/>
    <cellStyle name="Heading 1 2" xfId="120"/>
    <cellStyle name="Heading 1 3" xfId="121"/>
    <cellStyle name="Heading 1 4" xfId="122"/>
    <cellStyle name="Heading 1 5" xfId="123"/>
    <cellStyle name="Heading 2 2" xfId="124"/>
    <cellStyle name="Heading 2 3" xfId="125"/>
    <cellStyle name="Heading 2 4" xfId="126"/>
    <cellStyle name="Heading 2 5" xfId="127"/>
    <cellStyle name="Heading 3 2" xfId="128"/>
    <cellStyle name="Heading 3 3" xfId="129"/>
    <cellStyle name="Heading 3 4" xfId="130"/>
    <cellStyle name="Heading 3 5" xfId="131"/>
    <cellStyle name="Heading 4 2" xfId="132"/>
    <cellStyle name="Heading 4 3" xfId="133"/>
    <cellStyle name="Heading 4 4" xfId="134"/>
    <cellStyle name="Heading 4 5" xfId="135"/>
    <cellStyle name="Input 2" xfId="136"/>
    <cellStyle name="Input 3" xfId="137"/>
    <cellStyle name="Input 4" xfId="138"/>
    <cellStyle name="Input 5" xfId="139"/>
    <cellStyle name="Linked Cell 2" xfId="140"/>
    <cellStyle name="Linked Cell 3" xfId="141"/>
    <cellStyle name="Linked Cell 4" xfId="142"/>
    <cellStyle name="Linked Cell 5" xfId="143"/>
    <cellStyle name="Neutral 2" xfId="144"/>
    <cellStyle name="Neutral 3" xfId="145"/>
    <cellStyle name="Neutral 4" xfId="146"/>
    <cellStyle name="Neutral 5" xfId="147"/>
    <cellStyle name="Normal" xfId="0" builtinId="0"/>
    <cellStyle name="Normal 10" xfId="148"/>
    <cellStyle name="Normal 11" xfId="149"/>
    <cellStyle name="Normal 12" xfId="150"/>
    <cellStyle name="Normal 13" xfId="151"/>
    <cellStyle name="Normal 14" xfId="152"/>
    <cellStyle name="Normal 15" xfId="153"/>
    <cellStyle name="Normal 16" xfId="154"/>
    <cellStyle name="Normal 17" xfId="155"/>
    <cellStyle name="Normal 18" xfId="156"/>
    <cellStyle name="Normal 19" xfId="157"/>
    <cellStyle name="Normal 2" xfId="158"/>
    <cellStyle name="Normal 2 2" xfId="232"/>
    <cellStyle name="Normal 20" xfId="159"/>
    <cellStyle name="Normal 21" xfId="160"/>
    <cellStyle name="Normal 22" xfId="161"/>
    <cellStyle name="Normal 23" xfId="162"/>
    <cellStyle name="Normal 24" xfId="163"/>
    <cellStyle name="Normal 25" xfId="164"/>
    <cellStyle name="Normal 26" xfId="165"/>
    <cellStyle name="Normal 26 2" xfId="166"/>
    <cellStyle name="Normal 26 3" xfId="167"/>
    <cellStyle name="Normal 26 35" xfId="168"/>
    <cellStyle name="Normal 26 35 2" xfId="169"/>
    <cellStyle name="Normal 26 35 3" xfId="170"/>
    <cellStyle name="Normal 26 35 3 2" xfId="171"/>
    <cellStyle name="Normal 26 35 3 2 2" xfId="172"/>
    <cellStyle name="Normal 26 35 3 2 4" xfId="173"/>
    <cellStyle name="Normal 26 4" xfId="174"/>
    <cellStyle name="Normal 26 5" xfId="175"/>
    <cellStyle name="Normal 26 6" xfId="176"/>
    <cellStyle name="Normal 26 7" xfId="177"/>
    <cellStyle name="Normal 26 8" xfId="178"/>
    <cellStyle name="Normal 26 8 2" xfId="179"/>
    <cellStyle name="Normal 27" xfId="180"/>
    <cellStyle name="Normal 27 2" xfId="181"/>
    <cellStyle name="Normal 27 2 3" xfId="182"/>
    <cellStyle name="Normal 27 2 3 2" xfId="183"/>
    <cellStyle name="Normal 27 2 3 2 2" xfId="184"/>
    <cellStyle name="Normal 27 2 3 2 4" xfId="185"/>
    <cellStyle name="Normal 28" xfId="186"/>
    <cellStyle name="Normal 29" xfId="187"/>
    <cellStyle name="Normal 3" xfId="188"/>
    <cellStyle name="Normal 30" xfId="189"/>
    <cellStyle name="Normal 31" xfId="190"/>
    <cellStyle name="Normal 32" xfId="191"/>
    <cellStyle name="Normal 33" xfId="192"/>
    <cellStyle name="Normal 34" xfId="193"/>
    <cellStyle name="Normal 35" xfId="194"/>
    <cellStyle name="Normal 36" xfId="195"/>
    <cellStyle name="Normal 37" xfId="196"/>
    <cellStyle name="Normal 38" xfId="197"/>
    <cellStyle name="Normal 39" xfId="198"/>
    <cellStyle name="Normal 4" xfId="199"/>
    <cellStyle name="Normal 40" xfId="200"/>
    <cellStyle name="Normal 41" xfId="227"/>
    <cellStyle name="Normal 42" xfId="229"/>
    <cellStyle name="Normal 43" xfId="231"/>
    <cellStyle name="Normal 44" xfId="233"/>
    <cellStyle name="Normal 45" xfId="234"/>
    <cellStyle name="Normal 46" xfId="235"/>
    <cellStyle name="Normal 47" xfId="236"/>
    <cellStyle name="Normal 48" xfId="237"/>
    <cellStyle name="Normal 49" xfId="238"/>
    <cellStyle name="Normal 5" xfId="201"/>
    <cellStyle name="Normal 50" xfId="239"/>
    <cellStyle name="Normal 51" xfId="240"/>
    <cellStyle name="Normal 52" xfId="241"/>
    <cellStyle name="Normal 55" xfId="243"/>
    <cellStyle name="Normal 6" xfId="202"/>
    <cellStyle name="Normal 7" xfId="203"/>
    <cellStyle name="Normal 8" xfId="204"/>
    <cellStyle name="Normal 9" xfId="205"/>
    <cellStyle name="Normal_FINAL- Elseveir( NSEZ)Book2" xfId="1"/>
    <cellStyle name="Note 2" xfId="206"/>
    <cellStyle name="Note 3" xfId="207"/>
    <cellStyle name="Note 4" xfId="208"/>
    <cellStyle name="Note 5" xfId="209"/>
    <cellStyle name="Output 2" xfId="210"/>
    <cellStyle name="Output 3" xfId="211"/>
    <cellStyle name="Output 4" xfId="212"/>
    <cellStyle name="Output 5" xfId="213"/>
    <cellStyle name="Percent 2" xfId="2"/>
    <cellStyle name="Title 2" xfId="214"/>
    <cellStyle name="Title 3" xfId="215"/>
    <cellStyle name="Title 4" xfId="216"/>
    <cellStyle name="Title 5" xfId="217"/>
    <cellStyle name="Total 2" xfId="218"/>
    <cellStyle name="Total 3" xfId="219"/>
    <cellStyle name="Total 4" xfId="220"/>
    <cellStyle name="Total 5" xfId="221"/>
    <cellStyle name="Warning Text 2" xfId="222"/>
    <cellStyle name="Warning Text 3" xfId="223"/>
    <cellStyle name="Warning Text 4" xfId="224"/>
    <cellStyle name="Warning Text 5" xfId="225"/>
    <cellStyle name="Yellow" xfId="226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015"/>
  <sheetViews>
    <sheetView tabSelected="1" zoomScale="80" zoomScaleNormal="80" zoomScaleSheetLayoutView="85" workbookViewId="0">
      <pane xSplit="3" ySplit="1" topLeftCell="D50" activePane="bottomRight" state="frozen"/>
      <selection pane="topRight" activeCell="D1" sqref="D1"/>
      <selection pane="bottomLeft" activeCell="A7" sqref="A7"/>
      <selection pane="bottomRight" sqref="A1:XFD2"/>
    </sheetView>
  </sheetViews>
  <sheetFormatPr defaultColWidth="9.140625" defaultRowHeight="15" x14ac:dyDescent="0.2"/>
  <cols>
    <col min="1" max="1" width="9.5703125" style="34" bestFit="1" customWidth="1"/>
    <col min="2" max="2" width="21.28515625" style="34" customWidth="1"/>
    <col min="3" max="3" width="29.42578125" style="34" customWidth="1"/>
    <col min="4" max="4" width="29.140625" style="34" customWidth="1"/>
    <col min="5" max="5" width="15.28515625" style="37" bestFit="1" customWidth="1"/>
    <col min="6" max="6" width="16.85546875" style="34" customWidth="1"/>
    <col min="7" max="7" width="14.7109375" style="34" customWidth="1"/>
    <col min="8" max="8" width="22.28515625" style="35" customWidth="1"/>
    <col min="9" max="9" width="13.42578125" style="35" customWidth="1"/>
    <col min="10" max="10" width="11.42578125" style="34" customWidth="1"/>
    <col min="11" max="11" width="29.7109375" style="34" customWidth="1"/>
    <col min="12" max="13" width="23.42578125" style="36" customWidth="1"/>
    <col min="14" max="14" width="12.42578125" style="36" bestFit="1" customWidth="1"/>
    <col min="15" max="15" width="12.140625" style="34" customWidth="1"/>
    <col min="16" max="16" width="12.42578125" style="34" customWidth="1"/>
    <col min="17" max="17" width="71.42578125" style="34" customWidth="1"/>
    <col min="18" max="18" width="8.7109375" style="34" bestFit="1" customWidth="1"/>
    <col min="19" max="19" width="7.42578125" style="34" bestFit="1" customWidth="1"/>
    <col min="20" max="21" width="8.7109375" style="34" bestFit="1" customWidth="1"/>
    <col min="22" max="16384" width="9.140625" style="34"/>
  </cols>
  <sheetData>
    <row r="1" spans="1:17" s="41" customFormat="1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9" t="s">
        <v>7</v>
      </c>
      <c r="I1" s="40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</row>
    <row r="2" spans="1:17" x14ac:dyDescent="0.25">
      <c r="A2" s="42">
        <v>1</v>
      </c>
      <c r="B2" s="43" t="s">
        <v>17</v>
      </c>
      <c r="C2" s="43" t="s">
        <v>18</v>
      </c>
      <c r="D2" s="44" t="s">
        <v>19</v>
      </c>
      <c r="E2" s="45">
        <v>1096</v>
      </c>
      <c r="F2" s="44" t="s">
        <v>20</v>
      </c>
      <c r="G2" s="43">
        <v>44550</v>
      </c>
      <c r="H2" s="43">
        <v>44910</v>
      </c>
      <c r="I2" s="46" t="s">
        <v>21</v>
      </c>
      <c r="J2" s="47" t="s">
        <v>22</v>
      </c>
      <c r="K2" s="48">
        <v>4.54</v>
      </c>
      <c r="L2" s="48">
        <v>4975.84</v>
      </c>
      <c r="M2" s="48">
        <v>371663.47</v>
      </c>
      <c r="N2" s="49"/>
      <c r="O2" s="47"/>
      <c r="P2" s="47"/>
      <c r="Q2" s="47"/>
    </row>
    <row r="3" spans="1:17" x14ac:dyDescent="0.25">
      <c r="A3" s="42">
        <v>2</v>
      </c>
      <c r="B3" s="43" t="s">
        <v>23</v>
      </c>
      <c r="C3" s="43" t="s">
        <v>24</v>
      </c>
      <c r="D3" s="44" t="s">
        <v>25</v>
      </c>
      <c r="E3" s="45">
        <v>1630</v>
      </c>
      <c r="F3" s="44" t="s">
        <v>26</v>
      </c>
      <c r="G3" s="43">
        <v>44627</v>
      </c>
      <c r="H3" s="43">
        <v>44910</v>
      </c>
      <c r="I3" s="46" t="s">
        <v>21</v>
      </c>
      <c r="J3" s="47" t="s">
        <v>22</v>
      </c>
      <c r="K3" s="48">
        <v>4.3</v>
      </c>
      <c r="L3" s="48">
        <v>7009</v>
      </c>
      <c r="M3" s="48">
        <v>530757.19999999995</v>
      </c>
      <c r="N3" s="49"/>
      <c r="O3" s="47"/>
      <c r="P3" s="47"/>
      <c r="Q3" s="47"/>
    </row>
    <row r="4" spans="1:17" x14ac:dyDescent="0.25">
      <c r="A4" s="42">
        <v>3</v>
      </c>
      <c r="B4" s="43" t="s">
        <v>27</v>
      </c>
      <c r="C4" s="43" t="s">
        <v>28</v>
      </c>
      <c r="D4" s="44" t="s">
        <v>29</v>
      </c>
      <c r="E4" s="50">
        <v>450</v>
      </c>
      <c r="F4" s="44" t="s">
        <v>26</v>
      </c>
      <c r="G4" s="43">
        <v>44692</v>
      </c>
      <c r="H4" s="43">
        <v>44848</v>
      </c>
      <c r="I4" s="46" t="s">
        <v>21</v>
      </c>
      <c r="J4" s="47" t="s">
        <v>22</v>
      </c>
      <c r="K4" s="48">
        <v>4.3</v>
      </c>
      <c r="L4" s="48">
        <f t="shared" ref="L4:L22" si="0">E4*K4</f>
        <v>1935</v>
      </c>
      <c r="M4" s="48">
        <v>150065.26999999999</v>
      </c>
      <c r="N4" s="49"/>
      <c r="O4" s="48"/>
      <c r="P4" s="47"/>
      <c r="Q4" s="47"/>
    </row>
    <row r="5" spans="1:17" x14ac:dyDescent="0.25">
      <c r="A5" s="42">
        <v>4</v>
      </c>
      <c r="B5" s="43" t="s">
        <v>30</v>
      </c>
      <c r="C5" s="43" t="s">
        <v>31</v>
      </c>
      <c r="D5" s="44" t="s">
        <v>32</v>
      </c>
      <c r="E5" s="50">
        <v>472</v>
      </c>
      <c r="F5" s="44" t="s">
        <v>26</v>
      </c>
      <c r="G5" s="43">
        <v>44699</v>
      </c>
      <c r="H5" s="43">
        <v>44896</v>
      </c>
      <c r="I5" s="46" t="s">
        <v>33</v>
      </c>
      <c r="J5" s="47" t="s">
        <v>22</v>
      </c>
      <c r="K5" s="48">
        <v>3.19</v>
      </c>
      <c r="L5" s="48">
        <f t="shared" si="0"/>
        <v>1505.68</v>
      </c>
      <c r="M5" s="48">
        <v>116767.89</v>
      </c>
      <c r="N5" s="48"/>
      <c r="O5" s="48"/>
      <c r="P5" s="47"/>
      <c r="Q5" s="47"/>
    </row>
    <row r="6" spans="1:17" x14ac:dyDescent="0.25">
      <c r="A6" s="42">
        <v>5</v>
      </c>
      <c r="B6" s="43" t="s">
        <v>34</v>
      </c>
      <c r="C6" s="43" t="s">
        <v>35</v>
      </c>
      <c r="D6" s="44" t="s">
        <v>36</v>
      </c>
      <c r="E6" s="50">
        <v>208</v>
      </c>
      <c r="F6" s="44" t="s">
        <v>26</v>
      </c>
      <c r="G6" s="43">
        <v>44699</v>
      </c>
      <c r="H6" s="43">
        <v>44942</v>
      </c>
      <c r="I6" s="46" t="s">
        <v>33</v>
      </c>
      <c r="J6" s="47" t="s">
        <v>22</v>
      </c>
      <c r="K6" s="48">
        <v>3.19</v>
      </c>
      <c r="L6" s="48">
        <f t="shared" si="0"/>
        <v>663.52</v>
      </c>
      <c r="M6" s="48">
        <v>51457.035000000003</v>
      </c>
      <c r="N6" s="49"/>
      <c r="O6" s="48"/>
      <c r="P6" s="47"/>
      <c r="Q6" s="47"/>
    </row>
    <row r="7" spans="1:17" x14ac:dyDescent="0.25">
      <c r="A7" s="42">
        <v>6</v>
      </c>
      <c r="B7" s="43" t="s">
        <v>37</v>
      </c>
      <c r="C7" s="43" t="s">
        <v>38</v>
      </c>
      <c r="D7" s="44" t="s">
        <v>39</v>
      </c>
      <c r="E7" s="50">
        <v>416</v>
      </c>
      <c r="F7" s="44" t="s">
        <v>26</v>
      </c>
      <c r="G7" s="43">
        <v>44704</v>
      </c>
      <c r="H7" s="43">
        <v>44839</v>
      </c>
      <c r="I7" s="46" t="s">
        <v>21</v>
      </c>
      <c r="J7" s="47" t="s">
        <v>22</v>
      </c>
      <c r="K7" s="48">
        <v>4.3</v>
      </c>
      <c r="L7" s="48">
        <f t="shared" si="0"/>
        <v>1788.8</v>
      </c>
      <c r="M7" s="48">
        <v>138724.29</v>
      </c>
      <c r="N7" s="49"/>
      <c r="O7" s="48"/>
      <c r="P7" s="47"/>
      <c r="Q7" s="47"/>
    </row>
    <row r="8" spans="1:17" x14ac:dyDescent="0.25">
      <c r="A8" s="42">
        <v>7</v>
      </c>
      <c r="B8" s="43" t="s">
        <v>40</v>
      </c>
      <c r="C8" s="43" t="s">
        <v>41</v>
      </c>
      <c r="D8" s="44" t="s">
        <v>42</v>
      </c>
      <c r="E8" s="50">
        <v>576</v>
      </c>
      <c r="F8" s="44" t="s">
        <v>26</v>
      </c>
      <c r="G8" s="43">
        <v>44706</v>
      </c>
      <c r="H8" s="43">
        <v>44805</v>
      </c>
      <c r="I8" s="46" t="s">
        <v>33</v>
      </c>
      <c r="J8" s="47" t="s">
        <v>22</v>
      </c>
      <c r="K8" s="48">
        <v>3.19</v>
      </c>
      <c r="L8" s="48">
        <f t="shared" si="0"/>
        <v>1837.44</v>
      </c>
      <c r="M8" s="48">
        <v>142496.4</v>
      </c>
      <c r="N8" s="49"/>
      <c r="O8" s="48"/>
      <c r="P8" s="47"/>
      <c r="Q8" s="47"/>
    </row>
    <row r="9" spans="1:17" x14ac:dyDescent="0.25">
      <c r="A9" s="42">
        <v>8</v>
      </c>
      <c r="B9" s="43" t="s">
        <v>43</v>
      </c>
      <c r="C9" s="43" t="s">
        <v>44</v>
      </c>
      <c r="D9" s="44" t="s">
        <v>45</v>
      </c>
      <c r="E9" s="50">
        <v>448</v>
      </c>
      <c r="F9" s="44" t="s">
        <v>26</v>
      </c>
      <c r="G9" s="43">
        <v>44707</v>
      </c>
      <c r="H9" s="43">
        <v>44929</v>
      </c>
      <c r="I9" s="46" t="s">
        <v>21</v>
      </c>
      <c r="J9" s="47" t="s">
        <v>22</v>
      </c>
      <c r="K9" s="48">
        <v>4.3</v>
      </c>
      <c r="L9" s="48">
        <f t="shared" si="0"/>
        <v>1926.3999999999999</v>
      </c>
      <c r="M9" s="48">
        <v>149395.39000000001</v>
      </c>
      <c r="N9" s="49"/>
      <c r="O9" s="48"/>
      <c r="P9" s="47"/>
      <c r="Q9" s="47"/>
    </row>
    <row r="10" spans="1:17" x14ac:dyDescent="0.25">
      <c r="A10" s="42">
        <v>9</v>
      </c>
      <c r="B10" s="43" t="s">
        <v>46</v>
      </c>
      <c r="C10" s="43" t="s">
        <v>47</v>
      </c>
      <c r="D10" s="44" t="s">
        <v>48</v>
      </c>
      <c r="E10" s="50">
        <v>288</v>
      </c>
      <c r="F10" s="44" t="s">
        <v>26</v>
      </c>
      <c r="G10" s="43">
        <v>44713</v>
      </c>
      <c r="H10" s="43">
        <v>44872</v>
      </c>
      <c r="I10" s="46" t="s">
        <v>33</v>
      </c>
      <c r="J10" s="47" t="s">
        <v>22</v>
      </c>
      <c r="K10" s="48">
        <v>3.19</v>
      </c>
      <c r="L10" s="48">
        <f t="shared" si="0"/>
        <v>918.72</v>
      </c>
      <c r="M10" s="48">
        <v>72526.509999999995</v>
      </c>
      <c r="N10" s="49"/>
      <c r="O10" s="48"/>
      <c r="P10" s="47"/>
      <c r="Q10" s="47"/>
    </row>
    <row r="11" spans="1:17" x14ac:dyDescent="0.25">
      <c r="A11" s="42">
        <v>10</v>
      </c>
      <c r="B11" s="43" t="s">
        <v>49</v>
      </c>
      <c r="C11" s="43" t="s">
        <v>50</v>
      </c>
      <c r="D11" s="44" t="s">
        <v>51</v>
      </c>
      <c r="E11" s="50">
        <v>928</v>
      </c>
      <c r="F11" s="44" t="s">
        <v>26</v>
      </c>
      <c r="G11" s="43">
        <v>44719</v>
      </c>
      <c r="H11" s="43">
        <v>44939</v>
      </c>
      <c r="I11" s="46" t="s">
        <v>21</v>
      </c>
      <c r="J11" s="47" t="s">
        <v>22</v>
      </c>
      <c r="K11" s="48">
        <v>4.3</v>
      </c>
      <c r="L11" s="48">
        <f t="shared" si="0"/>
        <v>3990.3999999999996</v>
      </c>
      <c r="M11" s="48">
        <v>315014.15000000002</v>
      </c>
      <c r="N11" s="49"/>
      <c r="O11" s="48"/>
      <c r="P11" s="47"/>
      <c r="Q11" s="47"/>
    </row>
    <row r="12" spans="1:17" x14ac:dyDescent="0.25">
      <c r="A12" s="42">
        <v>11</v>
      </c>
      <c r="B12" s="43" t="s">
        <v>52</v>
      </c>
      <c r="C12" s="43" t="s">
        <v>53</v>
      </c>
      <c r="D12" s="44" t="s">
        <v>54</v>
      </c>
      <c r="E12" s="50">
        <v>1996</v>
      </c>
      <c r="F12" s="44" t="s">
        <v>20</v>
      </c>
      <c r="G12" s="43">
        <v>44720</v>
      </c>
      <c r="H12" s="43">
        <v>45082</v>
      </c>
      <c r="I12" s="46" t="s">
        <v>21</v>
      </c>
      <c r="J12" s="47" t="s">
        <v>22</v>
      </c>
      <c r="K12" s="48">
        <v>4.3</v>
      </c>
      <c r="L12" s="48">
        <f t="shared" si="0"/>
        <v>8582.7999999999993</v>
      </c>
      <c r="M12" s="48">
        <v>677551.98</v>
      </c>
      <c r="N12" s="49"/>
      <c r="O12" s="48"/>
      <c r="P12" s="47"/>
      <c r="Q12" s="47"/>
    </row>
    <row r="13" spans="1:17" x14ac:dyDescent="0.25">
      <c r="A13" s="42">
        <v>12</v>
      </c>
      <c r="B13" s="43" t="s">
        <v>55</v>
      </c>
      <c r="C13" s="43" t="s">
        <v>56</v>
      </c>
      <c r="D13" s="44" t="s">
        <v>57</v>
      </c>
      <c r="E13" s="50">
        <v>184</v>
      </c>
      <c r="F13" s="44" t="s">
        <v>26</v>
      </c>
      <c r="G13" s="43">
        <v>44725</v>
      </c>
      <c r="H13" s="43">
        <v>44958</v>
      </c>
      <c r="I13" s="46" t="s">
        <v>33</v>
      </c>
      <c r="J13" s="47" t="s">
        <v>22</v>
      </c>
      <c r="K13" s="48">
        <v>3.19</v>
      </c>
      <c r="L13" s="48">
        <f t="shared" si="0"/>
        <v>586.96</v>
      </c>
      <c r="M13" s="48">
        <v>46336.38</v>
      </c>
      <c r="N13" s="49"/>
      <c r="O13" s="48"/>
      <c r="P13" s="47"/>
      <c r="Q13" s="47"/>
    </row>
    <row r="14" spans="1:17" x14ac:dyDescent="0.25">
      <c r="A14" s="42">
        <v>13</v>
      </c>
      <c r="B14" s="43" t="s">
        <v>58</v>
      </c>
      <c r="C14" s="43" t="s">
        <v>59</v>
      </c>
      <c r="D14" s="44" t="s">
        <v>60</v>
      </c>
      <c r="E14" s="50">
        <v>368</v>
      </c>
      <c r="F14" s="44" t="s">
        <v>61</v>
      </c>
      <c r="G14" s="43">
        <v>44726</v>
      </c>
      <c r="H14" s="43">
        <v>44986</v>
      </c>
      <c r="I14" s="46" t="s">
        <v>21</v>
      </c>
      <c r="J14" s="47" t="s">
        <v>22</v>
      </c>
      <c r="K14" s="48">
        <v>4.3</v>
      </c>
      <c r="L14" s="48">
        <f t="shared" si="0"/>
        <v>1582.3999999999999</v>
      </c>
      <c r="M14" s="48">
        <v>124919.4</v>
      </c>
      <c r="N14" s="49"/>
      <c r="O14" s="48"/>
      <c r="P14" s="47"/>
      <c r="Q14" s="47"/>
    </row>
    <row r="15" spans="1:17" x14ac:dyDescent="0.25">
      <c r="A15" s="42">
        <v>14</v>
      </c>
      <c r="B15" s="43" t="s">
        <v>62</v>
      </c>
      <c r="C15" s="43" t="s">
        <v>63</v>
      </c>
      <c r="D15" s="44" t="s">
        <v>64</v>
      </c>
      <c r="E15" s="50">
        <v>400</v>
      </c>
      <c r="F15" s="44" t="s">
        <v>26</v>
      </c>
      <c r="G15" s="43">
        <v>44726</v>
      </c>
      <c r="H15" s="43">
        <v>44936</v>
      </c>
      <c r="I15" s="46" t="s">
        <v>21</v>
      </c>
      <c r="J15" s="47" t="s">
        <v>22</v>
      </c>
      <c r="K15" s="48">
        <v>4.3</v>
      </c>
      <c r="L15" s="48">
        <f t="shared" si="0"/>
        <v>1720</v>
      </c>
      <c r="M15" s="48">
        <v>135781.96</v>
      </c>
      <c r="N15" s="49"/>
      <c r="O15" s="48"/>
      <c r="P15" s="47"/>
      <c r="Q15" s="47"/>
    </row>
    <row r="16" spans="1:17" x14ac:dyDescent="0.25">
      <c r="A16" s="42">
        <v>15</v>
      </c>
      <c r="B16" s="43" t="s">
        <v>65</v>
      </c>
      <c r="C16" s="43" t="s">
        <v>66</v>
      </c>
      <c r="D16" s="44" t="s">
        <v>67</v>
      </c>
      <c r="E16" s="50">
        <v>360</v>
      </c>
      <c r="F16" s="44" t="s">
        <v>26</v>
      </c>
      <c r="G16" s="43">
        <v>44735</v>
      </c>
      <c r="H16" s="43">
        <v>44958</v>
      </c>
      <c r="I16" s="46" t="s">
        <v>21</v>
      </c>
      <c r="J16" s="47" t="s">
        <v>22</v>
      </c>
      <c r="K16" s="48">
        <v>4.3</v>
      </c>
      <c r="L16" s="48">
        <f t="shared" si="0"/>
        <v>1548</v>
      </c>
      <c r="M16" s="48">
        <v>122203.76</v>
      </c>
      <c r="N16" s="49"/>
      <c r="O16" s="48"/>
      <c r="P16" s="47"/>
      <c r="Q16" s="47"/>
    </row>
    <row r="17" spans="1:17" x14ac:dyDescent="0.25">
      <c r="A17" s="42">
        <v>16</v>
      </c>
      <c r="B17" s="43" t="s">
        <v>68</v>
      </c>
      <c r="C17" s="43" t="s">
        <v>69</v>
      </c>
      <c r="D17" s="44" t="s">
        <v>70</v>
      </c>
      <c r="E17" s="50">
        <v>640</v>
      </c>
      <c r="F17" s="44" t="s">
        <v>26</v>
      </c>
      <c r="G17" s="43">
        <v>44741</v>
      </c>
      <c r="H17" s="43" t="s">
        <v>71</v>
      </c>
      <c r="I17" s="46" t="s">
        <v>21</v>
      </c>
      <c r="J17" s="47" t="s">
        <v>22</v>
      </c>
      <c r="K17" s="48">
        <v>4.3</v>
      </c>
      <c r="L17" s="48">
        <f t="shared" si="0"/>
        <v>2752</v>
      </c>
      <c r="M17" s="48"/>
      <c r="N17" s="49"/>
      <c r="O17" s="48"/>
      <c r="P17" s="47"/>
      <c r="Q17" s="47"/>
    </row>
    <row r="18" spans="1:17" x14ac:dyDescent="0.25">
      <c r="A18" s="42">
        <v>17</v>
      </c>
      <c r="B18" s="43" t="s">
        <v>72</v>
      </c>
      <c r="C18" s="43" t="s">
        <v>73</v>
      </c>
      <c r="D18" s="44" t="s">
        <v>74</v>
      </c>
      <c r="E18" s="50">
        <v>678</v>
      </c>
      <c r="F18" s="44" t="s">
        <v>26</v>
      </c>
      <c r="G18" s="43">
        <v>44749</v>
      </c>
      <c r="H18" s="43">
        <v>45000</v>
      </c>
      <c r="I18" s="46" t="s">
        <v>21</v>
      </c>
      <c r="J18" s="47" t="s">
        <v>22</v>
      </c>
      <c r="K18" s="48">
        <v>4.3</v>
      </c>
      <c r="L18" s="48">
        <f t="shared" si="0"/>
        <v>2915.4</v>
      </c>
      <c r="M18" s="48"/>
      <c r="N18" s="49"/>
      <c r="O18" s="48"/>
      <c r="P18" s="47"/>
      <c r="Q18" s="47"/>
    </row>
    <row r="19" spans="1:17" x14ac:dyDescent="0.25">
      <c r="A19" s="42">
        <v>18</v>
      </c>
      <c r="B19" s="43" t="s">
        <v>75</v>
      </c>
      <c r="C19" s="43" t="s">
        <v>76</v>
      </c>
      <c r="D19" s="44" t="s">
        <v>77</v>
      </c>
      <c r="E19" s="50">
        <v>712</v>
      </c>
      <c r="F19" s="44" t="s">
        <v>26</v>
      </c>
      <c r="G19" s="43">
        <v>44756</v>
      </c>
      <c r="H19" s="43">
        <v>44986</v>
      </c>
      <c r="I19" s="46" t="s">
        <v>21</v>
      </c>
      <c r="J19" s="47" t="s">
        <v>22</v>
      </c>
      <c r="K19" s="48">
        <v>4.3</v>
      </c>
      <c r="L19" s="48">
        <f t="shared" si="0"/>
        <v>3061.6</v>
      </c>
      <c r="M19" s="48"/>
      <c r="N19" s="49"/>
      <c r="O19" s="48"/>
      <c r="P19" s="47"/>
      <c r="Q19" s="47"/>
    </row>
    <row r="20" spans="1:17" x14ac:dyDescent="0.25">
      <c r="A20" s="42">
        <v>19</v>
      </c>
      <c r="B20" s="43" t="s">
        <v>78</v>
      </c>
      <c r="C20" s="43" t="s">
        <v>79</v>
      </c>
      <c r="D20" s="44" t="s">
        <v>80</v>
      </c>
      <c r="E20" s="50">
        <v>304</v>
      </c>
      <c r="F20" s="44" t="s">
        <v>26</v>
      </c>
      <c r="G20" s="43">
        <v>44754</v>
      </c>
      <c r="H20" s="43">
        <v>44941</v>
      </c>
      <c r="I20" s="46" t="s">
        <v>21</v>
      </c>
      <c r="J20" s="47" t="s">
        <v>22</v>
      </c>
      <c r="K20" s="48">
        <v>4.3</v>
      </c>
      <c r="L20" s="48">
        <f t="shared" si="0"/>
        <v>1307.2</v>
      </c>
      <c r="M20" s="48"/>
      <c r="N20" s="49"/>
      <c r="O20" s="48"/>
      <c r="P20" s="47"/>
      <c r="Q20" s="47"/>
    </row>
    <row r="21" spans="1:17" x14ac:dyDescent="0.25">
      <c r="A21" s="42">
        <v>20</v>
      </c>
      <c r="B21" s="43" t="s">
        <v>81</v>
      </c>
      <c r="C21" s="43" t="s">
        <v>82</v>
      </c>
      <c r="D21" s="44" t="s">
        <v>83</v>
      </c>
      <c r="E21" s="50">
        <v>592</v>
      </c>
      <c r="F21" s="44" t="s">
        <v>26</v>
      </c>
      <c r="G21" s="43">
        <v>44771</v>
      </c>
      <c r="H21" s="43">
        <v>45030</v>
      </c>
      <c r="I21" s="46" t="s">
        <v>21</v>
      </c>
      <c r="J21" s="47" t="s">
        <v>22</v>
      </c>
      <c r="K21" s="48">
        <v>4.3</v>
      </c>
      <c r="L21" s="48">
        <f t="shared" si="0"/>
        <v>2545.6</v>
      </c>
      <c r="M21" s="48"/>
      <c r="N21" s="49"/>
      <c r="O21" s="48"/>
      <c r="P21" s="47"/>
      <c r="Q21" s="47"/>
    </row>
    <row r="22" spans="1:17" x14ac:dyDescent="0.25">
      <c r="A22" s="42">
        <v>21</v>
      </c>
      <c r="B22" s="43" t="s">
        <v>84</v>
      </c>
      <c r="C22" s="43" t="s">
        <v>85</v>
      </c>
      <c r="D22" s="44" t="s">
        <v>86</v>
      </c>
      <c r="E22" s="50">
        <v>320</v>
      </c>
      <c r="F22" s="44" t="s">
        <v>26</v>
      </c>
      <c r="G22" s="43">
        <v>44775</v>
      </c>
      <c r="H22" s="43">
        <v>44910</v>
      </c>
      <c r="I22" s="46" t="s">
        <v>33</v>
      </c>
      <c r="J22" s="47" t="s">
        <v>22</v>
      </c>
      <c r="K22" s="48">
        <v>3.19</v>
      </c>
      <c r="L22" s="48">
        <f t="shared" si="0"/>
        <v>1020.8</v>
      </c>
      <c r="M22" s="48"/>
      <c r="N22" s="49"/>
      <c r="O22" s="48"/>
      <c r="P22" s="47"/>
      <c r="Q22" s="47"/>
    </row>
    <row r="23" spans="1:17" x14ac:dyDescent="0.25">
      <c r="A23" s="42">
        <v>22</v>
      </c>
      <c r="B23" s="43" t="s">
        <v>87</v>
      </c>
      <c r="C23" s="43" t="s">
        <v>88</v>
      </c>
      <c r="D23" s="44" t="s">
        <v>89</v>
      </c>
      <c r="E23" s="50">
        <v>528</v>
      </c>
      <c r="F23" s="44" t="s">
        <v>26</v>
      </c>
      <c r="G23" s="43">
        <v>44778</v>
      </c>
      <c r="H23" s="43">
        <v>44900</v>
      </c>
      <c r="I23" s="46" t="s">
        <v>21</v>
      </c>
      <c r="J23" s="47" t="s">
        <v>22</v>
      </c>
      <c r="K23" s="48">
        <v>4.3</v>
      </c>
      <c r="L23" s="48">
        <f t="shared" ref="L23:L32" si="1">E23*K23</f>
        <v>2270.4</v>
      </c>
      <c r="M23" s="48"/>
      <c r="N23" s="49"/>
      <c r="O23" s="48"/>
      <c r="P23" s="47"/>
      <c r="Q23" s="47"/>
    </row>
    <row r="24" spans="1:17" x14ac:dyDescent="0.25">
      <c r="A24" s="42">
        <v>23</v>
      </c>
      <c r="B24" s="43" t="s">
        <v>90</v>
      </c>
      <c r="C24" s="43" t="s">
        <v>91</v>
      </c>
      <c r="D24" s="44" t="s">
        <v>92</v>
      </c>
      <c r="E24" s="50">
        <v>300</v>
      </c>
      <c r="F24" s="44" t="s">
        <v>93</v>
      </c>
      <c r="G24" s="43">
        <v>44806</v>
      </c>
      <c r="H24" s="43" t="s">
        <v>304</v>
      </c>
      <c r="I24" s="46" t="s">
        <v>21</v>
      </c>
      <c r="J24" s="47" t="s">
        <v>22</v>
      </c>
      <c r="K24" s="48">
        <v>4.3</v>
      </c>
      <c r="L24" s="48">
        <f t="shared" si="1"/>
        <v>1290</v>
      </c>
      <c r="M24" s="48"/>
      <c r="N24" s="49"/>
      <c r="O24" s="48"/>
      <c r="P24" s="47"/>
      <c r="Q24" s="47"/>
    </row>
    <row r="25" spans="1:17" x14ac:dyDescent="0.25">
      <c r="A25" s="42">
        <v>24</v>
      </c>
      <c r="B25" s="43" t="s">
        <v>94</v>
      </c>
      <c r="C25" s="43" t="s">
        <v>95</v>
      </c>
      <c r="D25" s="44" t="s">
        <v>96</v>
      </c>
      <c r="E25" s="50">
        <v>248</v>
      </c>
      <c r="F25" s="44" t="s">
        <v>93</v>
      </c>
      <c r="G25" s="43">
        <v>44806</v>
      </c>
      <c r="H25" s="43" t="s">
        <v>304</v>
      </c>
      <c r="I25" s="46" t="s">
        <v>21</v>
      </c>
      <c r="J25" s="47" t="s">
        <v>22</v>
      </c>
      <c r="K25" s="48">
        <v>4.3</v>
      </c>
      <c r="L25" s="48">
        <f t="shared" si="1"/>
        <v>1066.3999999999999</v>
      </c>
      <c r="M25" s="48"/>
      <c r="N25" s="49"/>
      <c r="O25" s="48"/>
      <c r="P25" s="47"/>
      <c r="Q25" s="47"/>
    </row>
    <row r="26" spans="1:17" x14ac:dyDescent="0.25">
      <c r="A26" s="42">
        <v>25</v>
      </c>
      <c r="B26" s="43" t="s">
        <v>97</v>
      </c>
      <c r="C26" s="43" t="s">
        <v>98</v>
      </c>
      <c r="D26" s="44" t="s">
        <v>99</v>
      </c>
      <c r="E26" s="50">
        <v>248</v>
      </c>
      <c r="F26" s="44" t="s">
        <v>93</v>
      </c>
      <c r="G26" s="43">
        <v>44806</v>
      </c>
      <c r="H26" s="43" t="s">
        <v>304</v>
      </c>
      <c r="I26" s="46" t="s">
        <v>21</v>
      </c>
      <c r="J26" s="47" t="s">
        <v>22</v>
      </c>
      <c r="K26" s="48">
        <v>4.3</v>
      </c>
      <c r="L26" s="48">
        <f t="shared" si="1"/>
        <v>1066.3999999999999</v>
      </c>
      <c r="M26" s="48"/>
      <c r="N26" s="49"/>
      <c r="O26" s="48"/>
      <c r="P26" s="47"/>
      <c r="Q26" s="47"/>
    </row>
    <row r="27" spans="1:17" x14ac:dyDescent="0.25">
      <c r="A27" s="42">
        <v>26</v>
      </c>
      <c r="B27" s="43" t="s">
        <v>100</v>
      </c>
      <c r="C27" s="43" t="s">
        <v>101</v>
      </c>
      <c r="D27" s="44" t="s">
        <v>102</v>
      </c>
      <c r="E27" s="50">
        <v>751</v>
      </c>
      <c r="F27" s="44" t="s">
        <v>93</v>
      </c>
      <c r="G27" s="43">
        <v>44811</v>
      </c>
      <c r="H27" s="43" t="s">
        <v>304</v>
      </c>
      <c r="I27" s="46" t="s">
        <v>21</v>
      </c>
      <c r="J27" s="47" t="s">
        <v>22</v>
      </c>
      <c r="K27" s="48">
        <v>4.3</v>
      </c>
      <c r="L27" s="48">
        <f t="shared" si="1"/>
        <v>3229.2999999999997</v>
      </c>
      <c r="M27" s="48"/>
      <c r="N27" s="49"/>
      <c r="O27" s="48"/>
      <c r="P27" s="47"/>
      <c r="Q27" s="47"/>
    </row>
    <row r="28" spans="1:17" x14ac:dyDescent="0.25">
      <c r="A28" s="42">
        <v>27</v>
      </c>
      <c r="B28" s="43" t="s">
        <v>103</v>
      </c>
      <c r="C28" s="43" t="s">
        <v>104</v>
      </c>
      <c r="D28" s="44" t="s">
        <v>105</v>
      </c>
      <c r="E28" s="50">
        <v>750</v>
      </c>
      <c r="F28" s="44" t="s">
        <v>93</v>
      </c>
      <c r="G28" s="43">
        <v>44812</v>
      </c>
      <c r="H28" s="43" t="s">
        <v>304</v>
      </c>
      <c r="I28" s="46" t="s">
        <v>21</v>
      </c>
      <c r="J28" s="47" t="s">
        <v>22</v>
      </c>
      <c r="K28" s="48">
        <v>4.3</v>
      </c>
      <c r="L28" s="48">
        <f t="shared" si="1"/>
        <v>3225</v>
      </c>
      <c r="M28" s="48"/>
      <c r="N28" s="49"/>
      <c r="O28" s="48"/>
      <c r="P28" s="47"/>
      <c r="Q28" s="47"/>
    </row>
    <row r="29" spans="1:17" x14ac:dyDescent="0.25">
      <c r="A29" s="42">
        <v>28</v>
      </c>
      <c r="B29" s="43" t="s">
        <v>106</v>
      </c>
      <c r="C29" s="43" t="s">
        <v>107</v>
      </c>
      <c r="D29" s="44" t="s">
        <v>108</v>
      </c>
      <c r="E29" s="50">
        <v>1064</v>
      </c>
      <c r="F29" s="44" t="s">
        <v>109</v>
      </c>
      <c r="G29" s="43">
        <v>44824</v>
      </c>
      <c r="H29" s="43" t="s">
        <v>304</v>
      </c>
      <c r="I29" s="46" t="s">
        <v>21</v>
      </c>
      <c r="J29" s="47" t="s">
        <v>22</v>
      </c>
      <c r="K29" s="48">
        <v>4.3</v>
      </c>
      <c r="L29" s="48">
        <f t="shared" si="1"/>
        <v>4575.2</v>
      </c>
      <c r="M29" s="48"/>
      <c r="N29" s="49"/>
      <c r="O29" s="48"/>
      <c r="P29" s="47"/>
      <c r="Q29" s="47"/>
    </row>
    <row r="30" spans="1:17" x14ac:dyDescent="0.25">
      <c r="A30" s="42">
        <v>29</v>
      </c>
      <c r="B30" s="43" t="s">
        <v>110</v>
      </c>
      <c r="C30" s="43" t="s">
        <v>111</v>
      </c>
      <c r="D30" s="44" t="s">
        <v>112</v>
      </c>
      <c r="E30" s="50">
        <v>544</v>
      </c>
      <c r="F30" s="44" t="s">
        <v>93</v>
      </c>
      <c r="G30" s="43">
        <v>44833</v>
      </c>
      <c r="H30" s="43" t="s">
        <v>304</v>
      </c>
      <c r="I30" s="46" t="s">
        <v>21</v>
      </c>
      <c r="J30" s="47" t="s">
        <v>22</v>
      </c>
      <c r="K30" s="48">
        <v>4.3</v>
      </c>
      <c r="L30" s="48">
        <f t="shared" si="1"/>
        <v>2339.1999999999998</v>
      </c>
      <c r="M30" s="48"/>
      <c r="N30" s="49"/>
      <c r="O30" s="48"/>
      <c r="P30" s="47"/>
      <c r="Q30" s="47"/>
    </row>
    <row r="31" spans="1:17" x14ac:dyDescent="0.25">
      <c r="A31" s="42">
        <v>30</v>
      </c>
      <c r="B31" s="43"/>
      <c r="C31" s="43" t="s">
        <v>186</v>
      </c>
      <c r="D31" s="44"/>
      <c r="E31" s="50">
        <v>592</v>
      </c>
      <c r="F31" s="44" t="s">
        <v>93</v>
      </c>
      <c r="G31" s="43"/>
      <c r="H31" s="43"/>
      <c r="I31" s="46" t="s">
        <v>21</v>
      </c>
      <c r="J31" s="47" t="s">
        <v>22</v>
      </c>
      <c r="K31" s="48">
        <v>4.3</v>
      </c>
      <c r="L31" s="48">
        <f t="shared" si="1"/>
        <v>2545.6</v>
      </c>
      <c r="M31" s="48"/>
      <c r="N31" s="49"/>
      <c r="O31" s="48"/>
      <c r="P31" s="47"/>
      <c r="Q31" s="47"/>
    </row>
    <row r="32" spans="1:17" x14ac:dyDescent="0.25">
      <c r="A32" s="42">
        <v>31</v>
      </c>
      <c r="B32" s="43"/>
      <c r="C32" s="43" t="s">
        <v>187</v>
      </c>
      <c r="D32" s="44"/>
      <c r="E32" s="50"/>
      <c r="F32" s="44" t="s">
        <v>93</v>
      </c>
      <c r="G32" s="43"/>
      <c r="H32" s="43"/>
      <c r="I32" s="46" t="s">
        <v>21</v>
      </c>
      <c r="J32" s="47" t="s">
        <v>22</v>
      </c>
      <c r="K32" s="48">
        <v>4.3</v>
      </c>
      <c r="L32" s="48">
        <f t="shared" si="1"/>
        <v>0</v>
      </c>
      <c r="M32" s="48"/>
      <c r="N32" s="49"/>
      <c r="O32" s="48"/>
      <c r="P32" s="47"/>
      <c r="Q32" s="47"/>
    </row>
    <row r="33" spans="1:17" x14ac:dyDescent="0.2">
      <c r="A33" s="42">
        <v>32</v>
      </c>
      <c r="B33" s="43"/>
      <c r="C33" s="43" t="s">
        <v>188</v>
      </c>
      <c r="D33" s="5"/>
      <c r="E33" s="43"/>
      <c r="F33" s="43" t="s">
        <v>93</v>
      </c>
      <c r="G33" s="43"/>
      <c r="H33" s="43"/>
      <c r="I33" s="43"/>
      <c r="J33" s="47" t="s">
        <v>22</v>
      </c>
      <c r="K33" s="43"/>
      <c r="L33" s="43"/>
      <c r="M33" s="43"/>
      <c r="N33" s="43"/>
      <c r="O33" s="43"/>
      <c r="P33" s="47"/>
      <c r="Q33" s="47"/>
    </row>
    <row r="34" spans="1:17" x14ac:dyDescent="0.2">
      <c r="A34" s="42">
        <v>33</v>
      </c>
      <c r="B34" s="43"/>
      <c r="C34" s="43" t="s">
        <v>189</v>
      </c>
      <c r="D34" s="5"/>
      <c r="E34" s="43"/>
      <c r="F34" s="43" t="s">
        <v>93</v>
      </c>
      <c r="G34" s="43"/>
      <c r="H34" s="43"/>
      <c r="I34" s="43"/>
      <c r="J34" s="47" t="s">
        <v>22</v>
      </c>
      <c r="K34" s="43"/>
      <c r="L34" s="43"/>
      <c r="M34" s="43"/>
      <c r="N34" s="43"/>
      <c r="O34" s="43"/>
      <c r="P34" s="47"/>
      <c r="Q34" s="47"/>
    </row>
    <row r="35" spans="1:17" x14ac:dyDescent="0.25">
      <c r="A35" s="42">
        <v>34</v>
      </c>
      <c r="B35" s="43"/>
      <c r="C35" s="43" t="s">
        <v>190</v>
      </c>
      <c r="D35" s="43"/>
      <c r="E35" s="50"/>
      <c r="F35" s="43" t="s">
        <v>93</v>
      </c>
      <c r="G35" s="43"/>
      <c r="H35" s="43"/>
      <c r="I35" s="43"/>
      <c r="J35" s="47" t="s">
        <v>22</v>
      </c>
      <c r="K35" s="43"/>
      <c r="L35" s="43"/>
      <c r="M35" s="43"/>
      <c r="N35" s="43"/>
      <c r="O35" s="43"/>
      <c r="P35" s="47"/>
      <c r="Q35" s="47"/>
    </row>
    <row r="36" spans="1:17" x14ac:dyDescent="0.25">
      <c r="A36" s="42">
        <v>35</v>
      </c>
      <c r="B36" s="43" t="s">
        <v>191</v>
      </c>
      <c r="C36" s="43" t="s">
        <v>197</v>
      </c>
      <c r="D36" s="43" t="s">
        <v>203</v>
      </c>
      <c r="E36" s="50">
        <v>416</v>
      </c>
      <c r="F36" s="43" t="s">
        <v>208</v>
      </c>
      <c r="G36" s="43" t="s">
        <v>211</v>
      </c>
      <c r="H36" s="43" t="s">
        <v>217</v>
      </c>
      <c r="I36" s="43"/>
      <c r="J36" s="43" t="s">
        <v>210</v>
      </c>
      <c r="K36" s="48">
        <v>405.4</v>
      </c>
      <c r="L36" s="43"/>
      <c r="M36" s="43"/>
      <c r="N36" s="43"/>
      <c r="O36" s="43"/>
    </row>
    <row r="37" spans="1:17" x14ac:dyDescent="0.25">
      <c r="A37" s="42">
        <v>36</v>
      </c>
      <c r="B37" s="43" t="s">
        <v>192</v>
      </c>
      <c r="C37" s="43" t="s">
        <v>198</v>
      </c>
      <c r="D37" s="43" t="s">
        <v>207</v>
      </c>
      <c r="E37" s="50">
        <v>367</v>
      </c>
      <c r="F37" s="43" t="s">
        <v>209</v>
      </c>
      <c r="G37" s="43" t="s">
        <v>212</v>
      </c>
      <c r="H37" s="43" t="s">
        <v>217</v>
      </c>
      <c r="I37" s="43"/>
      <c r="J37" s="43" t="s">
        <v>210</v>
      </c>
      <c r="K37" s="48">
        <v>1374.3</v>
      </c>
      <c r="L37" s="43"/>
      <c r="M37" s="43"/>
      <c r="N37" s="43"/>
      <c r="O37" s="43"/>
    </row>
    <row r="38" spans="1:17" x14ac:dyDescent="0.25">
      <c r="A38" s="42">
        <v>37</v>
      </c>
      <c r="B38" s="43" t="s">
        <v>193</v>
      </c>
      <c r="C38" s="43" t="s">
        <v>199</v>
      </c>
      <c r="D38" s="43"/>
      <c r="E38" s="50">
        <v>353</v>
      </c>
      <c r="F38" s="43" t="s">
        <v>20</v>
      </c>
      <c r="G38" s="43" t="s">
        <v>213</v>
      </c>
      <c r="H38" s="43" t="s">
        <v>218</v>
      </c>
      <c r="I38" s="43"/>
      <c r="J38" s="43" t="s">
        <v>210</v>
      </c>
      <c r="K38" s="48">
        <v>380.62</v>
      </c>
      <c r="L38" s="43"/>
      <c r="M38" s="43"/>
      <c r="N38" s="43"/>
      <c r="O38" s="43"/>
    </row>
    <row r="39" spans="1:17" x14ac:dyDescent="0.25">
      <c r="A39" s="42">
        <v>38</v>
      </c>
      <c r="B39" s="43" t="s">
        <v>194</v>
      </c>
      <c r="C39" s="43" t="s">
        <v>200</v>
      </c>
      <c r="D39" s="43" t="s">
        <v>204</v>
      </c>
      <c r="E39" s="50">
        <v>1378</v>
      </c>
      <c r="F39" s="43" t="s">
        <v>20</v>
      </c>
      <c r="G39" s="43" t="s">
        <v>214</v>
      </c>
      <c r="H39" s="43" t="s">
        <v>218</v>
      </c>
      <c r="I39" s="43"/>
      <c r="J39" s="43" t="s">
        <v>210</v>
      </c>
      <c r="K39" s="48">
        <v>9747.68</v>
      </c>
      <c r="L39" s="43"/>
      <c r="M39" s="43"/>
      <c r="N39" s="43"/>
      <c r="O39" s="43"/>
    </row>
    <row r="40" spans="1:17" x14ac:dyDescent="0.25">
      <c r="A40" s="42">
        <v>39</v>
      </c>
      <c r="B40" s="43" t="s">
        <v>195</v>
      </c>
      <c r="C40" s="43" t="s">
        <v>201</v>
      </c>
      <c r="D40" s="43" t="s">
        <v>205</v>
      </c>
      <c r="E40" s="50">
        <v>336</v>
      </c>
      <c r="F40" s="43" t="s">
        <v>20</v>
      </c>
      <c r="G40" s="43" t="s">
        <v>215</v>
      </c>
      <c r="H40" s="43" t="s">
        <v>218</v>
      </c>
      <c r="I40" s="43"/>
      <c r="J40" s="43" t="s">
        <v>210</v>
      </c>
      <c r="K40" s="48">
        <v>1434.48</v>
      </c>
      <c r="L40" s="43"/>
      <c r="M40" s="43"/>
      <c r="N40" s="43"/>
      <c r="O40" s="43"/>
    </row>
    <row r="41" spans="1:17" x14ac:dyDescent="0.25">
      <c r="A41" s="42">
        <v>40</v>
      </c>
      <c r="B41" s="51" t="s">
        <v>196</v>
      </c>
      <c r="C41" s="51" t="s">
        <v>202</v>
      </c>
      <c r="D41" s="51" t="s">
        <v>206</v>
      </c>
      <c r="E41" s="45">
        <v>304</v>
      </c>
      <c r="F41" s="51" t="s">
        <v>26</v>
      </c>
      <c r="G41" s="51" t="s">
        <v>216</v>
      </c>
      <c r="H41" s="43" t="s">
        <v>219</v>
      </c>
      <c r="I41" s="51"/>
      <c r="J41" s="51" t="s">
        <v>210</v>
      </c>
      <c r="K41" s="52" t="s">
        <v>220</v>
      </c>
      <c r="L41" s="51"/>
      <c r="M41" s="51"/>
      <c r="N41" s="51"/>
      <c r="O41" s="51"/>
    </row>
    <row r="42" spans="1:17" x14ac:dyDescent="0.2">
      <c r="A42" s="42">
        <v>41</v>
      </c>
      <c r="B42" s="6" t="s">
        <v>221</v>
      </c>
      <c r="C42" s="17" t="s">
        <v>222</v>
      </c>
      <c r="D42" s="7" t="s">
        <v>223</v>
      </c>
      <c r="E42" s="6">
        <v>128</v>
      </c>
      <c r="F42" s="6" t="s">
        <v>224</v>
      </c>
      <c r="G42" s="8" t="s">
        <v>225</v>
      </c>
      <c r="H42" s="43">
        <v>44050</v>
      </c>
      <c r="I42" s="9" t="s">
        <v>21</v>
      </c>
      <c r="J42" s="8" t="s">
        <v>226</v>
      </c>
      <c r="K42" s="10">
        <v>4.1399999999999997</v>
      </c>
      <c r="L42" s="48">
        <f t="shared" ref="L42:L59" si="2">E42*K42</f>
        <v>529.91999999999996</v>
      </c>
      <c r="M42" s="19" t="s">
        <v>21</v>
      </c>
      <c r="N42" s="18" t="s">
        <v>226</v>
      </c>
      <c r="O42" s="20">
        <v>4.1399999999999997</v>
      </c>
      <c r="P42" s="21">
        <f t="shared" ref="P42:P46" si="3">E42*O42</f>
        <v>529.91999999999996</v>
      </c>
      <c r="Q42" s="21"/>
    </row>
    <row r="43" spans="1:17" x14ac:dyDescent="0.2">
      <c r="A43" s="42">
        <v>42</v>
      </c>
      <c r="B43" s="6" t="s">
        <v>227</v>
      </c>
      <c r="C43" s="17" t="s">
        <v>228</v>
      </c>
      <c r="D43" s="7" t="s">
        <v>229</v>
      </c>
      <c r="E43" s="6">
        <v>696</v>
      </c>
      <c r="F43" s="6" t="s">
        <v>224</v>
      </c>
      <c r="G43" s="8" t="s">
        <v>230</v>
      </c>
      <c r="H43" s="43">
        <v>44384</v>
      </c>
      <c r="I43" s="9" t="s">
        <v>33</v>
      </c>
      <c r="J43" s="8" t="s">
        <v>226</v>
      </c>
      <c r="K43" s="10">
        <v>2.9</v>
      </c>
      <c r="L43" s="48">
        <f t="shared" si="2"/>
        <v>2018.3999999999999</v>
      </c>
      <c r="M43" s="19" t="s">
        <v>33</v>
      </c>
      <c r="N43" s="18" t="s">
        <v>226</v>
      </c>
      <c r="O43" s="20">
        <v>2.9</v>
      </c>
      <c r="P43" s="21">
        <f t="shared" si="3"/>
        <v>2018.3999999999999</v>
      </c>
      <c r="Q43" s="21"/>
    </row>
    <row r="44" spans="1:17" x14ac:dyDescent="0.2">
      <c r="A44" s="42">
        <v>43</v>
      </c>
      <c r="B44" s="11" t="s">
        <v>231</v>
      </c>
      <c r="C44" s="17" t="s">
        <v>232</v>
      </c>
      <c r="D44" s="7" t="s">
        <v>233</v>
      </c>
      <c r="E44" s="6">
        <v>960</v>
      </c>
      <c r="F44" s="6" t="s">
        <v>224</v>
      </c>
      <c r="G44" s="8" t="s">
        <v>234</v>
      </c>
      <c r="H44" s="43">
        <v>44569</v>
      </c>
      <c r="I44" s="9" t="s">
        <v>33</v>
      </c>
      <c r="J44" s="8" t="s">
        <v>226</v>
      </c>
      <c r="K44" s="10">
        <v>2.9</v>
      </c>
      <c r="L44" s="48">
        <f t="shared" si="2"/>
        <v>2784</v>
      </c>
      <c r="M44" s="19" t="s">
        <v>33</v>
      </c>
      <c r="N44" s="18" t="s">
        <v>226</v>
      </c>
      <c r="O44" s="20">
        <v>2.9</v>
      </c>
      <c r="P44" s="21">
        <f t="shared" si="3"/>
        <v>2784</v>
      </c>
      <c r="Q44" s="22"/>
    </row>
    <row r="45" spans="1:17" x14ac:dyDescent="0.2">
      <c r="A45" s="42">
        <v>44</v>
      </c>
      <c r="B45" s="11" t="s">
        <v>235</v>
      </c>
      <c r="C45" s="17" t="s">
        <v>236</v>
      </c>
      <c r="D45" s="7" t="s">
        <v>237</v>
      </c>
      <c r="E45" s="6">
        <v>608</v>
      </c>
      <c r="F45" s="6" t="s">
        <v>224</v>
      </c>
      <c r="G45" s="8" t="s">
        <v>238</v>
      </c>
      <c r="H45" s="43">
        <v>44586</v>
      </c>
      <c r="I45" s="9" t="s">
        <v>33</v>
      </c>
      <c r="J45" s="8" t="s">
        <v>226</v>
      </c>
      <c r="K45" s="10">
        <v>2.9</v>
      </c>
      <c r="L45" s="48">
        <f t="shared" si="2"/>
        <v>1763.2</v>
      </c>
      <c r="M45" s="19" t="s">
        <v>33</v>
      </c>
      <c r="N45" s="18" t="s">
        <v>226</v>
      </c>
      <c r="O45" s="20">
        <v>2.9</v>
      </c>
      <c r="P45" s="21">
        <f t="shared" si="3"/>
        <v>1763.2</v>
      </c>
      <c r="Q45" s="22"/>
    </row>
    <row r="46" spans="1:17" x14ac:dyDescent="0.2">
      <c r="A46" s="42">
        <v>45</v>
      </c>
      <c r="B46" s="6" t="s">
        <v>239</v>
      </c>
      <c r="C46" s="17" t="s">
        <v>240</v>
      </c>
      <c r="D46" s="12" t="s">
        <v>241</v>
      </c>
      <c r="E46" s="6">
        <v>128</v>
      </c>
      <c r="F46" s="6" t="s">
        <v>224</v>
      </c>
      <c r="G46" s="8" t="s">
        <v>234</v>
      </c>
      <c r="H46" s="43">
        <v>44634</v>
      </c>
      <c r="I46" s="9" t="s">
        <v>21</v>
      </c>
      <c r="J46" s="8" t="s">
        <v>226</v>
      </c>
      <c r="K46" s="10">
        <v>3.95</v>
      </c>
      <c r="L46" s="48">
        <f t="shared" si="2"/>
        <v>505.6</v>
      </c>
      <c r="M46" s="19" t="s">
        <v>21</v>
      </c>
      <c r="N46" s="18" t="s">
        <v>226</v>
      </c>
      <c r="O46" s="20">
        <v>3.95</v>
      </c>
      <c r="P46" s="21">
        <f t="shared" si="3"/>
        <v>505.6</v>
      </c>
      <c r="Q46" s="21"/>
    </row>
    <row r="47" spans="1:17" x14ac:dyDescent="0.2">
      <c r="A47" s="42">
        <v>46</v>
      </c>
      <c r="B47" s="6" t="s">
        <v>242</v>
      </c>
      <c r="C47" s="17" t="s">
        <v>243</v>
      </c>
      <c r="D47" s="12" t="s">
        <v>244</v>
      </c>
      <c r="E47" s="6">
        <v>128</v>
      </c>
      <c r="F47" s="6" t="s">
        <v>224</v>
      </c>
      <c r="G47" s="8" t="s">
        <v>234</v>
      </c>
      <c r="H47" s="43">
        <v>44687</v>
      </c>
      <c r="I47" s="9" t="s">
        <v>21</v>
      </c>
      <c r="J47" s="8" t="s">
        <v>226</v>
      </c>
      <c r="K47" s="10">
        <v>3.95</v>
      </c>
      <c r="L47" s="48">
        <f t="shared" si="2"/>
        <v>505.6</v>
      </c>
      <c r="M47" s="19" t="s">
        <v>21</v>
      </c>
      <c r="N47" s="18" t="s">
        <v>226</v>
      </c>
      <c r="O47" s="20">
        <v>3.95</v>
      </c>
      <c r="P47" s="21">
        <f t="shared" ref="P47:P59" si="4">E47*O47</f>
        <v>505.6</v>
      </c>
      <c r="Q47" s="21"/>
    </row>
    <row r="48" spans="1:17" x14ac:dyDescent="0.2">
      <c r="A48" s="42">
        <v>47</v>
      </c>
      <c r="B48" s="6" t="s">
        <v>245</v>
      </c>
      <c r="C48" s="17" t="s">
        <v>246</v>
      </c>
      <c r="D48" s="12" t="s">
        <v>247</v>
      </c>
      <c r="E48" s="6">
        <v>208</v>
      </c>
      <c r="F48" s="6" t="s">
        <v>224</v>
      </c>
      <c r="G48" s="8" t="s">
        <v>234</v>
      </c>
      <c r="H48" s="43">
        <v>44715</v>
      </c>
      <c r="I48" s="9" t="s">
        <v>21</v>
      </c>
      <c r="J48" s="8" t="s">
        <v>226</v>
      </c>
      <c r="K48" s="10">
        <v>3.95</v>
      </c>
      <c r="L48" s="48">
        <f t="shared" si="2"/>
        <v>821.6</v>
      </c>
      <c r="M48" s="19" t="s">
        <v>21</v>
      </c>
      <c r="N48" s="18" t="s">
        <v>226</v>
      </c>
      <c r="O48" s="20">
        <v>3.95</v>
      </c>
      <c r="P48" s="21">
        <f t="shared" si="4"/>
        <v>821.6</v>
      </c>
      <c r="Q48" s="21"/>
    </row>
    <row r="49" spans="1:17" x14ac:dyDescent="0.2">
      <c r="A49" s="42">
        <v>48</v>
      </c>
      <c r="B49" s="6" t="s">
        <v>248</v>
      </c>
      <c r="C49" s="17" t="s">
        <v>249</v>
      </c>
      <c r="D49" s="12" t="s">
        <v>250</v>
      </c>
      <c r="E49" s="6">
        <v>128</v>
      </c>
      <c r="F49" s="6" t="s">
        <v>224</v>
      </c>
      <c r="G49" s="8" t="s">
        <v>251</v>
      </c>
      <c r="H49" s="43">
        <v>44715</v>
      </c>
      <c r="I49" s="9" t="s">
        <v>21</v>
      </c>
      <c r="J49" s="8" t="s">
        <v>226</v>
      </c>
      <c r="K49" s="10">
        <v>3.95</v>
      </c>
      <c r="L49" s="48">
        <f t="shared" si="2"/>
        <v>505.6</v>
      </c>
      <c r="M49" s="19" t="s">
        <v>21</v>
      </c>
      <c r="N49" s="18" t="s">
        <v>226</v>
      </c>
      <c r="O49" s="20">
        <v>3.95</v>
      </c>
      <c r="P49" s="21">
        <f t="shared" si="4"/>
        <v>505.6</v>
      </c>
      <c r="Q49" s="21"/>
    </row>
    <row r="50" spans="1:17" x14ac:dyDescent="0.2">
      <c r="A50" s="42">
        <v>49</v>
      </c>
      <c r="B50" s="6" t="s">
        <v>252</v>
      </c>
      <c r="C50" s="17" t="s">
        <v>253</v>
      </c>
      <c r="D50" s="12" t="s">
        <v>254</v>
      </c>
      <c r="E50" s="6">
        <v>392</v>
      </c>
      <c r="F50" s="6" t="s">
        <v>224</v>
      </c>
      <c r="G50" s="8" t="s">
        <v>251</v>
      </c>
      <c r="H50" s="43">
        <v>44716</v>
      </c>
      <c r="I50" s="9" t="s">
        <v>33</v>
      </c>
      <c r="J50" s="8" t="s">
        <v>226</v>
      </c>
      <c r="K50" s="10">
        <v>2.9</v>
      </c>
      <c r="L50" s="48">
        <f t="shared" si="2"/>
        <v>1136.8</v>
      </c>
      <c r="M50" s="19" t="s">
        <v>33</v>
      </c>
      <c r="N50" s="18" t="s">
        <v>226</v>
      </c>
      <c r="O50" s="20">
        <v>2.9</v>
      </c>
      <c r="P50" s="21">
        <f t="shared" si="4"/>
        <v>1136.8</v>
      </c>
      <c r="Q50" s="21"/>
    </row>
    <row r="51" spans="1:17" x14ac:dyDescent="0.2">
      <c r="A51" s="42">
        <v>50</v>
      </c>
      <c r="B51" s="6" t="s">
        <v>255</v>
      </c>
      <c r="C51" s="17" t="s">
        <v>256</v>
      </c>
      <c r="D51" s="12" t="s">
        <v>257</v>
      </c>
      <c r="E51" s="6">
        <v>448</v>
      </c>
      <c r="F51" s="6" t="s">
        <v>224</v>
      </c>
      <c r="G51" s="8" t="s">
        <v>251</v>
      </c>
      <c r="H51" s="43">
        <v>44733</v>
      </c>
      <c r="I51" s="9" t="s">
        <v>33</v>
      </c>
      <c r="J51" s="8" t="s">
        <v>226</v>
      </c>
      <c r="K51" s="10">
        <v>2.9</v>
      </c>
      <c r="L51" s="48">
        <f t="shared" si="2"/>
        <v>1299.2</v>
      </c>
      <c r="M51" s="19" t="s">
        <v>33</v>
      </c>
      <c r="N51" s="18" t="s">
        <v>226</v>
      </c>
      <c r="O51" s="20">
        <v>2.9</v>
      </c>
      <c r="P51" s="21">
        <f t="shared" si="4"/>
        <v>1299.2</v>
      </c>
      <c r="Q51" s="21"/>
    </row>
    <row r="52" spans="1:17" x14ac:dyDescent="0.2">
      <c r="A52" s="42">
        <v>51</v>
      </c>
      <c r="B52" s="6" t="s">
        <v>258</v>
      </c>
      <c r="C52" s="17" t="s">
        <v>259</v>
      </c>
      <c r="D52" s="12" t="s">
        <v>260</v>
      </c>
      <c r="E52" s="6">
        <v>480</v>
      </c>
      <c r="F52" s="6" t="s">
        <v>224</v>
      </c>
      <c r="G52" s="8" t="s">
        <v>230</v>
      </c>
      <c r="H52" s="43">
        <v>44735</v>
      </c>
      <c r="I52" s="9" t="s">
        <v>21</v>
      </c>
      <c r="J52" s="8" t="s">
        <v>226</v>
      </c>
      <c r="K52" s="10">
        <v>3.95</v>
      </c>
      <c r="L52" s="48">
        <f t="shared" si="2"/>
        <v>1896</v>
      </c>
      <c r="M52" s="19" t="s">
        <v>21</v>
      </c>
      <c r="N52" s="18" t="s">
        <v>226</v>
      </c>
      <c r="O52" s="20">
        <v>3.95</v>
      </c>
      <c r="P52" s="21">
        <f t="shared" si="4"/>
        <v>1896</v>
      </c>
      <c r="Q52" s="21"/>
    </row>
    <row r="53" spans="1:17" x14ac:dyDescent="0.2">
      <c r="A53" s="42">
        <v>52</v>
      </c>
      <c r="B53" s="6" t="s">
        <v>261</v>
      </c>
      <c r="C53" s="17" t="s">
        <v>262</v>
      </c>
      <c r="D53" s="12" t="s">
        <v>263</v>
      </c>
      <c r="E53" s="6">
        <v>180</v>
      </c>
      <c r="F53" s="6" t="s">
        <v>224</v>
      </c>
      <c r="G53" s="8" t="s">
        <v>251</v>
      </c>
      <c r="H53" s="43">
        <v>44756</v>
      </c>
      <c r="I53" s="9" t="s">
        <v>33</v>
      </c>
      <c r="J53" s="8" t="s">
        <v>226</v>
      </c>
      <c r="K53" s="10">
        <v>2.9</v>
      </c>
      <c r="L53" s="48">
        <f t="shared" si="2"/>
        <v>522</v>
      </c>
      <c r="M53" s="19" t="s">
        <v>33</v>
      </c>
      <c r="N53" s="18" t="s">
        <v>226</v>
      </c>
      <c r="O53" s="20">
        <v>2.9</v>
      </c>
      <c r="P53" s="21">
        <f t="shared" si="4"/>
        <v>522</v>
      </c>
      <c r="Q53" s="21"/>
    </row>
    <row r="54" spans="1:17" x14ac:dyDescent="0.2">
      <c r="A54" s="42">
        <v>53</v>
      </c>
      <c r="B54" s="6" t="s">
        <v>264</v>
      </c>
      <c r="C54" s="17" t="s">
        <v>265</v>
      </c>
      <c r="D54" s="12" t="s">
        <v>266</v>
      </c>
      <c r="E54" s="6">
        <v>128</v>
      </c>
      <c r="F54" s="6" t="s">
        <v>224</v>
      </c>
      <c r="G54" s="8" t="s">
        <v>251</v>
      </c>
      <c r="H54" s="43">
        <v>44762</v>
      </c>
      <c r="I54" s="9" t="s">
        <v>21</v>
      </c>
      <c r="J54" s="8" t="s">
        <v>226</v>
      </c>
      <c r="K54" s="10">
        <v>3.95</v>
      </c>
      <c r="L54" s="48">
        <f t="shared" si="2"/>
        <v>505.6</v>
      </c>
      <c r="M54" s="19" t="s">
        <v>21</v>
      </c>
      <c r="N54" s="18" t="s">
        <v>226</v>
      </c>
      <c r="O54" s="20">
        <v>3.95</v>
      </c>
      <c r="P54" s="21">
        <f t="shared" si="4"/>
        <v>505.6</v>
      </c>
      <c r="Q54" s="21"/>
    </row>
    <row r="55" spans="1:17" x14ac:dyDescent="0.2">
      <c r="A55" s="42">
        <v>54</v>
      </c>
      <c r="B55" s="6" t="s">
        <v>267</v>
      </c>
      <c r="C55" s="17" t="s">
        <v>268</v>
      </c>
      <c r="D55" s="12" t="s">
        <v>269</v>
      </c>
      <c r="E55" s="6">
        <v>128</v>
      </c>
      <c r="F55" s="6" t="s">
        <v>224</v>
      </c>
      <c r="G55" s="8" t="s">
        <v>230</v>
      </c>
      <c r="H55" s="43">
        <v>44768</v>
      </c>
      <c r="I55" s="9" t="s">
        <v>21</v>
      </c>
      <c r="J55" s="8" t="s">
        <v>226</v>
      </c>
      <c r="K55" s="10">
        <v>3.95</v>
      </c>
      <c r="L55" s="48">
        <f t="shared" si="2"/>
        <v>505.6</v>
      </c>
      <c r="M55" s="19" t="s">
        <v>21</v>
      </c>
      <c r="N55" s="18" t="s">
        <v>226</v>
      </c>
      <c r="O55" s="20">
        <v>3.95</v>
      </c>
      <c r="P55" s="21">
        <f t="shared" si="4"/>
        <v>505.6</v>
      </c>
      <c r="Q55" s="21"/>
    </row>
    <row r="56" spans="1:17" x14ac:dyDescent="0.2">
      <c r="A56" s="42">
        <v>55</v>
      </c>
      <c r="B56" s="6" t="s">
        <v>270</v>
      </c>
      <c r="C56" s="17" t="s">
        <v>271</v>
      </c>
      <c r="D56" s="12" t="s">
        <v>272</v>
      </c>
      <c r="E56" s="6">
        <v>88</v>
      </c>
      <c r="F56" s="6" t="s">
        <v>224</v>
      </c>
      <c r="G56" s="8" t="s">
        <v>251</v>
      </c>
      <c r="H56" s="43">
        <v>44771</v>
      </c>
      <c r="I56" s="9" t="s">
        <v>33</v>
      </c>
      <c r="J56" s="8" t="s">
        <v>226</v>
      </c>
      <c r="K56" s="10">
        <v>2.9</v>
      </c>
      <c r="L56" s="48">
        <f t="shared" si="2"/>
        <v>255.2</v>
      </c>
      <c r="M56" s="19" t="s">
        <v>33</v>
      </c>
      <c r="N56" s="18" t="s">
        <v>226</v>
      </c>
      <c r="O56" s="20">
        <v>2.9</v>
      </c>
      <c r="P56" s="21">
        <f t="shared" si="4"/>
        <v>255.2</v>
      </c>
      <c r="Q56" s="21"/>
    </row>
    <row r="57" spans="1:17" x14ac:dyDescent="0.2">
      <c r="A57" s="42">
        <v>56</v>
      </c>
      <c r="B57" s="6" t="s">
        <v>273</v>
      </c>
      <c r="C57" s="17" t="s">
        <v>274</v>
      </c>
      <c r="D57" s="12" t="s">
        <v>275</v>
      </c>
      <c r="E57" s="6">
        <v>128</v>
      </c>
      <c r="F57" s="6" t="s">
        <v>224</v>
      </c>
      <c r="G57" s="8" t="s">
        <v>230</v>
      </c>
      <c r="H57" s="43">
        <v>44791</v>
      </c>
      <c r="I57" s="9" t="s">
        <v>21</v>
      </c>
      <c r="J57" s="8" t="s">
        <v>226</v>
      </c>
      <c r="K57" s="10">
        <v>3.95</v>
      </c>
      <c r="L57" s="48">
        <f t="shared" si="2"/>
        <v>505.6</v>
      </c>
      <c r="M57" s="19" t="s">
        <v>21</v>
      </c>
      <c r="N57" s="18" t="s">
        <v>226</v>
      </c>
      <c r="O57" s="20">
        <v>3.95</v>
      </c>
      <c r="P57" s="21">
        <f t="shared" si="4"/>
        <v>505.6</v>
      </c>
      <c r="Q57" s="21"/>
    </row>
    <row r="58" spans="1:17" x14ac:dyDescent="0.2">
      <c r="A58" s="42">
        <v>57</v>
      </c>
      <c r="B58" s="6" t="s">
        <v>276</v>
      </c>
      <c r="C58" s="17" t="s">
        <v>277</v>
      </c>
      <c r="D58" s="12" t="s">
        <v>278</v>
      </c>
      <c r="E58" s="6">
        <v>500</v>
      </c>
      <c r="F58" s="6" t="s">
        <v>224</v>
      </c>
      <c r="G58" s="8" t="s">
        <v>230</v>
      </c>
      <c r="H58" s="43">
        <v>44796</v>
      </c>
      <c r="I58" s="9" t="s">
        <v>21</v>
      </c>
      <c r="J58" s="8" t="s">
        <v>226</v>
      </c>
      <c r="K58" s="10">
        <v>3.95</v>
      </c>
      <c r="L58" s="48">
        <f t="shared" si="2"/>
        <v>1975</v>
      </c>
      <c r="M58" s="19" t="s">
        <v>21</v>
      </c>
      <c r="N58" s="18" t="s">
        <v>226</v>
      </c>
      <c r="O58" s="20">
        <v>3.95</v>
      </c>
      <c r="P58" s="21">
        <f t="shared" si="4"/>
        <v>1975</v>
      </c>
      <c r="Q58" s="21"/>
    </row>
    <row r="59" spans="1:17" x14ac:dyDescent="0.2">
      <c r="A59" s="42">
        <v>58</v>
      </c>
      <c r="B59" s="6" t="s">
        <v>279</v>
      </c>
      <c r="C59" s="17" t="s">
        <v>280</v>
      </c>
      <c r="D59" s="12" t="s">
        <v>281</v>
      </c>
      <c r="E59" s="6">
        <v>834</v>
      </c>
      <c r="F59" s="6" t="s">
        <v>224</v>
      </c>
      <c r="G59" s="8" t="s">
        <v>251</v>
      </c>
      <c r="H59" s="43">
        <v>44807</v>
      </c>
      <c r="I59" s="9" t="s">
        <v>33</v>
      </c>
      <c r="J59" s="8" t="s">
        <v>226</v>
      </c>
      <c r="K59" s="10">
        <v>2.9</v>
      </c>
      <c r="L59" s="48">
        <f t="shared" si="2"/>
        <v>2418.6</v>
      </c>
      <c r="M59" s="19" t="s">
        <v>33</v>
      </c>
      <c r="N59" s="18" t="s">
        <v>226</v>
      </c>
      <c r="O59" s="20">
        <v>2.9</v>
      </c>
      <c r="P59" s="21">
        <f t="shared" si="4"/>
        <v>2418.6</v>
      </c>
      <c r="Q59" s="21"/>
    </row>
    <row r="60" spans="1:17" x14ac:dyDescent="0.25">
      <c r="A60" s="42">
        <v>59</v>
      </c>
      <c r="B60" s="33" t="s">
        <v>282</v>
      </c>
      <c r="C60" s="31" t="s">
        <v>283</v>
      </c>
      <c r="D60" s="32" t="s">
        <v>284</v>
      </c>
      <c r="E60" s="14">
        <v>360</v>
      </c>
      <c r="F60" s="6" t="s">
        <v>224</v>
      </c>
      <c r="G60" s="13" t="s">
        <v>285</v>
      </c>
      <c r="H60" s="43">
        <v>44835</v>
      </c>
      <c r="I60" s="15" t="s">
        <v>21</v>
      </c>
      <c r="J60" s="13" t="s">
        <v>226</v>
      </c>
      <c r="K60" s="16"/>
      <c r="L60" s="24"/>
      <c r="M60" s="25" t="s">
        <v>21</v>
      </c>
      <c r="N60" s="23" t="s">
        <v>226</v>
      </c>
      <c r="O60" s="26"/>
      <c r="P60" s="27"/>
      <c r="Q60" s="28"/>
    </row>
    <row r="61" spans="1:17" x14ac:dyDescent="0.25">
      <c r="A61" s="42">
        <v>60</v>
      </c>
      <c r="B61" s="33" t="s">
        <v>286</v>
      </c>
      <c r="C61" s="31" t="s">
        <v>287</v>
      </c>
      <c r="D61" s="53" t="s">
        <v>288</v>
      </c>
      <c r="E61" s="14">
        <v>160</v>
      </c>
      <c r="F61" s="6" t="s">
        <v>224</v>
      </c>
      <c r="G61" s="13" t="s">
        <v>230</v>
      </c>
      <c r="H61" s="43">
        <v>44855</v>
      </c>
      <c r="I61" s="15" t="s">
        <v>33</v>
      </c>
      <c r="J61" s="13" t="s">
        <v>226</v>
      </c>
      <c r="K61" s="16"/>
      <c r="L61" s="29"/>
      <c r="M61" s="25" t="s">
        <v>33</v>
      </c>
      <c r="N61" s="23" t="s">
        <v>226</v>
      </c>
      <c r="O61" s="26"/>
      <c r="P61" s="28"/>
      <c r="Q61" s="28"/>
    </row>
    <row r="62" spans="1:17" x14ac:dyDescent="0.25">
      <c r="A62" s="42">
        <v>61</v>
      </c>
      <c r="B62" s="53"/>
      <c r="C62" s="31" t="s">
        <v>289</v>
      </c>
      <c r="D62" s="32" t="s">
        <v>290</v>
      </c>
      <c r="E62" s="14">
        <v>168</v>
      </c>
      <c r="F62" s="6" t="s">
        <v>224</v>
      </c>
      <c r="G62" s="13" t="s">
        <v>251</v>
      </c>
      <c r="H62" s="43">
        <v>44859</v>
      </c>
      <c r="I62" s="15" t="s">
        <v>21</v>
      </c>
      <c r="J62" s="13" t="s">
        <v>226</v>
      </c>
      <c r="K62" s="16"/>
      <c r="L62" s="30"/>
      <c r="M62" s="25" t="s">
        <v>21</v>
      </c>
      <c r="N62" s="23" t="s">
        <v>226</v>
      </c>
      <c r="O62" s="26"/>
      <c r="P62" s="27"/>
      <c r="Q62" s="28"/>
    </row>
    <row r="63" spans="1:17" x14ac:dyDescent="0.25">
      <c r="A63" s="42">
        <v>62</v>
      </c>
      <c r="B63" s="54" t="s">
        <v>291</v>
      </c>
      <c r="C63" s="54" t="s">
        <v>292</v>
      </c>
      <c r="D63" s="54" t="s">
        <v>293</v>
      </c>
      <c r="E63" s="55">
        <v>288</v>
      </c>
      <c r="F63" s="56">
        <v>44649</v>
      </c>
      <c r="G63" s="23" t="s">
        <v>251</v>
      </c>
      <c r="H63" s="43">
        <v>44917</v>
      </c>
      <c r="I63" s="57" t="s">
        <v>33</v>
      </c>
      <c r="J63" s="54" t="s">
        <v>126</v>
      </c>
      <c r="K63" s="56">
        <v>2.9</v>
      </c>
      <c r="L63" s="56">
        <v>835.2</v>
      </c>
    </row>
    <row r="64" spans="1:17" x14ac:dyDescent="0.25">
      <c r="A64" s="42">
        <v>63</v>
      </c>
      <c r="B64" s="54" t="s">
        <v>294</v>
      </c>
      <c r="C64" s="54" t="s">
        <v>295</v>
      </c>
      <c r="D64" s="54" t="s">
        <v>296</v>
      </c>
      <c r="E64" s="55">
        <v>675</v>
      </c>
      <c r="F64" s="54" t="s">
        <v>238</v>
      </c>
      <c r="G64" s="54">
        <v>43831</v>
      </c>
      <c r="H64" s="43">
        <v>44825</v>
      </c>
      <c r="I64" s="54" t="s">
        <v>21</v>
      </c>
      <c r="J64" s="54" t="s">
        <v>297</v>
      </c>
      <c r="K64" s="56">
        <v>219</v>
      </c>
      <c r="L64" s="56">
        <v>147825</v>
      </c>
    </row>
    <row r="65" spans="1:12" x14ac:dyDescent="0.25">
      <c r="A65" s="42">
        <v>64</v>
      </c>
      <c r="B65" s="54" t="s">
        <v>298</v>
      </c>
      <c r="C65" s="54" t="s">
        <v>299</v>
      </c>
      <c r="D65" s="54" t="s">
        <v>300</v>
      </c>
      <c r="E65" s="55">
        <v>350</v>
      </c>
      <c r="F65" s="54" t="s">
        <v>238</v>
      </c>
      <c r="G65" s="54">
        <v>43831</v>
      </c>
      <c r="H65" s="43">
        <v>44825</v>
      </c>
      <c r="I65" s="54" t="s">
        <v>21</v>
      </c>
      <c r="J65" s="54" t="s">
        <v>297</v>
      </c>
      <c r="K65" s="56">
        <v>219</v>
      </c>
      <c r="L65" s="56">
        <v>76650</v>
      </c>
    </row>
    <row r="66" spans="1:12" x14ac:dyDescent="0.25">
      <c r="A66" s="42">
        <v>65</v>
      </c>
      <c r="B66" s="54" t="s">
        <v>301</v>
      </c>
      <c r="C66" s="54" t="s">
        <v>302</v>
      </c>
      <c r="D66" s="54" t="s">
        <v>303</v>
      </c>
      <c r="E66" s="55">
        <v>200</v>
      </c>
      <c r="F66" s="54" t="s">
        <v>238</v>
      </c>
      <c r="G66" s="54">
        <v>43883</v>
      </c>
      <c r="H66" s="58">
        <v>44825</v>
      </c>
      <c r="I66" s="54" t="s">
        <v>21</v>
      </c>
      <c r="J66" s="54" t="s">
        <v>297</v>
      </c>
      <c r="K66" s="56">
        <v>219</v>
      </c>
      <c r="L66" s="56">
        <v>43800</v>
      </c>
    </row>
    <row r="1048015" spans="8:8" x14ac:dyDescent="0.25">
      <c r="H1048015" s="59">
        <v>43952</v>
      </c>
    </row>
  </sheetData>
  <sortState ref="A1:T183">
    <sortCondition ref="G6"/>
  </sortState>
  <conditionalFormatting sqref="D1">
    <cfRule type="duplicateValues" dxfId="3" priority="10291"/>
  </conditionalFormatting>
  <conditionalFormatting sqref="D44">
    <cfRule type="duplicateValues" dxfId="2" priority="1"/>
  </conditionalFormatting>
  <conditionalFormatting sqref="D42:D43">
    <cfRule type="duplicateValues" dxfId="1" priority="2"/>
  </conditionalFormatting>
  <conditionalFormatting sqref="D45">
    <cfRule type="duplicateValues" dxfId="0" priority="3"/>
  </conditionalFormatting>
  <pageMargins left="0.25" right="0.25" top="0.5" bottom="0.5" header="0.5" footer="0.25"/>
  <pageSetup paperSize="9" scale="57" orientation="landscape" r:id="rId1"/>
  <headerFooter alignWithMargins="0"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workbookViewId="0">
      <selection activeCell="M22" sqref="M22"/>
    </sheetView>
  </sheetViews>
  <sheetFormatPr defaultRowHeight="12.75" x14ac:dyDescent="0.2"/>
  <cols>
    <col min="3" max="3" width="14.28515625" customWidth="1"/>
    <col min="4" max="4" width="14.28515625" bestFit="1" customWidth="1"/>
    <col min="7" max="7" width="12" customWidth="1"/>
  </cols>
  <sheetData>
    <row r="4" spans="2:8" x14ac:dyDescent="0.2">
      <c r="B4" t="s">
        <v>0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</row>
    <row r="5" spans="2:8" x14ac:dyDescent="0.2">
      <c r="B5" s="2">
        <v>1</v>
      </c>
      <c r="C5" t="s">
        <v>119</v>
      </c>
      <c r="D5">
        <v>43045</v>
      </c>
      <c r="E5" t="s">
        <v>120</v>
      </c>
      <c r="F5" s="1">
        <f>978*75/100</f>
        <v>733.5</v>
      </c>
      <c r="G5" s="1">
        <f t="shared" ref="G5:G17" si="0">F5*65</f>
        <v>47677.5</v>
      </c>
      <c r="H5" s="2">
        <v>179</v>
      </c>
    </row>
    <row r="6" spans="2:8" x14ac:dyDescent="0.2">
      <c r="B6" s="2">
        <v>2</v>
      </c>
      <c r="C6" t="s">
        <v>121</v>
      </c>
      <c r="D6">
        <v>43047</v>
      </c>
      <c r="E6" t="s">
        <v>120</v>
      </c>
      <c r="F6" s="1">
        <f>1412*75/100</f>
        <v>1059</v>
      </c>
      <c r="G6" s="1">
        <f t="shared" si="0"/>
        <v>68835</v>
      </c>
      <c r="H6" s="2">
        <v>240</v>
      </c>
    </row>
    <row r="7" spans="2:8" x14ac:dyDescent="0.2">
      <c r="B7" s="2">
        <v>3</v>
      </c>
      <c r="C7" t="s">
        <v>122</v>
      </c>
      <c r="D7">
        <v>43047</v>
      </c>
      <c r="E7" t="s">
        <v>123</v>
      </c>
      <c r="F7" s="1">
        <v>3341</v>
      </c>
      <c r="G7" s="1">
        <f t="shared" si="0"/>
        <v>217165</v>
      </c>
      <c r="H7" s="2">
        <v>704</v>
      </c>
    </row>
    <row r="8" spans="2:8" x14ac:dyDescent="0.2">
      <c r="B8" s="2">
        <v>4</v>
      </c>
      <c r="C8" t="s">
        <v>124</v>
      </c>
      <c r="D8">
        <v>43047</v>
      </c>
      <c r="E8" t="s">
        <v>22</v>
      </c>
      <c r="F8" s="1">
        <v>2309</v>
      </c>
      <c r="G8" s="1">
        <f t="shared" si="0"/>
        <v>150085</v>
      </c>
      <c r="H8" s="2">
        <v>362</v>
      </c>
    </row>
    <row r="9" spans="2:8" x14ac:dyDescent="0.2">
      <c r="B9" s="2">
        <v>5</v>
      </c>
      <c r="C9" t="s">
        <v>125</v>
      </c>
      <c r="D9">
        <v>43045</v>
      </c>
      <c r="E9" t="s">
        <v>126</v>
      </c>
      <c r="F9" s="1">
        <v>5225</v>
      </c>
      <c r="G9" s="1">
        <f t="shared" si="0"/>
        <v>339625</v>
      </c>
      <c r="H9" s="2">
        <v>373</v>
      </c>
    </row>
    <row r="10" spans="2:8" x14ac:dyDescent="0.2">
      <c r="B10" s="2">
        <v>6</v>
      </c>
      <c r="C10" t="s">
        <v>127</v>
      </c>
      <c r="D10">
        <v>43049</v>
      </c>
      <c r="E10" t="s">
        <v>128</v>
      </c>
      <c r="F10" s="1">
        <v>838</v>
      </c>
      <c r="G10" s="1">
        <f t="shared" si="0"/>
        <v>54470</v>
      </c>
      <c r="H10" s="1">
        <v>203</v>
      </c>
    </row>
    <row r="11" spans="2:8" x14ac:dyDescent="0.2">
      <c r="B11" s="2">
        <v>7</v>
      </c>
      <c r="C11" t="s">
        <v>129</v>
      </c>
      <c r="D11">
        <v>43053</v>
      </c>
      <c r="E11" t="s">
        <v>130</v>
      </c>
      <c r="F11" s="1">
        <v>1082</v>
      </c>
      <c r="G11" s="1">
        <f t="shared" si="0"/>
        <v>70330</v>
      </c>
      <c r="H11" s="2">
        <v>144</v>
      </c>
    </row>
    <row r="12" spans="2:8" x14ac:dyDescent="0.2">
      <c r="B12" s="2">
        <v>8</v>
      </c>
      <c r="C12" t="s">
        <v>131</v>
      </c>
      <c r="D12">
        <v>43052</v>
      </c>
      <c r="E12" t="s">
        <v>22</v>
      </c>
      <c r="F12" s="1">
        <v>3551</v>
      </c>
      <c r="G12" s="1">
        <f t="shared" si="0"/>
        <v>230815</v>
      </c>
      <c r="H12" s="2">
        <v>590</v>
      </c>
    </row>
    <row r="13" spans="2:8" x14ac:dyDescent="0.2">
      <c r="B13" s="2">
        <v>9</v>
      </c>
      <c r="C13" t="s">
        <v>132</v>
      </c>
      <c r="D13">
        <v>43054</v>
      </c>
      <c r="E13" t="s">
        <v>22</v>
      </c>
      <c r="F13" s="1">
        <v>490</v>
      </c>
      <c r="G13" s="1">
        <f t="shared" si="0"/>
        <v>31850</v>
      </c>
      <c r="H13" s="1">
        <v>113</v>
      </c>
    </row>
    <row r="14" spans="2:8" x14ac:dyDescent="0.2">
      <c r="B14" s="2">
        <v>10</v>
      </c>
      <c r="C14" t="s">
        <v>133</v>
      </c>
      <c r="D14">
        <v>43054</v>
      </c>
      <c r="E14" t="s">
        <v>22</v>
      </c>
      <c r="F14" s="1">
        <v>4828</v>
      </c>
      <c r="G14" s="1">
        <f t="shared" si="0"/>
        <v>313820</v>
      </c>
      <c r="H14" s="2">
        <v>821</v>
      </c>
    </row>
    <row r="15" spans="2:8" x14ac:dyDescent="0.2">
      <c r="B15" s="2">
        <v>11</v>
      </c>
      <c r="C15" t="s">
        <v>134</v>
      </c>
      <c r="D15">
        <v>43055</v>
      </c>
      <c r="E15" t="s">
        <v>120</v>
      </c>
      <c r="F15" s="1">
        <f>1301*75/100</f>
        <v>975.75</v>
      </c>
      <c r="G15" s="1">
        <f t="shared" si="0"/>
        <v>63423.75</v>
      </c>
      <c r="H15" s="2">
        <v>222</v>
      </c>
    </row>
    <row r="16" spans="2:8" x14ac:dyDescent="0.2">
      <c r="B16" s="2">
        <v>12</v>
      </c>
      <c r="C16" t="s">
        <v>135</v>
      </c>
      <c r="D16">
        <v>43055</v>
      </c>
      <c r="E16" t="s">
        <v>123</v>
      </c>
      <c r="F16" s="1">
        <v>5425</v>
      </c>
      <c r="G16" s="1">
        <f t="shared" si="0"/>
        <v>352625</v>
      </c>
      <c r="H16" s="2">
        <v>1225</v>
      </c>
    </row>
    <row r="17" spans="2:8" x14ac:dyDescent="0.2">
      <c r="B17" s="2">
        <v>13</v>
      </c>
      <c r="C17" t="s">
        <v>136</v>
      </c>
      <c r="D17">
        <v>43056</v>
      </c>
      <c r="E17" t="s">
        <v>120</v>
      </c>
      <c r="F17" s="1">
        <f>1278*75/100</f>
        <v>958.5</v>
      </c>
      <c r="G17" s="1">
        <f t="shared" si="0"/>
        <v>62302.5</v>
      </c>
      <c r="H17" s="2">
        <v>238</v>
      </c>
    </row>
    <row r="19" spans="2:8" x14ac:dyDescent="0.2">
      <c r="G19" s="1">
        <f>SUM(G5:G17)</f>
        <v>2003023.75</v>
      </c>
      <c r="H19" s="1">
        <f>SUM(H5:H17)</f>
        <v>5414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13" sqref="C13"/>
    </sheetView>
  </sheetViews>
  <sheetFormatPr defaultRowHeight="12.75" x14ac:dyDescent="0.2"/>
  <cols>
    <col min="1" max="1" width="53.7109375" bestFit="1" customWidth="1"/>
    <col min="2" max="2" width="15.7109375" bestFit="1" customWidth="1"/>
    <col min="3" max="3" width="13.28515625" bestFit="1" customWidth="1"/>
    <col min="4" max="4" width="15.85546875" bestFit="1" customWidth="1"/>
    <col min="5" max="5" width="10.28515625" bestFit="1" customWidth="1"/>
    <col min="6" max="6" width="6.85546875" bestFit="1" customWidth="1"/>
    <col min="7" max="7" width="12.85546875" bestFit="1" customWidth="1"/>
    <col min="8" max="8" width="44.42578125" bestFit="1" customWidth="1"/>
  </cols>
  <sheetData>
    <row r="1" spans="1:8" x14ac:dyDescent="0.2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8" x14ac:dyDescent="0.2">
      <c r="A2" t="s">
        <v>145</v>
      </c>
      <c r="B2" s="2">
        <v>208</v>
      </c>
      <c r="C2" t="s">
        <v>146</v>
      </c>
      <c r="D2" t="s">
        <v>147</v>
      </c>
      <c r="E2" t="s">
        <v>148</v>
      </c>
      <c r="F2" t="s">
        <v>149</v>
      </c>
      <c r="G2">
        <v>43346</v>
      </c>
      <c r="H2" s="4">
        <v>43416</v>
      </c>
    </row>
    <row r="3" spans="1:8" x14ac:dyDescent="0.2">
      <c r="A3" t="s">
        <v>150</v>
      </c>
      <c r="B3" s="2">
        <v>352</v>
      </c>
      <c r="C3" t="s">
        <v>146</v>
      </c>
      <c r="D3" t="s">
        <v>147</v>
      </c>
      <c r="E3" t="s">
        <v>148</v>
      </c>
      <c r="F3" t="s">
        <v>149</v>
      </c>
      <c r="G3">
        <v>43353</v>
      </c>
      <c r="H3" s="4">
        <v>43432</v>
      </c>
    </row>
    <row r="4" spans="1:8" x14ac:dyDescent="0.2">
      <c r="A4" t="s">
        <v>151</v>
      </c>
      <c r="B4" s="2">
        <v>576</v>
      </c>
      <c r="C4" t="s">
        <v>146</v>
      </c>
      <c r="D4" t="s">
        <v>152</v>
      </c>
      <c r="E4" t="s">
        <v>148</v>
      </c>
      <c r="F4" t="s">
        <v>153</v>
      </c>
      <c r="G4">
        <v>43343</v>
      </c>
      <c r="H4" s="4">
        <v>43444</v>
      </c>
    </row>
    <row r="5" spans="1:8" x14ac:dyDescent="0.2">
      <c r="A5" t="s">
        <v>154</v>
      </c>
      <c r="B5" s="2">
        <v>312</v>
      </c>
      <c r="C5" t="s">
        <v>146</v>
      </c>
      <c r="D5" t="s">
        <v>155</v>
      </c>
      <c r="E5" t="s">
        <v>148</v>
      </c>
      <c r="F5" t="s">
        <v>149</v>
      </c>
      <c r="G5">
        <v>43356</v>
      </c>
      <c r="H5" s="4">
        <v>43455</v>
      </c>
    </row>
    <row r="6" spans="1:8" x14ac:dyDescent="0.2">
      <c r="A6" t="s">
        <v>156</v>
      </c>
      <c r="B6" s="2">
        <v>336</v>
      </c>
      <c r="C6" t="s">
        <v>146</v>
      </c>
      <c r="D6" t="s">
        <v>152</v>
      </c>
      <c r="E6" t="s">
        <v>148</v>
      </c>
      <c r="F6" t="s">
        <v>153</v>
      </c>
      <c r="G6">
        <v>43369</v>
      </c>
      <c r="H6" s="4">
        <v>43462</v>
      </c>
    </row>
    <row r="7" spans="1:8" x14ac:dyDescent="0.2">
      <c r="A7" t="s">
        <v>157</v>
      </c>
      <c r="B7" s="2">
        <v>1168</v>
      </c>
      <c r="C7" t="s">
        <v>146</v>
      </c>
      <c r="D7" t="s">
        <v>158</v>
      </c>
      <c r="E7" t="s">
        <v>148</v>
      </c>
      <c r="F7" t="s">
        <v>159</v>
      </c>
      <c r="G7">
        <v>43343</v>
      </c>
      <c r="H7" s="4">
        <v>43467</v>
      </c>
    </row>
    <row r="8" spans="1:8" x14ac:dyDescent="0.2">
      <c r="A8" t="s">
        <v>160</v>
      </c>
      <c r="B8" s="2">
        <v>288</v>
      </c>
      <c r="C8" t="s">
        <v>146</v>
      </c>
      <c r="D8" t="s">
        <v>161</v>
      </c>
      <c r="E8" t="s">
        <v>148</v>
      </c>
      <c r="F8" t="s">
        <v>149</v>
      </c>
      <c r="G8">
        <v>43397</v>
      </c>
      <c r="H8" s="4">
        <v>43467</v>
      </c>
    </row>
    <row r="9" spans="1:8" x14ac:dyDescent="0.2">
      <c r="A9" t="s">
        <v>162</v>
      </c>
      <c r="B9" s="2">
        <v>440</v>
      </c>
      <c r="C9" t="s">
        <v>146</v>
      </c>
      <c r="D9" t="s">
        <v>158</v>
      </c>
      <c r="E9" t="s">
        <v>148</v>
      </c>
      <c r="F9" t="s">
        <v>153</v>
      </c>
      <c r="G9">
        <v>43354</v>
      </c>
      <c r="H9" s="4">
        <v>43479</v>
      </c>
    </row>
    <row r="10" spans="1:8" x14ac:dyDescent="0.2">
      <c r="A10" t="s">
        <v>163</v>
      </c>
      <c r="B10" s="2">
        <v>416</v>
      </c>
      <c r="C10" t="s">
        <v>146</v>
      </c>
      <c r="D10" t="s">
        <v>164</v>
      </c>
      <c r="E10" t="s">
        <v>148</v>
      </c>
      <c r="F10" t="s">
        <v>149</v>
      </c>
      <c r="G10">
        <v>43410</v>
      </c>
      <c r="H10" s="4">
        <v>43486</v>
      </c>
    </row>
    <row r="11" spans="1:8" x14ac:dyDescent="0.2">
      <c r="A11" t="s">
        <v>165</v>
      </c>
      <c r="B11" s="2">
        <v>296</v>
      </c>
      <c r="C11" t="s">
        <v>146</v>
      </c>
      <c r="D11" t="s">
        <v>166</v>
      </c>
      <c r="E11" t="s">
        <v>148</v>
      </c>
      <c r="F11" t="s">
        <v>149</v>
      </c>
      <c r="G11">
        <v>43389</v>
      </c>
      <c r="H11" s="4">
        <v>43489</v>
      </c>
    </row>
    <row r="12" spans="1:8" x14ac:dyDescent="0.2">
      <c r="A12" t="s">
        <v>167</v>
      </c>
      <c r="B12" s="2">
        <v>736</v>
      </c>
      <c r="C12" t="s">
        <v>146</v>
      </c>
      <c r="D12" t="s">
        <v>164</v>
      </c>
      <c r="E12" t="s">
        <v>148</v>
      </c>
      <c r="F12" t="s">
        <v>149</v>
      </c>
      <c r="G12">
        <v>43397</v>
      </c>
      <c r="H12" s="4">
        <v>43489</v>
      </c>
    </row>
    <row r="13" spans="1:8" x14ac:dyDescent="0.2">
      <c r="A13" t="s">
        <v>168</v>
      </c>
      <c r="B13" s="2">
        <v>304</v>
      </c>
      <c r="C13" t="s">
        <v>146</v>
      </c>
      <c r="D13" t="s">
        <v>161</v>
      </c>
      <c r="E13" t="s">
        <v>148</v>
      </c>
      <c r="F13" t="s">
        <v>149</v>
      </c>
      <c r="G13">
        <v>43404</v>
      </c>
      <c r="H13" s="4">
        <v>43489</v>
      </c>
    </row>
    <row r="14" spans="1:8" x14ac:dyDescent="0.2">
      <c r="A14" t="s">
        <v>169</v>
      </c>
      <c r="B14" s="2">
        <v>528</v>
      </c>
      <c r="C14" t="s">
        <v>146</v>
      </c>
      <c r="D14" t="s">
        <v>164</v>
      </c>
      <c r="E14" t="s">
        <v>148</v>
      </c>
      <c r="F14" t="s">
        <v>149</v>
      </c>
      <c r="G14">
        <v>43406</v>
      </c>
      <c r="H14" s="4">
        <v>43489</v>
      </c>
    </row>
    <row r="15" spans="1:8" x14ac:dyDescent="0.2">
      <c r="A15" t="s">
        <v>170</v>
      </c>
      <c r="B15" s="2">
        <v>128</v>
      </c>
      <c r="C15" t="s">
        <v>146</v>
      </c>
      <c r="D15" t="s">
        <v>164</v>
      </c>
      <c r="E15" t="s">
        <v>148</v>
      </c>
      <c r="F15" t="s">
        <v>149</v>
      </c>
      <c r="G15">
        <v>43424</v>
      </c>
      <c r="H15" s="4">
        <v>43489</v>
      </c>
    </row>
    <row r="16" spans="1:8" x14ac:dyDescent="0.2">
      <c r="A16" t="s">
        <v>171</v>
      </c>
      <c r="B16" s="2">
        <v>788</v>
      </c>
      <c r="C16" t="s">
        <v>146</v>
      </c>
      <c r="D16" t="s">
        <v>152</v>
      </c>
      <c r="E16" t="s">
        <v>148</v>
      </c>
      <c r="F16" t="s">
        <v>153</v>
      </c>
      <c r="G16">
        <v>43383</v>
      </c>
      <c r="H16" s="4">
        <v>43493</v>
      </c>
    </row>
    <row r="17" spans="1:8" x14ac:dyDescent="0.2">
      <c r="A17" t="s">
        <v>172</v>
      </c>
      <c r="B17" s="2">
        <v>320</v>
      </c>
      <c r="C17" t="s">
        <v>146</v>
      </c>
      <c r="D17" t="s">
        <v>161</v>
      </c>
      <c r="E17" t="s">
        <v>148</v>
      </c>
      <c r="F17" t="s">
        <v>149</v>
      </c>
      <c r="G17">
        <v>43405</v>
      </c>
      <c r="H17" s="4">
        <v>43494</v>
      </c>
    </row>
    <row r="18" spans="1:8" x14ac:dyDescent="0.2">
      <c r="A18" t="s">
        <v>173</v>
      </c>
      <c r="B18" s="2">
        <v>608</v>
      </c>
      <c r="C18" t="s">
        <v>146</v>
      </c>
      <c r="D18" t="s">
        <v>152</v>
      </c>
      <c r="E18" t="s">
        <v>148</v>
      </c>
      <c r="F18" t="s">
        <v>153</v>
      </c>
      <c r="G18">
        <v>43348</v>
      </c>
      <c r="H18" s="4">
        <v>43515</v>
      </c>
    </row>
    <row r="19" spans="1:8" x14ac:dyDescent="0.2">
      <c r="A19" t="s">
        <v>174</v>
      </c>
      <c r="B19" s="2">
        <v>1112</v>
      </c>
      <c r="C19" t="s">
        <v>146</v>
      </c>
      <c r="D19" t="s">
        <v>158</v>
      </c>
      <c r="E19" t="s">
        <v>148</v>
      </c>
      <c r="F19" t="s">
        <v>153</v>
      </c>
      <c r="G19">
        <v>43389</v>
      </c>
      <c r="H19" s="4">
        <v>43518</v>
      </c>
    </row>
    <row r="20" spans="1:8" x14ac:dyDescent="0.2">
      <c r="A20" t="s">
        <v>175</v>
      </c>
      <c r="B20" s="2">
        <v>570</v>
      </c>
      <c r="C20" t="s">
        <v>146</v>
      </c>
      <c r="D20" t="s">
        <v>176</v>
      </c>
      <c r="E20" t="s">
        <v>148</v>
      </c>
      <c r="F20" t="s">
        <v>153</v>
      </c>
      <c r="G20">
        <v>43406</v>
      </c>
      <c r="H20" s="4">
        <v>43522</v>
      </c>
    </row>
    <row r="21" spans="1:8" x14ac:dyDescent="0.2">
      <c r="A21" t="s">
        <v>177</v>
      </c>
      <c r="B21" s="2">
        <v>984</v>
      </c>
      <c r="C21" t="s">
        <v>146</v>
      </c>
      <c r="D21" t="s">
        <v>178</v>
      </c>
      <c r="E21" t="s">
        <v>148</v>
      </c>
      <c r="F21" t="s">
        <v>153</v>
      </c>
      <c r="G21">
        <v>43410</v>
      </c>
      <c r="H21" s="4">
        <v>43522</v>
      </c>
    </row>
    <row r="22" spans="1:8" x14ac:dyDescent="0.2">
      <c r="A22" t="s">
        <v>179</v>
      </c>
      <c r="B22" s="2">
        <v>320</v>
      </c>
      <c r="C22" t="s">
        <v>146</v>
      </c>
      <c r="D22" t="s">
        <v>180</v>
      </c>
      <c r="E22" t="s">
        <v>148</v>
      </c>
      <c r="F22" t="s">
        <v>153</v>
      </c>
      <c r="G22">
        <v>43354</v>
      </c>
      <c r="H22" s="4">
        <v>43528</v>
      </c>
    </row>
    <row r="23" spans="1:8" x14ac:dyDescent="0.2">
      <c r="A23" t="s">
        <v>181</v>
      </c>
      <c r="B23" s="2">
        <v>256</v>
      </c>
      <c r="C23" t="s">
        <v>146</v>
      </c>
      <c r="D23" t="s">
        <v>152</v>
      </c>
      <c r="E23" t="s">
        <v>148</v>
      </c>
      <c r="F23" t="s">
        <v>149</v>
      </c>
      <c r="G23">
        <v>43346</v>
      </c>
      <c r="H23" s="4">
        <v>43567</v>
      </c>
    </row>
    <row r="24" spans="1:8" x14ac:dyDescent="0.2">
      <c r="A24" t="s">
        <v>182</v>
      </c>
      <c r="B24" s="2">
        <v>576</v>
      </c>
      <c r="C24" t="s">
        <v>146</v>
      </c>
      <c r="D24" t="s">
        <v>152</v>
      </c>
      <c r="E24" t="s">
        <v>148</v>
      </c>
      <c r="F24" t="s">
        <v>153</v>
      </c>
      <c r="G24">
        <v>43430</v>
      </c>
      <c r="H24" s="4">
        <v>43567</v>
      </c>
    </row>
    <row r="25" spans="1:8" x14ac:dyDescent="0.2">
      <c r="A25" t="s">
        <v>183</v>
      </c>
      <c r="B25" s="2">
        <v>400</v>
      </c>
      <c r="C25" t="s">
        <v>146</v>
      </c>
      <c r="D25" t="s">
        <v>152</v>
      </c>
      <c r="E25" t="s">
        <v>148</v>
      </c>
      <c r="F25" t="s">
        <v>153</v>
      </c>
      <c r="G25">
        <v>43367</v>
      </c>
      <c r="H25" s="4">
        <v>43573</v>
      </c>
    </row>
    <row r="26" spans="1:8" x14ac:dyDescent="0.2">
      <c r="A26" t="s">
        <v>184</v>
      </c>
      <c r="B26" s="2">
        <v>1640</v>
      </c>
      <c r="C26" t="s">
        <v>146</v>
      </c>
      <c r="D26" t="s">
        <v>158</v>
      </c>
      <c r="E26" t="s">
        <v>148</v>
      </c>
      <c r="F26" t="s">
        <v>185</v>
      </c>
      <c r="G26">
        <v>43360</v>
      </c>
      <c r="H26" s="4">
        <v>43598</v>
      </c>
    </row>
    <row r="27" spans="1:8" x14ac:dyDescent="0.2">
      <c r="B27" s="2">
        <f>SUM(B2:B26)</f>
        <v>13662</v>
      </c>
      <c r="G27" s="2">
        <v>5000</v>
      </c>
    </row>
    <row r="28" spans="1:8" x14ac:dyDescent="0.2">
      <c r="B28" s="3">
        <f>B27*5*65</f>
        <v>4440150</v>
      </c>
      <c r="C28" s="3"/>
      <c r="D28" s="3"/>
      <c r="E28" s="3"/>
      <c r="F28" s="3"/>
      <c r="G28" s="3">
        <f>G27*65*5</f>
        <v>1625000</v>
      </c>
    </row>
  </sheetData>
  <sortState ref="A2:H28">
    <sortCondition ref="H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WIP</vt:lpstr>
      <vt:lpstr>Nov2017</vt:lpstr>
      <vt:lpstr>Forwardload Spain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Millan Jain</dc:creator>
  <cp:keywords/>
  <dc:description/>
  <cp:lastModifiedBy>TD</cp:lastModifiedBy>
  <cp:revision/>
  <dcterms:created xsi:type="dcterms:W3CDTF">2015-10-20T04:04:29Z</dcterms:created>
  <dcterms:modified xsi:type="dcterms:W3CDTF">2022-11-24T12:17:14Z</dcterms:modified>
  <cp:category/>
  <cp:contentStatus/>
</cp:coreProperties>
</file>