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F62185BD-3254-47F7-AE9F-8D7AD91548A7}" xr6:coauthVersionLast="46" xr6:coauthVersionMax="46" xr10:uidLastSave="{00000000-0000-0000-0000-000000000000}"/>
  <bookViews>
    <workbookView xWindow="-120" yWindow="-120" windowWidth="20730" windowHeight="11160" firstSheet="5" activeTab="10" xr2:uid="{00000000-000D-0000-FFFF-FFFF00000000}"/>
  </bookViews>
  <sheets>
    <sheet name="Sheet3" sheetId="1" state="hidden" r:id="rId1"/>
    <sheet name="PLANT_DATA" sheetId="2" r:id="rId2"/>
    <sheet name="EP_DATA" sheetId="3" r:id="rId3"/>
    <sheet name="ENERGY_DATA" sheetId="4" r:id="rId4"/>
    <sheet name="CAPEX_DATA_1" sheetId="5" r:id="rId5"/>
    <sheet name="CAPEX_DATA_2" sheetId="6" r:id="rId6"/>
    <sheet name="ALT_SOLID" sheetId="7" r:id="rId7"/>
    <sheet name="ALT_GAS" sheetId="8" r:id="rId8"/>
    <sheet name="CCS_DATA" sheetId="9" r:id="rId9"/>
    <sheet name="CI_NET_DATA" sheetId="10" r:id="rId10"/>
    <sheet name="COST_NET_DA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4" i="2" l="1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52" i="1"/>
  <c r="C52" i="1" s="1"/>
  <c r="D52" i="1" s="1"/>
  <c r="B51" i="1"/>
  <c r="C51" i="1" s="1"/>
  <c r="D51" i="1" s="1"/>
  <c r="D50" i="1"/>
  <c r="C50" i="1"/>
  <c r="C49" i="1"/>
  <c r="D49" i="1" s="1"/>
  <c r="C48" i="1"/>
  <c r="D48" i="1" s="1"/>
  <c r="D47" i="1"/>
  <c r="C47" i="1"/>
  <c r="D46" i="1"/>
  <c r="C46" i="1"/>
  <c r="C19" i="1"/>
  <c r="C20" i="1" s="1"/>
  <c r="E16" i="1"/>
  <c r="B23" i="1" s="1"/>
  <c r="B12" i="1"/>
  <c r="B10" i="1"/>
  <c r="B13" i="1" s="1"/>
  <c r="B5" i="1"/>
  <c r="B3" i="1"/>
  <c r="B6" i="1" s="1"/>
  <c r="B24" i="1" l="1"/>
  <c r="C21" i="1"/>
  <c r="D20" i="1"/>
  <c r="B14" i="1"/>
  <c r="D19" i="1"/>
  <c r="B25" i="1" l="1"/>
  <c r="D21" i="1"/>
  <c r="C22" i="1"/>
  <c r="C23" i="1" l="1"/>
  <c r="D22" i="1"/>
  <c r="B26" i="1"/>
  <c r="B27" i="1" l="1"/>
  <c r="C24" i="1"/>
  <c r="D23" i="1"/>
  <c r="C25" i="1" l="1"/>
  <c r="D24" i="1"/>
  <c r="B28" i="1"/>
  <c r="B29" i="1" l="1"/>
  <c r="C26" i="1"/>
  <c r="D25" i="1"/>
  <c r="B30" i="1" l="1"/>
  <c r="C27" i="1"/>
  <c r="D26" i="1"/>
  <c r="C28" i="1" l="1"/>
  <c r="D27" i="1"/>
  <c r="B31" i="1"/>
  <c r="B32" i="1" l="1"/>
  <c r="C29" i="1"/>
  <c r="D28" i="1"/>
  <c r="B33" i="1" l="1"/>
  <c r="C30" i="1"/>
  <c r="D29" i="1"/>
  <c r="B34" i="1" l="1"/>
  <c r="C31" i="1"/>
  <c r="D30" i="1"/>
  <c r="B35" i="1" l="1"/>
  <c r="C32" i="1"/>
  <c r="D31" i="1"/>
  <c r="B36" i="1" l="1"/>
  <c r="C33" i="1"/>
  <c r="D32" i="1"/>
  <c r="C34" i="1" l="1"/>
  <c r="D33" i="1"/>
  <c r="B37" i="1"/>
  <c r="C35" i="1" l="1"/>
  <c r="D34" i="1"/>
  <c r="B38" i="1"/>
  <c r="C36" i="1" l="1"/>
  <c r="D35" i="1"/>
  <c r="B39" i="1"/>
  <c r="C37" i="1" l="1"/>
  <c r="D36" i="1"/>
  <c r="B40" i="1"/>
  <c r="B41" i="1" l="1"/>
  <c r="C38" i="1"/>
  <c r="D37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<sst xmlns="http://schemas.openxmlformats.org/spreadsheetml/2006/main" count="569" uniqueCount="293">
  <si>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</si>
  <si>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</si>
  <si>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</si>
  <si>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</si>
  <si>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</si>
  <si>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</si>
  <si>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</si>
  <si>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</si>
  <si>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</si>
  <si>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</si>
  <si>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</si>
  <si>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</si>
  <si>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</si>
  <si>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</si>
  <si>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</si>
  <si>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</si>
  <si>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</si>
  <si>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</si>
  <si>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</si>
  <si>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</si>
  <si>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</si>
  <si>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</si>
  <si>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</si>
  <si>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</si>
  <si>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</si>
  <si>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</si>
  <si>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</si>
  <si>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</si>
  <si>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</si>
  <si>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</si>
  <si>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</si>
  <si>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</si>
  <si>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</si>
  <si>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</si>
  <si>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</si>
  <si>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User to define heading for each plant</t>
  </si>
  <si>
    <t>User to define parameters for each plant/period</t>
  </si>
  <si>
    <t>User should not alter these headings</t>
  </si>
  <si>
    <t>Parameter units  (Please choose based on user's preference)</t>
  </si>
  <si>
    <t>Energy</t>
  </si>
  <si>
    <t>TWh/y</t>
  </si>
  <si>
    <t>Mt/TWh</t>
  </si>
  <si>
    <t>CO2 Load</t>
  </si>
  <si>
    <t>Mt/y</t>
  </si>
  <si>
    <t>Cost</t>
  </si>
  <si>
    <t>mil USD/y</t>
  </si>
  <si>
    <t>Energy cost</t>
  </si>
  <si>
    <t>mil USD/TWh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</si>
  <si>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</si>
  <si>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</si>
  <si>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</si>
  <si>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</si>
  <si>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</si>
  <si>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</si>
  <si>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</si>
  <si>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TABLE 1: PLANT DATA</t>
  </si>
  <si>
    <t>Gurun</t>
  </si>
  <si>
    <t>Sungai Siput</t>
  </si>
  <si>
    <t>Bidor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</si>
  <si>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</si>
  <si>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</si>
  <si>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</si>
  <si>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</si>
  <si>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</si>
  <si>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</si>
  <si>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</si>
  <si>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</si>
  <si>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</si>
  <si>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Sepang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</si>
  <si>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</si>
  <si>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</si>
  <si>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</si>
  <si>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</si>
  <si>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</si>
  <si>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</si>
  <si>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</si>
  <si>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</si>
  <si>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Tenaga Perlis Consortium</t>
  </si>
  <si>
    <t>Prai</t>
  </si>
  <si>
    <t>Segari</t>
  </si>
  <si>
    <t>Kapar</t>
  </si>
  <si>
    <t>Connaught Bridge</t>
  </si>
  <si>
    <t>New Connaught Bridge</t>
  </si>
  <si>
    <t>PD Power</t>
  </si>
  <si>
    <t>PD I &amp;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</si>
  <si>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</si>
  <si>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</si>
  <si>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</si>
  <si>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</si>
  <si>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</si>
  <si>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</si>
  <si>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</si>
  <si>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</si>
  <si>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</si>
  <si>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- NEW</t>
  </si>
  <si>
    <t>Manjung 5</t>
  </si>
  <si>
    <t>Manjung 4</t>
  </si>
  <si>
    <t>Jimah</t>
  </si>
  <si>
    <t>Tanjung Bin</t>
  </si>
  <si>
    <t>REN</t>
  </si>
  <si>
    <t>FOSSIL FUEL</t>
  </si>
  <si>
    <t>SOLAR</t>
  </si>
  <si>
    <t>HYDRO</t>
  </si>
  <si>
    <t>NG</t>
  </si>
  <si>
    <t>COAL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</si>
  <si>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</si>
  <si>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</si>
  <si>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</si>
  <si>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</si>
  <si>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</si>
  <si>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</si>
  <si>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</si>
  <si>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Gt/TWh</t>
  </si>
  <si>
    <t>Gt/y</t>
  </si>
  <si>
    <t>mil RM/y</t>
  </si>
  <si>
    <t>mil RM/TWh</t>
  </si>
  <si>
    <t>OIL</t>
  </si>
  <si>
    <t>GWh/y</t>
  </si>
  <si>
    <t>Gt/GWh</t>
  </si>
  <si>
    <t>RM/y</t>
  </si>
  <si>
    <t>RM/TWh</t>
  </si>
  <si>
    <t>MWh/y</t>
  </si>
  <si>
    <t>Gt/MWh</t>
  </si>
  <si>
    <t>kt/y</t>
  </si>
  <si>
    <t>FUEL OIL</t>
  </si>
  <si>
    <t>kWh/y</t>
  </si>
  <si>
    <t>Gt/kWh</t>
  </si>
  <si>
    <t>t/y</t>
  </si>
  <si>
    <t>USD/y</t>
  </si>
  <si>
    <t>USD/TWh</t>
  </si>
  <si>
    <t>mil GBP/y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</si>
  <si>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</si>
  <si>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</si>
  <si>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</si>
  <si>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</si>
  <si>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</si>
  <si>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</si>
  <si>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</si>
  <si>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</si>
  <si>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</si>
  <si>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</si>
  <si>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</si>
  <si>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</si>
  <si>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</si>
  <si>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</si>
  <si>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</si>
  <si>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</si>
  <si>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</si>
  <si>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</si>
  <si>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</si>
  <si>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</si>
  <si>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</si>
  <si>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60 onwards. </t>
  </si>
  <si>
    <t>Kindly REFRAIN from typing on the right of the table (column J, K etc.)</t>
  </si>
  <si>
    <t>POINTS TO NOTE FOR USERS</t>
  </si>
  <si>
    <t xml:space="preserve">The entries for the 'Period' column should be numerical e.g., 1,2,3 etc. </t>
  </si>
  <si>
    <t>A user may add unlimited number of periods by specifying data for the new columns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</si>
  <si>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</si>
  <si>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</si>
  <si>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</si>
  <si>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</si>
  <si>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</si>
  <si>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</si>
  <si>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</si>
  <si>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</si>
  <si>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</si>
  <si>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CI_SOLAR</t>
  </si>
  <si>
    <t>Carbon intensity of solar compensatory energy</t>
  </si>
  <si>
    <t>COST_SOLAR</t>
  </si>
  <si>
    <t>Cost of solar compensatory energy</t>
  </si>
  <si>
    <t>CI_HYDRO</t>
  </si>
  <si>
    <t>Carbon intensity of hydropower compensatory energy</t>
  </si>
  <si>
    <t>COST_HYDRO</t>
  </si>
  <si>
    <t>Cost of hydropower compensatory energy</t>
  </si>
  <si>
    <t>CI_BIOMASS</t>
  </si>
  <si>
    <t>Carbon intensity of biomass compensatory energy</t>
  </si>
  <si>
    <t>COST_BIOMASS</t>
  </si>
  <si>
    <t>Cost of biomass compensatory energy</t>
  </si>
  <si>
    <t>CI_BIOGAS</t>
  </si>
  <si>
    <t>Carbon intensity of biogas compensatory energy</t>
  </si>
  <si>
    <t>COST_BIOGAS</t>
  </si>
  <si>
    <t>Cost of biogas compensatory energy</t>
  </si>
  <si>
    <t>CI_MSW</t>
  </si>
  <si>
    <t>Carbon intensity of MSW compensatory energy</t>
  </si>
  <si>
    <t>COST_MSW</t>
  </si>
  <si>
    <t>Cost of MSW compensatory energy</t>
  </si>
  <si>
    <t>TABLE 2: ENERGY PLANNING PARAMETERS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</si>
  <si>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</si>
  <si>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</si>
  <si>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</si>
  <si>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</si>
  <si>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</si>
  <si>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</si>
  <si>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</si>
  <si>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</si>
  <si>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</si>
  <si>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FUEL COST DATA</t>
  </si>
  <si>
    <t>The definition of each parameter in Table 4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</si>
  <si>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</si>
  <si>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</si>
  <si>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</si>
  <si>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</si>
  <si>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</si>
  <si>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</si>
  <si>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</si>
  <si>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</si>
  <si>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</si>
  <si>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</si>
  <si>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</si>
  <si>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</si>
  <si>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</si>
  <si>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</si>
  <si>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</si>
  <si>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</si>
  <si>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</si>
  <si>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</si>
  <si>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</si>
  <si>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</si>
  <si>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</si>
  <si>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4: CAPEX DATA (FIXED COSTS)</t>
  </si>
  <si>
    <t>The definition of each parameter in Table 5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</si>
  <si>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</si>
  <si>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</si>
  <si>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</si>
  <si>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</si>
  <si>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</si>
  <si>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</si>
  <si>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</si>
  <si>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</si>
  <si>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</si>
  <si>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</si>
  <si>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</si>
  <si>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</si>
  <si>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</si>
  <si>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</si>
  <si>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5: CAPEX DATA (CAPACITY COSTS)</t>
  </si>
  <si>
    <t>The definition of each parameter in Table 6 is as follows:</t>
  </si>
  <si>
    <t>SOLID_CI_1</t>
  </si>
  <si>
    <t>Carbon intensity of alternative solid fuel type 1</t>
  </si>
  <si>
    <t>SOLID_COST_1</t>
  </si>
  <si>
    <t>Cost of alternative solid fuel type 1</t>
  </si>
  <si>
    <t>SOLID_CI_2</t>
  </si>
  <si>
    <t>Carbon intensity of alternative solid fuel type 2</t>
  </si>
  <si>
    <t>SOLID_COST_2</t>
  </si>
  <si>
    <t>Cost of alternative solid fuel type 2</t>
  </si>
  <si>
    <t>TABLE 6: ALTERNATIVE SOLID FUEL DATA</t>
  </si>
  <si>
    <t>CI_SOLID_1</t>
  </si>
  <si>
    <t>COST_SOLID_1</t>
  </si>
  <si>
    <t>CI_SOLID_2</t>
  </si>
  <si>
    <t>COST_SOLID_2</t>
  </si>
  <si>
    <t>The definition of each parameter in Table 7 is as follows:</t>
  </si>
  <si>
    <t>GAS_CI_1</t>
  </si>
  <si>
    <t>Carbon intensity of alternative gas fuel type 1</t>
  </si>
  <si>
    <t>GAS_COST_1</t>
  </si>
  <si>
    <t>Cost of alternative gas fuel type 1</t>
  </si>
  <si>
    <t>GAS_CI_2</t>
  </si>
  <si>
    <t>Carbon intensity of alternative gas fuel type 2</t>
  </si>
  <si>
    <t>GAS_COST_2</t>
  </si>
  <si>
    <t>Cost of alternative gas fuel type 2</t>
  </si>
  <si>
    <t>TABLE 7: ALTERNATIVE GAS FUEL DATA</t>
  </si>
  <si>
    <t>CI_GAS_1</t>
  </si>
  <si>
    <t>COST_GAS_1</t>
  </si>
  <si>
    <t>CI_GAS_2</t>
  </si>
  <si>
    <t>COST_GAS_2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</si>
  <si>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</si>
  <si>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</si>
  <si>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</si>
  <si>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</si>
  <si>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</si>
  <si>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</si>
  <si>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</si>
  <si>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</si>
  <si>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</si>
  <si>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</si>
  <si>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</si>
  <si>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</si>
  <si>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</si>
  <si>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</si>
  <si>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</si>
  <si>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The definition of each parameter in Table 8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</si>
  <si>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</si>
  <si>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</si>
  <si>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</si>
  <si>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</si>
  <si>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</si>
  <si>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</si>
  <si>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The definition of each parameter in Table 9 is as follows:</t>
  </si>
  <si>
    <r>
      <rPr>
        <b/>
        <sz val="11"/>
        <color rgb="FFFF0000"/>
        <rFont val="Calibri"/>
        <family val="2"/>
        <scheme val="minor"/>
      </rPr>
      <t>EP-NETs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rgb="FFFF0000"/>
        <rFont val="Calibri"/>
        <family val="2"/>
        <scheme val="minor"/>
      </rPr>
      <t>energy-producing negative emission technologie</t>
    </r>
    <r>
      <rPr>
        <sz val="11"/>
        <color theme="1"/>
        <rFont val="Calibri"/>
        <family val="2"/>
        <scheme val="minor"/>
      </rPr>
      <t xml:space="preserve">s. Some examples are </t>
    </r>
    <r>
      <rPr>
        <b/>
        <sz val="11"/>
        <color rgb="FFFF0000"/>
        <rFont val="Calibri"/>
        <family val="2"/>
        <scheme val="minor"/>
      </rPr>
      <t>bioenergy with CCS (BECCS)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biochar</t>
    </r>
    <r>
      <rPr>
        <sz val="11"/>
        <color theme="1"/>
        <rFont val="Calibri"/>
        <family val="2"/>
        <scheme val="minor"/>
      </rPr>
      <t>. EP-NETs produce energy during CO2 emission removal</t>
    </r>
  </si>
  <si>
    <r>
      <rPr>
        <b/>
        <sz val="11"/>
        <color rgb="FFFF0000"/>
        <rFont val="Calibri"/>
        <family val="2"/>
        <scheme val="minor"/>
      </rPr>
      <t>EC-NETs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rgb="FFFF0000"/>
        <rFont val="Calibri"/>
        <family val="2"/>
        <scheme val="minor"/>
      </rPr>
      <t>energy-consuming negative emission technologies</t>
    </r>
    <r>
      <rPr>
        <sz val="11"/>
        <color theme="1"/>
        <rFont val="Calibri"/>
        <family val="2"/>
        <scheme val="minor"/>
      </rPr>
      <t xml:space="preserve">. Some examples are </t>
    </r>
    <r>
      <rPr>
        <b/>
        <sz val="11"/>
        <color rgb="FFFF0000"/>
        <rFont val="Calibri"/>
        <family val="2"/>
        <scheme val="minor"/>
      </rPr>
      <t>direct air capture (DAC)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enhanced weathering</t>
    </r>
    <r>
      <rPr>
        <sz val="11"/>
        <color theme="1"/>
        <rFont val="Calibri"/>
        <family val="2"/>
        <scheme val="minor"/>
      </rPr>
      <t xml:space="preserve"> etc. EC-NETs consume energy during CO2 emission removal</t>
    </r>
  </si>
  <si>
    <t>TABLE 8: CCS DATA</t>
  </si>
  <si>
    <t>TABLE 9: CARBON INTENSITIES OF NETs</t>
  </si>
  <si>
    <t>TABLE 10: COSTS OF NETs</t>
  </si>
  <si>
    <t>The definition of each parameter in Table 10 is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</si>
</sst>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0" borderId="16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>
      <selection activeCell="G46" sqref="G46"/>
    </sheetView>
  </sheetViews>
  <sheetFormatPr defaultRowHeight="15" x14ac:dyDescent="0.25"/>
  <cols>
    <col min="1" max="1" width="44.140625" style="35" customWidth="1"/>
    <col min="2" max="8" width="22" style="35" customWidth="1"/>
    <col min="9" max="11" width="14.7109375" style="35" customWidth="1"/>
  </cols>
  <sheetData>
    <row r="1" spans="1:5" ht="20.25" customHeight="1" x14ac:dyDescent="0.25">
      <c r="A1" s="34">
        <v>2005</v>
      </c>
    </row>
    <row r="2" spans="1:5" ht="20.25" customHeight="1" x14ac:dyDescent="0.25">
      <c r="A2" s="35" t="s">
        <v>0</v>
      </c>
      <c r="B2" s="21">
        <v>288</v>
      </c>
    </row>
    <row r="3" spans="1:5" ht="20.25" customHeight="1" x14ac:dyDescent="0.25">
      <c r="A3" s="35" t="s">
        <v>1</v>
      </c>
      <c r="B3" s="21">
        <f>B2*1000000</f>
        <v>288000000</v>
      </c>
    </row>
    <row r="4" spans="1:5" ht="20.25" customHeight="1" x14ac:dyDescent="0.25">
      <c r="A4" s="35" t="s">
        <v>2</v>
      </c>
      <c r="B4" s="18">
        <v>543578000000</v>
      </c>
    </row>
    <row r="5" spans="1:5" ht="20.25" customHeight="1" x14ac:dyDescent="0.25">
      <c r="A5" s="35" t="s">
        <v>3</v>
      </c>
      <c r="B5" s="18">
        <f>B4/4</f>
        <v>135894500000</v>
      </c>
    </row>
    <row r="6" spans="1:5" ht="20.25" customHeight="1" x14ac:dyDescent="0.25">
      <c r="A6" s="35" t="s">
        <v>4</v>
      </c>
      <c r="B6" s="22">
        <f>B3/(B4/1000)</f>
        <v>0.52982276692581376</v>
      </c>
    </row>
    <row r="7" spans="1:5" ht="20.25" customHeight="1" x14ac:dyDescent="0.25"/>
    <row r="8" spans="1:5" ht="20.25" customHeight="1" x14ac:dyDescent="0.25">
      <c r="A8" s="34">
        <v>2019</v>
      </c>
    </row>
    <row r="9" spans="1:5" ht="20.25" customHeight="1" x14ac:dyDescent="0.25">
      <c r="A9" s="35" t="s">
        <v>0</v>
      </c>
      <c r="B9" s="21">
        <v>350</v>
      </c>
    </row>
    <row r="10" spans="1:5" ht="20.25" customHeight="1" x14ac:dyDescent="0.25">
      <c r="A10" s="35" t="s">
        <v>1</v>
      </c>
      <c r="B10" s="21">
        <f>B9*1000000</f>
        <v>350000000</v>
      </c>
    </row>
    <row r="11" spans="1:5" ht="20.25" customHeight="1" x14ac:dyDescent="0.25">
      <c r="A11" s="35" t="s">
        <v>3</v>
      </c>
      <c r="B11" s="18">
        <v>364700000000</v>
      </c>
    </row>
    <row r="12" spans="1:5" ht="20.25" customHeight="1" x14ac:dyDescent="0.25">
      <c r="A12" s="35" t="s">
        <v>2</v>
      </c>
      <c r="B12" s="18">
        <f>B11*4</f>
        <v>1458800000000</v>
      </c>
    </row>
    <row r="13" spans="1:5" ht="20.25" customHeight="1" x14ac:dyDescent="0.25">
      <c r="A13" s="35" t="s">
        <v>4</v>
      </c>
      <c r="B13" s="21">
        <f>B10/(B12/1000)</f>
        <v>0.23992322456813819</v>
      </c>
    </row>
    <row r="14" spans="1:5" ht="20.25" customHeight="1" x14ac:dyDescent="0.25">
      <c r="A14" s="35" t="s">
        <v>5</v>
      </c>
      <c r="B14" s="19">
        <f>(B6-B13)/B6</f>
        <v>0.54716324109618253</v>
      </c>
    </row>
    <row r="15" spans="1:5" ht="20.25" customHeight="1" x14ac:dyDescent="0.25"/>
    <row r="16" spans="1:5" ht="20.25" customHeight="1" x14ac:dyDescent="0.25">
      <c r="A16" s="40" t="s">
        <v>6</v>
      </c>
      <c r="B16" s="41"/>
      <c r="C16" s="41"/>
      <c r="D16" s="41"/>
      <c r="E16" s="35">
        <f>B22/20</f>
        <v>2.65E-3</v>
      </c>
    </row>
    <row r="17" spans="1:5" ht="20.25" customHeight="1" x14ac:dyDescent="0.25">
      <c r="A17" s="35" t="s">
        <v>7</v>
      </c>
      <c r="B17" s="35" t="s">
        <v>8</v>
      </c>
      <c r="C17" s="35" t="s">
        <v>9</v>
      </c>
      <c r="D17" s="35" t="s">
        <v>10</v>
      </c>
    </row>
    <row r="18" spans="1:5" ht="20.25" customHeight="1" x14ac:dyDescent="0.25">
      <c r="A18" s="35">
        <v>2019</v>
      </c>
      <c r="D18" s="35">
        <v>103</v>
      </c>
    </row>
    <row r="19" spans="1:5" ht="20.25" customHeight="1" x14ac:dyDescent="0.25">
      <c r="A19" s="35">
        <v>2020</v>
      </c>
      <c r="B19" s="35">
        <v>8.2000000000000003E-2</v>
      </c>
      <c r="C19" s="18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4">
        <v>2025</v>
      </c>
      <c r="B20" s="24">
        <v>6.8000000000000005E-2</v>
      </c>
      <c r="C20" s="25">
        <f>C19*(1+0.05)^5</f>
        <v>1703376424575.0002</v>
      </c>
      <c r="D20" s="26">
        <f t="shared" si="0"/>
        <v>115.82959687110002</v>
      </c>
      <c r="E20" s="6" t="s">
        <v>11</v>
      </c>
    </row>
    <row r="21" spans="1:5" ht="20.25" customHeight="1" x14ac:dyDescent="0.25">
      <c r="A21" s="35">
        <v>2028</v>
      </c>
      <c r="B21" s="35">
        <v>6.0999999999999999E-2</v>
      </c>
      <c r="C21" s="18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4">
        <v>2030</v>
      </c>
      <c r="B22" s="24">
        <v>5.2999999999999999E-2</v>
      </c>
      <c r="C22" s="25">
        <f>C21*(1+0.05)^2</f>
        <v>2173987924682.2449</v>
      </c>
      <c r="D22" s="26">
        <f t="shared" si="0"/>
        <v>115.22136000815898</v>
      </c>
    </row>
    <row r="23" spans="1:5" ht="20.25" customHeight="1" x14ac:dyDescent="0.25">
      <c r="A23" s="35">
        <v>2031</v>
      </c>
      <c r="B23" s="17">
        <f t="shared" ref="B23:B42" si="1">B22-$E$16</f>
        <v>5.0349999999999999E-2</v>
      </c>
      <c r="C23" s="18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35">
        <v>2032</v>
      </c>
      <c r="B24" s="17">
        <f t="shared" si="1"/>
        <v>4.7699999999999999E-2</v>
      </c>
      <c r="C24" s="18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35">
        <v>2033</v>
      </c>
      <c r="B25" s="17">
        <f t="shared" si="1"/>
        <v>4.505E-2</v>
      </c>
      <c r="C25" s="18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35">
        <v>2034</v>
      </c>
      <c r="B26" s="17">
        <f t="shared" si="1"/>
        <v>4.24E-2</v>
      </c>
      <c r="C26" s="18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4">
        <v>2035</v>
      </c>
      <c r="B27" s="27">
        <f t="shared" si="1"/>
        <v>3.9750000000000001E-2</v>
      </c>
      <c r="C27" s="25">
        <f t="shared" si="2"/>
        <v>2774620705369.5884</v>
      </c>
      <c r="D27" s="26">
        <f t="shared" si="0"/>
        <v>110.29117303844114</v>
      </c>
    </row>
    <row r="28" spans="1:5" ht="20.25" customHeight="1" x14ac:dyDescent="0.25">
      <c r="A28" s="35">
        <v>2036</v>
      </c>
      <c r="B28" s="17">
        <f t="shared" si="1"/>
        <v>3.7100000000000001E-2</v>
      </c>
      <c r="C28" s="18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35">
        <v>2037</v>
      </c>
      <c r="B29" s="17">
        <f t="shared" si="1"/>
        <v>3.4450000000000001E-2</v>
      </c>
      <c r="C29" s="18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35">
        <v>2038</v>
      </c>
      <c r="B30" s="17">
        <f t="shared" si="1"/>
        <v>3.1800000000000002E-2</v>
      </c>
      <c r="C30" s="18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35">
        <v>2039</v>
      </c>
      <c r="B31" s="17">
        <f t="shared" si="1"/>
        <v>2.9150000000000002E-2</v>
      </c>
      <c r="C31" s="18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4">
        <v>2040</v>
      </c>
      <c r="B32" s="27">
        <f t="shared" si="1"/>
        <v>2.6500000000000003E-2</v>
      </c>
      <c r="C32" s="25">
        <f t="shared" si="2"/>
        <v>3541197249193.9507</v>
      </c>
      <c r="D32" s="26">
        <f t="shared" si="0"/>
        <v>93.841727103639712</v>
      </c>
    </row>
    <row r="33" spans="1:5" ht="20.25" customHeight="1" x14ac:dyDescent="0.25">
      <c r="A33" s="35">
        <v>2041</v>
      </c>
      <c r="B33" s="17">
        <f t="shared" si="1"/>
        <v>2.3850000000000003E-2</v>
      </c>
      <c r="C33" s="18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35">
        <v>2042</v>
      </c>
      <c r="B34" s="17">
        <f t="shared" si="1"/>
        <v>2.1200000000000004E-2</v>
      </c>
      <c r="C34" s="18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35">
        <v>2043</v>
      </c>
      <c r="B35" s="17">
        <f t="shared" si="1"/>
        <v>1.8550000000000004E-2</v>
      </c>
      <c r="C35" s="18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35">
        <v>2044</v>
      </c>
      <c r="B36" s="17">
        <f t="shared" si="1"/>
        <v>1.5900000000000004E-2</v>
      </c>
      <c r="C36" s="18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4">
        <v>2045</v>
      </c>
      <c r="B37" s="27">
        <f t="shared" si="1"/>
        <v>1.3250000000000005E-2</v>
      </c>
      <c r="C37" s="25">
        <f t="shared" si="2"/>
        <v>4519564758321.959</v>
      </c>
      <c r="D37" s="26">
        <f t="shared" si="0"/>
        <v>59.884233047765974</v>
      </c>
    </row>
    <row r="38" spans="1:5" ht="20.25" customHeight="1" x14ac:dyDescent="0.25">
      <c r="A38" s="35">
        <v>2046</v>
      </c>
      <c r="B38" s="17">
        <f t="shared" si="1"/>
        <v>1.0600000000000005E-2</v>
      </c>
      <c r="C38" s="18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35">
        <v>2047</v>
      </c>
      <c r="B39" s="17">
        <f t="shared" si="1"/>
        <v>7.9500000000000057E-3</v>
      </c>
      <c r="C39" s="18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35">
        <v>2048</v>
      </c>
      <c r="B40" s="17">
        <f t="shared" si="1"/>
        <v>5.3000000000000061E-3</v>
      </c>
      <c r="C40" s="18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35">
        <v>2049</v>
      </c>
      <c r="B41" s="17">
        <f t="shared" si="1"/>
        <v>2.6500000000000061E-3</v>
      </c>
      <c r="C41" s="18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4">
        <v>2050</v>
      </c>
      <c r="B42" s="27">
        <f t="shared" si="1"/>
        <v>6.0715321659188248E-18</v>
      </c>
      <c r="C42" s="25">
        <f t="shared" si="2"/>
        <v>5768237171571.0859</v>
      </c>
      <c r="D42" s="26">
        <f t="shared" si="0"/>
        <v>3.5022037527842474E-14</v>
      </c>
    </row>
    <row r="43" spans="1:5" ht="20.25" customHeight="1" x14ac:dyDescent="0.25"/>
    <row r="44" spans="1:5" ht="20.25" customHeight="1" x14ac:dyDescent="0.25">
      <c r="A44" s="40" t="s">
        <v>12</v>
      </c>
      <c r="B44" s="41"/>
      <c r="C44" s="41"/>
      <c r="D44" s="41"/>
    </row>
    <row r="45" spans="1:5" ht="20.25" customHeight="1" x14ac:dyDescent="0.25">
      <c r="A45" s="35" t="s">
        <v>7</v>
      </c>
      <c r="B45" s="35" t="s">
        <v>13</v>
      </c>
      <c r="C45" s="35" t="s">
        <v>14</v>
      </c>
      <c r="D45" s="35" t="s">
        <v>15</v>
      </c>
    </row>
    <row r="46" spans="1:5" ht="20.25" customHeight="1" x14ac:dyDescent="0.25">
      <c r="A46" s="35">
        <v>2020</v>
      </c>
      <c r="B46" s="20">
        <v>18808</v>
      </c>
      <c r="C46" s="20">
        <f t="shared" ref="C46:C52" si="3">B46*7200</f>
        <v>135417600</v>
      </c>
      <c r="D46" s="20">
        <f t="shared" ref="D46:D52" si="4">C46/1000000</f>
        <v>135.41759999999999</v>
      </c>
      <c r="E46" s="6" t="s">
        <v>16</v>
      </c>
    </row>
    <row r="47" spans="1:5" ht="20.25" customHeight="1" x14ac:dyDescent="0.25">
      <c r="A47" s="35">
        <v>2025</v>
      </c>
      <c r="B47" s="20">
        <v>18442</v>
      </c>
      <c r="C47" s="20">
        <f t="shared" si="3"/>
        <v>132782400</v>
      </c>
      <c r="D47" s="20">
        <f t="shared" si="4"/>
        <v>132.7824</v>
      </c>
    </row>
    <row r="48" spans="1:5" ht="20.25" customHeight="1" x14ac:dyDescent="0.25">
      <c r="A48" s="35">
        <v>2030</v>
      </c>
      <c r="B48" s="20">
        <v>19726</v>
      </c>
      <c r="C48" s="20">
        <f t="shared" si="3"/>
        <v>142027200</v>
      </c>
      <c r="D48" s="20">
        <f t="shared" si="4"/>
        <v>142.02719999999999</v>
      </c>
      <c r="E48" s="6" t="s">
        <v>17</v>
      </c>
    </row>
    <row r="49" spans="1:5" ht="20.25" customHeight="1" x14ac:dyDescent="0.25">
      <c r="A49" s="35">
        <v>2035</v>
      </c>
      <c r="B49" s="20">
        <v>21634</v>
      </c>
      <c r="C49" s="20">
        <f t="shared" si="3"/>
        <v>155764800</v>
      </c>
      <c r="D49" s="20">
        <f t="shared" si="4"/>
        <v>155.76480000000001</v>
      </c>
    </row>
    <row r="50" spans="1:5" ht="20.25" customHeight="1" x14ac:dyDescent="0.25">
      <c r="A50" s="35">
        <v>2040</v>
      </c>
      <c r="B50" s="20">
        <v>23093</v>
      </c>
      <c r="C50" s="20">
        <f t="shared" si="3"/>
        <v>166269600</v>
      </c>
      <c r="D50" s="20">
        <f t="shared" si="4"/>
        <v>166.2696</v>
      </c>
      <c r="E50" s="6" t="s">
        <v>18</v>
      </c>
    </row>
    <row r="51" spans="1:5" ht="20.25" customHeight="1" x14ac:dyDescent="0.25">
      <c r="A51" s="35">
        <v>2045</v>
      </c>
      <c r="B51" s="20">
        <f>B50*(1+0.02)^5</f>
        <v>25496.537988297601</v>
      </c>
      <c r="C51" s="20">
        <f t="shared" si="3"/>
        <v>183575073.51574272</v>
      </c>
      <c r="D51" s="20">
        <f t="shared" si="4"/>
        <v>183.57507351574273</v>
      </c>
    </row>
    <row r="52" spans="1:5" ht="20.25" customHeight="1" x14ac:dyDescent="0.25">
      <c r="A52" s="35">
        <v>2050</v>
      </c>
      <c r="B52" s="20">
        <f>B51*(1+0.02)^5</f>
        <v>28150.238140938927</v>
      </c>
      <c r="C52" s="20">
        <f t="shared" si="3"/>
        <v>202681714.61476028</v>
      </c>
      <c r="D52" s="20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N19"/>
  <sheetViews>
    <sheetView showGridLines="0" zoomScale="80" zoomScaleNormal="80" zoomScaleSheetLayoutView="50" workbookViewId="0">
      <selection activeCell="A5" sqref="A5"/>
    </sheetView>
  </sheetViews>
  <sheetFormatPr defaultRowHeight="15" x14ac:dyDescent="0.25"/>
  <cols>
    <col min="1" max="14" width="21.5703125" style="38" customWidth="1"/>
  </cols>
  <sheetData>
    <row r="1" spans="1:12" s="16" customFormat="1" ht="23.25" customHeight="1" x14ac:dyDescent="0.25">
      <c r="A1" s="16" t="s">
        <v>287</v>
      </c>
    </row>
    <row r="2" spans="1:12" ht="23.25" customHeight="1" x14ac:dyDescent="0.25">
      <c r="A2" s="6" t="s">
        <v>288</v>
      </c>
    </row>
    <row r="3" spans="1:12" ht="23.25" customHeight="1" x14ac:dyDescent="0.25"/>
    <row r="4" spans="1:12" ht="23.25" customHeight="1" x14ac:dyDescent="0.25">
      <c r="A4" s="6" t="s">
        <v>286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23.25" customHeight="1" x14ac:dyDescent="0.25">
      <c r="A5" s="11" t="s">
        <v>206</v>
      </c>
      <c r="B5" s="55" t="s">
        <v>280</v>
      </c>
      <c r="C5" s="48"/>
      <c r="D5" s="56"/>
      <c r="E5" s="35"/>
      <c r="F5" s="3"/>
      <c r="G5" s="41" t="s">
        <v>35</v>
      </c>
      <c r="H5" s="50"/>
      <c r="I5" s="35"/>
      <c r="J5" s="35"/>
      <c r="K5" s="35"/>
      <c r="L5" s="35"/>
    </row>
    <row r="6" spans="1:12" ht="23.25" customHeight="1" x14ac:dyDescent="0.25">
      <c r="A6" s="11" t="s">
        <v>208</v>
      </c>
      <c r="B6" s="55" t="s">
        <v>281</v>
      </c>
      <c r="C6" s="48"/>
      <c r="D6" s="56"/>
      <c r="E6" s="35"/>
      <c r="F6" s="5"/>
      <c r="G6" s="41" t="s">
        <v>36</v>
      </c>
      <c r="H6" s="50"/>
      <c r="I6" s="35"/>
      <c r="J6" s="35"/>
      <c r="K6" s="35"/>
      <c r="L6" s="35"/>
    </row>
    <row r="7" spans="1:12" ht="23.25" customHeight="1" x14ac:dyDescent="0.25">
      <c r="A7" s="11" t="s">
        <v>210</v>
      </c>
      <c r="B7" s="55" t="s">
        <v>282</v>
      </c>
      <c r="C7" s="48"/>
      <c r="D7" s="56"/>
      <c r="E7" s="35"/>
      <c r="F7" s="37"/>
      <c r="G7" s="41" t="s">
        <v>37</v>
      </c>
      <c r="H7" s="50"/>
      <c r="I7" s="35"/>
      <c r="J7" s="35"/>
      <c r="K7" s="35"/>
      <c r="L7" s="35"/>
    </row>
    <row r="8" spans="1:12" ht="23.25" customHeight="1" x14ac:dyDescent="0.25">
      <c r="A8" s="11" t="s">
        <v>212</v>
      </c>
      <c r="B8" s="55" t="s">
        <v>283</v>
      </c>
      <c r="C8" s="48"/>
      <c r="D8" s="56"/>
      <c r="E8" s="35"/>
      <c r="F8" s="35"/>
      <c r="G8" s="35"/>
      <c r="H8" s="35"/>
      <c r="I8" s="35"/>
      <c r="J8" s="35"/>
      <c r="K8" s="35"/>
      <c r="L8" s="35"/>
    </row>
    <row r="9" spans="1:12" ht="23.25" customHeight="1" x14ac:dyDescent="0.25">
      <c r="A9" s="11" t="s">
        <v>214</v>
      </c>
      <c r="B9" s="55" t="s">
        <v>284</v>
      </c>
      <c r="C9" s="48"/>
      <c r="D9" s="56"/>
      <c r="E9" s="35"/>
      <c r="F9" s="35"/>
      <c r="G9" s="35"/>
      <c r="H9" s="35"/>
      <c r="I9" s="35"/>
      <c r="J9" s="35"/>
      <c r="K9" s="35"/>
      <c r="L9" s="35"/>
    </row>
    <row r="10" spans="1:12" ht="23.25" customHeight="1" x14ac:dyDescent="0.25">
      <c r="A10" s="11" t="s">
        <v>216</v>
      </c>
      <c r="B10" s="55" t="s">
        <v>285</v>
      </c>
      <c r="C10" s="48"/>
      <c r="D10" s="56"/>
      <c r="E10" s="35"/>
      <c r="F10" s="35"/>
      <c r="G10" s="35"/>
      <c r="H10" s="35"/>
      <c r="I10" s="35"/>
      <c r="J10" s="35"/>
      <c r="K10" s="35"/>
      <c r="L10" s="35"/>
    </row>
    <row r="11" spans="1:12" ht="23.2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23.25" customHeight="1" x14ac:dyDescent="0.25">
      <c r="A12" s="42" t="s">
        <v>290</v>
      </c>
      <c r="B12" s="50"/>
      <c r="C12" s="50"/>
      <c r="D12" s="50"/>
      <c r="E12" s="50"/>
      <c r="F12" s="50"/>
      <c r="G12" s="50"/>
    </row>
    <row r="13" spans="1:12" ht="22.5" customHeight="1" x14ac:dyDescent="0.25">
      <c r="A13" s="37" t="s">
        <v>158</v>
      </c>
      <c r="B13" s="37" t="s">
        <v>206</v>
      </c>
      <c r="C13" s="37" t="s">
        <v>208</v>
      </c>
      <c r="D13" s="37" t="s">
        <v>210</v>
      </c>
      <c r="E13" s="37" t="s">
        <v>212</v>
      </c>
      <c r="F13" s="37" t="s">
        <v>214</v>
      </c>
      <c r="G13" s="37" t="s">
        <v>216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35"/>
      <c r="I17" s="35"/>
      <c r="J17" s="35"/>
      <c r="K17" s="35"/>
      <c r="L17" s="35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L21"/>
  <sheetViews>
    <sheetView showGridLines="0" tabSelected="1" zoomScale="80" zoomScaleNormal="80" zoomScaleSheetLayoutView="50" workbookViewId="0">
      <selection activeCell="A5" sqref="A5"/>
    </sheetView>
  </sheetViews>
  <sheetFormatPr defaultRowHeight="15" x14ac:dyDescent="0.25"/>
  <cols>
    <col min="1" max="14" width="21.5703125" style="38" customWidth="1"/>
    <col min="15" max="56" width="9.140625" style="38" customWidth="1"/>
    <col min="57" max="16384" width="9.140625" style="38"/>
  </cols>
  <sheetData>
    <row r="1" spans="1:12" s="16" customFormat="1" ht="23.25" customHeight="1" x14ac:dyDescent="0.25">
      <c r="A1" s="16" t="s">
        <v>287</v>
      </c>
    </row>
    <row r="2" spans="1:12" ht="23.25" customHeight="1" x14ac:dyDescent="0.25">
      <c r="A2" s="6" t="s">
        <v>288</v>
      </c>
    </row>
    <row r="3" spans="1:12" ht="23.25" customHeight="1" x14ac:dyDescent="0.25">
      <c r="A3" s="6"/>
    </row>
    <row r="4" spans="1:12" ht="23.25" customHeight="1" x14ac:dyDescent="0.25">
      <c r="A4" s="6" t="s">
        <v>292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23.25" customHeight="1" x14ac:dyDescent="0.25">
      <c r="A5" s="11" t="s">
        <v>206</v>
      </c>
      <c r="B5" s="55" t="s">
        <v>280</v>
      </c>
      <c r="C5" s="48"/>
      <c r="D5" s="56"/>
      <c r="E5" s="35"/>
      <c r="F5" s="3"/>
      <c r="G5" s="41" t="s">
        <v>35</v>
      </c>
      <c r="H5" s="50"/>
      <c r="I5" s="50"/>
      <c r="J5" s="35"/>
      <c r="K5" s="35"/>
      <c r="L5" s="35"/>
    </row>
    <row r="6" spans="1:12" ht="23.25" customHeight="1" x14ac:dyDescent="0.25">
      <c r="A6" s="11" t="s">
        <v>208</v>
      </c>
      <c r="B6" s="55" t="s">
        <v>281</v>
      </c>
      <c r="C6" s="48"/>
      <c r="D6" s="56"/>
      <c r="E6" s="35"/>
      <c r="F6" s="5"/>
      <c r="G6" s="41" t="s">
        <v>36</v>
      </c>
      <c r="H6" s="50"/>
      <c r="I6" s="50"/>
      <c r="J6" s="35"/>
      <c r="K6" s="35"/>
      <c r="L6" s="35"/>
    </row>
    <row r="7" spans="1:12" ht="23.25" customHeight="1" x14ac:dyDescent="0.25">
      <c r="A7" s="11" t="s">
        <v>210</v>
      </c>
      <c r="B7" s="55" t="s">
        <v>282</v>
      </c>
      <c r="C7" s="48"/>
      <c r="D7" s="56"/>
      <c r="E7" s="35"/>
      <c r="F7" s="37"/>
      <c r="G7" s="41" t="s">
        <v>37</v>
      </c>
      <c r="H7" s="50"/>
      <c r="I7" s="50"/>
      <c r="J7" s="35"/>
      <c r="K7" s="35"/>
      <c r="L7" s="35"/>
    </row>
    <row r="8" spans="1:12" ht="23.25" customHeight="1" x14ac:dyDescent="0.25">
      <c r="A8" s="11" t="s">
        <v>212</v>
      </c>
      <c r="B8" s="55" t="s">
        <v>283</v>
      </c>
      <c r="C8" s="48"/>
      <c r="D8" s="56"/>
      <c r="E8" s="35"/>
      <c r="F8" s="35"/>
      <c r="G8" s="35"/>
      <c r="H8" s="35"/>
      <c r="I8" s="35"/>
      <c r="J8" s="35"/>
      <c r="K8" s="35"/>
      <c r="L8" s="35"/>
    </row>
    <row r="9" spans="1:12" ht="23.25" customHeight="1" x14ac:dyDescent="0.25">
      <c r="A9" s="11" t="s">
        <v>214</v>
      </c>
      <c r="B9" s="55" t="s">
        <v>284</v>
      </c>
      <c r="C9" s="48"/>
      <c r="D9" s="56"/>
      <c r="E9" s="35"/>
      <c r="F9" s="35"/>
      <c r="G9" s="35"/>
      <c r="H9" s="35"/>
      <c r="I9" s="35"/>
      <c r="J9" s="35"/>
      <c r="K9" s="35"/>
      <c r="L9" s="35"/>
    </row>
    <row r="10" spans="1:12" ht="23.25" customHeight="1" x14ac:dyDescent="0.25">
      <c r="A10" s="11" t="s">
        <v>216</v>
      </c>
      <c r="B10" s="55" t="s">
        <v>285</v>
      </c>
      <c r="C10" s="48"/>
      <c r="D10" s="56"/>
      <c r="E10" s="35"/>
      <c r="F10" s="35"/>
      <c r="G10" s="35"/>
      <c r="H10" s="35"/>
      <c r="I10" s="35"/>
      <c r="J10" s="35"/>
      <c r="K10" s="35"/>
      <c r="L10" s="35"/>
    </row>
    <row r="11" spans="1:12" ht="23.2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22.5" customHeight="1" x14ac:dyDescent="0.25">
      <c r="A12" s="42" t="s">
        <v>291</v>
      </c>
      <c r="B12" s="50"/>
      <c r="C12" s="50"/>
      <c r="D12" s="50"/>
      <c r="E12" s="50"/>
      <c r="F12" s="50"/>
      <c r="G12" s="50"/>
    </row>
    <row r="13" spans="1:12" ht="22.5" customHeight="1" x14ac:dyDescent="0.25">
      <c r="A13" s="37" t="s">
        <v>158</v>
      </c>
      <c r="B13" s="37" t="s">
        <v>206</v>
      </c>
      <c r="C13" s="37" t="s">
        <v>208</v>
      </c>
      <c r="D13" s="37" t="s">
        <v>210</v>
      </c>
      <c r="E13" s="37" t="s">
        <v>212</v>
      </c>
      <c r="F13" s="37" t="s">
        <v>214</v>
      </c>
      <c r="G13" s="37" t="s">
        <v>216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8"/>
  <sheetViews>
    <sheetView showGridLines="0" topLeftCell="A28" zoomScale="80" zoomScaleNormal="80" workbookViewId="0">
      <selection activeCell="D13" sqref="D13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9" width="19.7109375" style="1" customWidth="1"/>
    <col min="50" max="53" width="19.85546875" style="1" customWidth="1"/>
    <col min="54" max="97" width="9.140625" style="1" customWidth="1"/>
    <col min="98" max="16384" width="9.140625" style="1"/>
  </cols>
  <sheetData>
    <row r="1" spans="1:9" s="35" customFormat="1" ht="21.75" customHeight="1" x14ac:dyDescent="0.25">
      <c r="A1" s="40" t="s">
        <v>19</v>
      </c>
      <c r="B1" s="41"/>
      <c r="C1" s="41"/>
      <c r="D1" s="41"/>
      <c r="E1" s="41"/>
      <c r="F1" s="41"/>
      <c r="G1" s="41"/>
      <c r="H1" s="41"/>
      <c r="I1" s="41"/>
    </row>
    <row r="2" spans="1:9" s="35" customFormat="1" ht="21.75" customHeight="1" x14ac:dyDescent="0.25">
      <c r="A2" s="16" t="s">
        <v>20</v>
      </c>
    </row>
    <row r="3" spans="1:9" s="35" customFormat="1" ht="21.75" customHeight="1" x14ac:dyDescent="0.25">
      <c r="A3" s="30" t="s">
        <v>21</v>
      </c>
      <c r="B3" s="44" t="s">
        <v>22</v>
      </c>
      <c r="C3" s="45"/>
      <c r="D3" s="45"/>
      <c r="E3" s="46"/>
    </row>
    <row r="4" spans="1:9" s="35" customFormat="1" ht="21.75" customHeight="1" x14ac:dyDescent="0.25">
      <c r="A4" s="2" t="s">
        <v>23</v>
      </c>
      <c r="B4" s="47" t="s">
        <v>24</v>
      </c>
      <c r="C4" s="48"/>
      <c r="D4" s="48"/>
      <c r="E4" s="49"/>
    </row>
    <row r="5" spans="1:9" s="35" customFormat="1" ht="21.75" customHeight="1" x14ac:dyDescent="0.25">
      <c r="A5" s="2" t="s">
        <v>25</v>
      </c>
      <c r="B5" s="44" t="s">
        <v>26</v>
      </c>
      <c r="C5" s="45"/>
      <c r="D5" s="45"/>
      <c r="E5" s="46"/>
      <c r="F5" s="10"/>
      <c r="G5" s="10"/>
      <c r="H5" s="10"/>
      <c r="I5" s="10"/>
    </row>
    <row r="6" spans="1:9" s="35" customFormat="1" ht="21.75" customHeight="1" x14ac:dyDescent="0.25">
      <c r="A6" s="2" t="s">
        <v>27</v>
      </c>
      <c r="B6" s="44" t="s">
        <v>28</v>
      </c>
      <c r="C6" s="45"/>
      <c r="D6" s="45"/>
      <c r="E6" s="46"/>
    </row>
    <row r="7" spans="1:9" s="35" customFormat="1" ht="21.75" customHeight="1" x14ac:dyDescent="0.25">
      <c r="A7" s="2" t="s">
        <v>29</v>
      </c>
      <c r="B7" s="44" t="s">
        <v>30</v>
      </c>
      <c r="C7" s="45"/>
      <c r="D7" s="45"/>
      <c r="E7" s="46"/>
    </row>
    <row r="8" spans="1:9" s="35" customFormat="1" ht="21.75" customHeight="1" x14ac:dyDescent="0.25">
      <c r="A8" s="36"/>
    </row>
    <row r="9" spans="1:9" s="35" customFormat="1" ht="21.75" customHeight="1" x14ac:dyDescent="0.25">
      <c r="A9" s="40" t="s">
        <v>31</v>
      </c>
      <c r="B9" s="41"/>
      <c r="C9" s="41"/>
      <c r="D9" s="41"/>
      <c r="E9" s="41"/>
      <c r="F9" s="41"/>
      <c r="G9" s="41"/>
      <c r="H9" s="41"/>
    </row>
    <row r="10" spans="1:9" s="35" customFormat="1" ht="21.75" customHeight="1" x14ac:dyDescent="0.25">
      <c r="A10" s="6" t="s">
        <v>32</v>
      </c>
    </row>
    <row r="11" spans="1:9" s="35" customFormat="1" ht="21.75" customHeight="1" x14ac:dyDescent="0.25">
      <c r="A11" s="6" t="s">
        <v>33</v>
      </c>
    </row>
    <row r="12" spans="1:9" s="35" customFormat="1" ht="21.75" customHeight="1" x14ac:dyDescent="0.25">
      <c r="A12" s="6" t="s">
        <v>34</v>
      </c>
    </row>
    <row r="13" spans="1:9" s="35" customFormat="1" ht="21.75" customHeight="1" x14ac:dyDescent="0.25"/>
    <row r="14" spans="1:9" s="35" customFormat="1" ht="21.75" customHeight="1" x14ac:dyDescent="0.25">
      <c r="A14" s="3"/>
      <c r="B14" s="41" t="s">
        <v>35</v>
      </c>
      <c r="C14" s="41"/>
      <c r="D14" s="41"/>
    </row>
    <row r="15" spans="1:9" s="35" customFormat="1" ht="21.75" customHeight="1" x14ac:dyDescent="0.25">
      <c r="A15" s="5"/>
      <c r="B15" s="41" t="s">
        <v>36</v>
      </c>
      <c r="C15" s="41"/>
      <c r="D15" s="41"/>
    </row>
    <row r="16" spans="1:9" s="35" customFormat="1" ht="21.75" customHeight="1" x14ac:dyDescent="0.25">
      <c r="A16" s="37"/>
      <c r="B16" s="41" t="s">
        <v>37</v>
      </c>
      <c r="C16" s="41"/>
      <c r="D16" s="41"/>
    </row>
    <row r="17" spans="1:45" s="35" customFormat="1" ht="21.75" customHeight="1" x14ac:dyDescent="0.25"/>
    <row r="18" spans="1:45" s="35" customFormat="1" ht="21.75" customHeight="1" x14ac:dyDescent="0.25">
      <c r="A18" s="16" t="s">
        <v>38</v>
      </c>
      <c r="B18" s="16"/>
    </row>
    <row r="19" spans="1:45" s="35" customFormat="1" ht="21.75" customHeight="1" x14ac:dyDescent="0.25">
      <c r="A19" s="35" t="s">
        <v>39</v>
      </c>
      <c r="B19" s="5" t="s">
        <v>40</v>
      </c>
    </row>
    <row r="20" spans="1:45" s="35" customFormat="1" ht="21.75" customHeight="1" x14ac:dyDescent="0.25">
      <c r="A20" s="35" t="s">
        <v>8</v>
      </c>
      <c r="B20" s="5" t="s">
        <v>41</v>
      </c>
    </row>
    <row r="21" spans="1:45" s="35" customFormat="1" ht="21.75" customHeight="1" x14ac:dyDescent="0.25">
      <c r="A21" s="35" t="s">
        <v>42</v>
      </c>
      <c r="B21" s="5" t="s">
        <v>43</v>
      </c>
    </row>
    <row r="22" spans="1:45" s="35" customFormat="1" ht="21.75" customHeight="1" x14ac:dyDescent="0.25">
      <c r="A22" s="35" t="s">
        <v>44</v>
      </c>
      <c r="B22" s="5" t="s">
        <v>45</v>
      </c>
    </row>
    <row r="23" spans="1:45" s="35" customFormat="1" ht="21.75" customHeight="1" x14ac:dyDescent="0.25">
      <c r="A23" s="35" t="s">
        <v>46</v>
      </c>
      <c r="B23" s="5" t="s">
        <v>47</v>
      </c>
    </row>
    <row r="24" spans="1:45" s="35" customFormat="1" ht="21.75" customHeight="1" x14ac:dyDescent="0.25">
      <c r="B24" s="36"/>
    </row>
    <row r="25" spans="1:45" s="35" customFormat="1" ht="21.75" customHeight="1" x14ac:dyDescent="0.25">
      <c r="A25" s="43" t="s">
        <v>48</v>
      </c>
      <c r="B25" s="41"/>
      <c r="C25" s="41"/>
      <c r="D25" s="41"/>
      <c r="E25" s="41"/>
      <c r="F25" s="41"/>
      <c r="G25" s="41"/>
      <c r="H25" s="41"/>
    </row>
    <row r="26" spans="1:45" s="35" customFormat="1" ht="21.75" customHeight="1" x14ac:dyDescent="0.25">
      <c r="A26" s="35" t="s">
        <v>49</v>
      </c>
      <c r="B26" s="6" t="s">
        <v>50</v>
      </c>
    </row>
    <row r="27" spans="1:45" s="35" customFormat="1" ht="21.75" customHeight="1" x14ac:dyDescent="0.25">
      <c r="A27" s="35" t="s">
        <v>51</v>
      </c>
      <c r="B27" s="6" t="s">
        <v>52</v>
      </c>
    </row>
    <row r="28" spans="1:45" s="35" customFormat="1" ht="21.75" customHeight="1" x14ac:dyDescent="0.25">
      <c r="A28" s="35" t="s">
        <v>53</v>
      </c>
      <c r="B28" s="5" t="s">
        <v>49</v>
      </c>
      <c r="C28" s="29" t="s">
        <v>54</v>
      </c>
    </row>
    <row r="29" spans="1:45" s="35" customFormat="1" ht="21.75" customHeight="1" x14ac:dyDescent="0.25"/>
    <row r="30" spans="1:45" s="35" customFormat="1" ht="21.75" customHeight="1" x14ac:dyDescent="0.25">
      <c r="A30" s="42" t="s">
        <v>55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 s="35" customFormat="1" ht="21.75" customHeight="1" x14ac:dyDescent="0.25">
      <c r="B31" s="3" t="s">
        <v>56</v>
      </c>
      <c r="C31" s="3" t="s">
        <v>57</v>
      </c>
      <c r="D31" s="3" t="s">
        <v>58</v>
      </c>
      <c r="E31" s="3" t="s">
        <v>59</v>
      </c>
      <c r="F31" s="3" t="s">
        <v>60</v>
      </c>
      <c r="G31" s="3" t="s">
        <v>61</v>
      </c>
      <c r="H31" s="3" t="s">
        <v>62</v>
      </c>
      <c r="I31" s="3" t="s">
        <v>63</v>
      </c>
      <c r="J31" s="3" t="s">
        <v>64</v>
      </c>
      <c r="K31" s="3" t="s">
        <v>65</v>
      </c>
      <c r="L31" s="3" t="s">
        <v>66</v>
      </c>
      <c r="M31" s="3" t="s">
        <v>67</v>
      </c>
      <c r="N31" s="3" t="s">
        <v>68</v>
      </c>
      <c r="O31" s="3" t="s">
        <v>69</v>
      </c>
      <c r="P31" s="3" t="s">
        <v>70</v>
      </c>
      <c r="Q31" s="3" t="s">
        <v>71</v>
      </c>
      <c r="R31" s="3" t="s">
        <v>72</v>
      </c>
      <c r="S31" s="3" t="s">
        <v>73</v>
      </c>
      <c r="T31" s="3" t="s">
        <v>74</v>
      </c>
      <c r="U31" s="3" t="s">
        <v>75</v>
      </c>
      <c r="V31" s="3" t="s">
        <v>76</v>
      </c>
      <c r="W31" s="3" t="s">
        <v>77</v>
      </c>
      <c r="X31" s="3" t="s">
        <v>78</v>
      </c>
      <c r="Y31" s="3" t="s">
        <v>79</v>
      </c>
      <c r="Z31" s="3" t="s">
        <v>80</v>
      </c>
      <c r="AA31" s="3" t="s">
        <v>81</v>
      </c>
      <c r="AB31" s="3" t="s">
        <v>82</v>
      </c>
      <c r="AC31" s="3" t="s">
        <v>83</v>
      </c>
      <c r="AD31" s="3" t="s">
        <v>84</v>
      </c>
      <c r="AE31" s="3" t="s">
        <v>85</v>
      </c>
      <c r="AF31" s="3" t="s">
        <v>86</v>
      </c>
      <c r="AG31" s="3" t="s">
        <v>87</v>
      </c>
      <c r="AH31" s="3" t="s">
        <v>88</v>
      </c>
      <c r="AI31" s="3" t="s">
        <v>89</v>
      </c>
      <c r="AJ31" s="3" t="s">
        <v>90</v>
      </c>
      <c r="AK31" s="3" t="s">
        <v>91</v>
      </c>
      <c r="AL31" s="3" t="s">
        <v>92</v>
      </c>
      <c r="AM31" s="3" t="s">
        <v>93</v>
      </c>
      <c r="AN31" s="3" t="s">
        <v>94</v>
      </c>
      <c r="AO31" s="3" t="s">
        <v>94</v>
      </c>
      <c r="AP31" s="3" t="s">
        <v>95</v>
      </c>
      <c r="AQ31" s="3" t="s">
        <v>96</v>
      </c>
      <c r="AR31" s="3" t="s">
        <v>97</v>
      </c>
      <c r="AS31" s="3" t="s">
        <v>98</v>
      </c>
    </row>
    <row r="32" spans="1:45" s="35" customFormat="1" ht="21.75" customHeight="1" x14ac:dyDescent="0.25">
      <c r="A32" s="37" t="s">
        <v>21</v>
      </c>
      <c r="B32" s="4" t="s">
        <v>99</v>
      </c>
      <c r="C32" s="4" t="s">
        <v>99</v>
      </c>
      <c r="D32" s="4" t="s">
        <v>99</v>
      </c>
      <c r="E32" s="4" t="s">
        <v>99</v>
      </c>
      <c r="F32" s="4" t="s">
        <v>99</v>
      </c>
      <c r="G32" s="4" t="s">
        <v>99</v>
      </c>
      <c r="H32" s="4" t="s">
        <v>99</v>
      </c>
      <c r="I32" s="4" t="s">
        <v>99</v>
      </c>
      <c r="J32" s="4" t="s">
        <v>99</v>
      </c>
      <c r="K32" s="4" t="s">
        <v>99</v>
      </c>
      <c r="L32" s="4" t="s">
        <v>99</v>
      </c>
      <c r="M32" s="4" t="s">
        <v>99</v>
      </c>
      <c r="N32" s="4" t="s">
        <v>99</v>
      </c>
      <c r="O32" s="4" t="s">
        <v>99</v>
      </c>
      <c r="P32" s="4" t="s">
        <v>99</v>
      </c>
      <c r="Q32" s="4" t="s">
        <v>99</v>
      </c>
      <c r="R32" s="4" t="s">
        <v>99</v>
      </c>
      <c r="S32" s="4" t="s">
        <v>99</v>
      </c>
      <c r="T32" s="4" t="s">
        <v>99</v>
      </c>
      <c r="U32" s="4" t="s">
        <v>99</v>
      </c>
      <c r="V32" s="4" t="s">
        <v>99</v>
      </c>
      <c r="W32" s="4" t="s">
        <v>100</v>
      </c>
      <c r="X32" s="4" t="s">
        <v>100</v>
      </c>
      <c r="Y32" s="4" t="s">
        <v>100</v>
      </c>
      <c r="Z32" s="4" t="s">
        <v>100</v>
      </c>
      <c r="AA32" s="4" t="s">
        <v>100</v>
      </c>
      <c r="AB32" s="4" t="s">
        <v>100</v>
      </c>
      <c r="AC32" s="4" t="s">
        <v>100</v>
      </c>
      <c r="AD32" s="4" t="s">
        <v>100</v>
      </c>
      <c r="AE32" s="4" t="s">
        <v>100</v>
      </c>
      <c r="AF32" s="4" t="s">
        <v>100</v>
      </c>
      <c r="AG32" s="4" t="s">
        <v>100</v>
      </c>
      <c r="AH32" s="4" t="s">
        <v>100</v>
      </c>
      <c r="AI32" s="4" t="s">
        <v>100</v>
      </c>
      <c r="AJ32" s="4" t="s">
        <v>100</v>
      </c>
      <c r="AK32" s="4" t="s">
        <v>100</v>
      </c>
      <c r="AL32" s="4" t="s">
        <v>100</v>
      </c>
      <c r="AM32" s="4" t="s">
        <v>100</v>
      </c>
      <c r="AN32" s="4" t="s">
        <v>100</v>
      </c>
      <c r="AO32" s="4" t="s">
        <v>100</v>
      </c>
      <c r="AP32" s="4" t="s">
        <v>100</v>
      </c>
      <c r="AQ32" s="4" t="s">
        <v>100</v>
      </c>
      <c r="AR32" s="4" t="s">
        <v>100</v>
      </c>
      <c r="AS32" s="4" t="s">
        <v>100</v>
      </c>
    </row>
    <row r="33" spans="1:45" s="35" customFormat="1" ht="21.75" customHeight="1" x14ac:dyDescent="0.25">
      <c r="A33" s="37" t="s">
        <v>23</v>
      </c>
      <c r="B33" s="4" t="s">
        <v>101</v>
      </c>
      <c r="C33" s="4" t="s">
        <v>101</v>
      </c>
      <c r="D33" s="4" t="s">
        <v>101</v>
      </c>
      <c r="E33" s="4" t="s">
        <v>102</v>
      </c>
      <c r="F33" s="4" t="s">
        <v>102</v>
      </c>
      <c r="G33" s="4" t="s">
        <v>102</v>
      </c>
      <c r="H33" s="4" t="s">
        <v>102</v>
      </c>
      <c r="I33" s="4" t="s">
        <v>102</v>
      </c>
      <c r="J33" s="4" t="s">
        <v>102</v>
      </c>
      <c r="K33" s="4" t="s">
        <v>102</v>
      </c>
      <c r="L33" s="4" t="s">
        <v>102</v>
      </c>
      <c r="M33" s="4" t="s">
        <v>102</v>
      </c>
      <c r="N33" s="4" t="s">
        <v>101</v>
      </c>
      <c r="O33" s="4" t="s">
        <v>102</v>
      </c>
      <c r="P33" s="4" t="s">
        <v>102</v>
      </c>
      <c r="Q33" s="4" t="s">
        <v>102</v>
      </c>
      <c r="R33" s="4" t="s">
        <v>102</v>
      </c>
      <c r="S33" s="4" t="s">
        <v>102</v>
      </c>
      <c r="T33" s="4" t="s">
        <v>102</v>
      </c>
      <c r="U33" s="4" t="s">
        <v>102</v>
      </c>
      <c r="V33" s="4" t="s">
        <v>102</v>
      </c>
      <c r="W33" s="4" t="s">
        <v>103</v>
      </c>
      <c r="X33" s="4" t="s">
        <v>103</v>
      </c>
      <c r="Y33" s="4" t="s">
        <v>103</v>
      </c>
      <c r="Z33" s="4" t="s">
        <v>103</v>
      </c>
      <c r="AA33" s="4" t="s">
        <v>103</v>
      </c>
      <c r="AB33" s="4" t="s">
        <v>103</v>
      </c>
      <c r="AC33" s="4" t="s">
        <v>103</v>
      </c>
      <c r="AD33" s="4" t="s">
        <v>103</v>
      </c>
      <c r="AE33" s="4" t="s">
        <v>103</v>
      </c>
      <c r="AF33" s="4" t="s">
        <v>103</v>
      </c>
      <c r="AG33" s="4" t="s">
        <v>103</v>
      </c>
      <c r="AH33" s="4" t="s">
        <v>103</v>
      </c>
      <c r="AI33" s="4" t="s">
        <v>103</v>
      </c>
      <c r="AJ33" s="4" t="s">
        <v>103</v>
      </c>
      <c r="AK33" s="4" t="s">
        <v>103</v>
      </c>
      <c r="AL33" s="4" t="s">
        <v>103</v>
      </c>
      <c r="AM33" s="4" t="s">
        <v>103</v>
      </c>
      <c r="AN33" s="4" t="s">
        <v>103</v>
      </c>
      <c r="AO33" s="4" t="s">
        <v>103</v>
      </c>
      <c r="AP33" s="4" t="s">
        <v>104</v>
      </c>
      <c r="AQ33" s="4" t="s">
        <v>104</v>
      </c>
      <c r="AR33" s="4" t="s">
        <v>104</v>
      </c>
      <c r="AS33" s="4" t="s">
        <v>104</v>
      </c>
    </row>
    <row r="34" spans="1:45" s="35" customFormat="1" ht="21.75" customHeight="1" x14ac:dyDescent="0.25">
      <c r="A34" s="37" t="s">
        <v>25</v>
      </c>
      <c r="B34" s="12">
        <f t="shared" ref="B34:V34" si="0">0.75*B35</f>
        <v>0.27</v>
      </c>
      <c r="C34" s="12">
        <f t="shared" si="0"/>
        <v>0.2646</v>
      </c>
      <c r="D34" s="12">
        <f t="shared" si="0"/>
        <v>0.16200000000000001</v>
      </c>
      <c r="E34" s="12">
        <f t="shared" si="0"/>
        <v>3.2399999999999993</v>
      </c>
      <c r="F34" s="12">
        <f t="shared" si="0"/>
        <v>1.8792</v>
      </c>
      <c r="G34" s="12">
        <f t="shared" si="0"/>
        <v>0.38879999999999998</v>
      </c>
      <c r="H34" s="12">
        <f t="shared" si="0"/>
        <v>0.64800000000000002</v>
      </c>
      <c r="I34" s="12">
        <f t="shared" si="0"/>
        <v>0.37260000000000004</v>
      </c>
      <c r="J34" s="12">
        <f t="shared" si="0"/>
        <v>0.22140000000000001</v>
      </c>
      <c r="K34" s="12">
        <f t="shared" si="0"/>
        <v>0.54</v>
      </c>
      <c r="L34" s="12">
        <f t="shared" si="0"/>
        <v>0.81</v>
      </c>
      <c r="M34" s="12">
        <f t="shared" si="0"/>
        <v>2.0087999999999999</v>
      </c>
      <c r="N34" s="12">
        <f t="shared" si="0"/>
        <v>0.27</v>
      </c>
      <c r="O34" s="12">
        <f t="shared" si="0"/>
        <v>2.16</v>
      </c>
      <c r="P34" s="12">
        <f t="shared" si="0"/>
        <v>1.35</v>
      </c>
      <c r="Q34" s="12">
        <f t="shared" si="0"/>
        <v>4.6439999999999992</v>
      </c>
      <c r="R34" s="12">
        <f t="shared" si="0"/>
        <v>3.5207999999999999</v>
      </c>
      <c r="S34" s="12">
        <f t="shared" si="0"/>
        <v>3.5802</v>
      </c>
      <c r="T34" s="12">
        <f t="shared" si="0"/>
        <v>4.617</v>
      </c>
      <c r="U34" s="12">
        <f t="shared" si="0"/>
        <v>4.4171999999999993</v>
      </c>
      <c r="V34" s="12">
        <f t="shared" si="0"/>
        <v>0.63179999999999992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</row>
    <row r="35" spans="1:45" s="35" customFormat="1" ht="21.75" customHeight="1" x14ac:dyDescent="0.25">
      <c r="A35" s="37" t="s">
        <v>27</v>
      </c>
      <c r="B35" s="12">
        <v>0.36</v>
      </c>
      <c r="C35" s="12">
        <v>0.3528</v>
      </c>
      <c r="D35" s="12">
        <v>0.216</v>
      </c>
      <c r="E35" s="12">
        <v>4.3199999999999994</v>
      </c>
      <c r="F35" s="12">
        <v>2.5055999999999998</v>
      </c>
      <c r="G35" s="12">
        <v>0.51839999999999997</v>
      </c>
      <c r="H35" s="12">
        <v>0.86399999999999999</v>
      </c>
      <c r="I35" s="12">
        <v>0.49680000000000002</v>
      </c>
      <c r="J35" s="12">
        <v>0.29520000000000002</v>
      </c>
      <c r="K35" s="12">
        <v>0.72</v>
      </c>
      <c r="L35" s="12">
        <v>1.08</v>
      </c>
      <c r="M35" s="12">
        <v>2.6783999999999999</v>
      </c>
      <c r="N35" s="12">
        <v>0.36</v>
      </c>
      <c r="O35" s="12">
        <v>2.88</v>
      </c>
      <c r="P35" s="12">
        <v>1.8</v>
      </c>
      <c r="Q35" s="12">
        <v>6.1919999999999993</v>
      </c>
      <c r="R35" s="12">
        <v>4.6943999999999999</v>
      </c>
      <c r="S35" s="12">
        <v>4.7736000000000001</v>
      </c>
      <c r="T35" s="12">
        <v>6.1559999999999997</v>
      </c>
      <c r="U35" s="12">
        <v>5.8895999999999997</v>
      </c>
      <c r="V35" s="12">
        <v>0.84239999999999993</v>
      </c>
      <c r="W35" s="12">
        <v>4.68</v>
      </c>
      <c r="X35" s="12">
        <v>7.7111999999999998</v>
      </c>
      <c r="Y35" s="12">
        <v>9.3815999999999988</v>
      </c>
      <c r="Z35" s="12">
        <v>16.236000000000001</v>
      </c>
      <c r="AA35" s="12">
        <v>2.16</v>
      </c>
      <c r="AB35" s="12">
        <v>2.7</v>
      </c>
      <c r="AC35" s="12">
        <v>3.1392000000000002</v>
      </c>
      <c r="AD35" s="12">
        <v>10.1592</v>
      </c>
      <c r="AE35" s="12">
        <v>3.1248</v>
      </c>
      <c r="AF35" s="12">
        <v>2.3184</v>
      </c>
      <c r="AG35" s="12">
        <v>2.88</v>
      </c>
      <c r="AH35" s="12">
        <v>1.8504</v>
      </c>
      <c r="AI35" s="12">
        <v>5.3784000000000001</v>
      </c>
      <c r="AJ35" s="12">
        <v>5.3784000000000001</v>
      </c>
      <c r="AK35" s="12">
        <v>5.3784000000000001</v>
      </c>
      <c r="AL35" s="12">
        <v>4.3199999999999994</v>
      </c>
      <c r="AM35" s="12">
        <v>4.3199999999999994</v>
      </c>
      <c r="AN35" s="12">
        <v>4.3199999999999994</v>
      </c>
      <c r="AO35" s="12">
        <v>4.3199999999999994</v>
      </c>
      <c r="AP35" s="12">
        <v>7.1999999999999993</v>
      </c>
      <c r="AQ35" s="12">
        <v>22.175999999999998</v>
      </c>
      <c r="AR35" s="12">
        <v>10.08</v>
      </c>
      <c r="AS35" s="12">
        <v>22.32</v>
      </c>
    </row>
    <row r="36" spans="1:45" s="35" customFormat="1" ht="21.75" customHeight="1" x14ac:dyDescent="0.25">
      <c r="A36" s="37" t="s">
        <v>29</v>
      </c>
      <c r="B36" s="4">
        <v>0.15</v>
      </c>
      <c r="C36" s="4">
        <v>0.15</v>
      </c>
      <c r="D36" s="4">
        <v>0.15</v>
      </c>
      <c r="E36" s="4">
        <v>0.15</v>
      </c>
      <c r="F36" s="4">
        <v>0.15</v>
      </c>
      <c r="G36" s="4">
        <v>0.15</v>
      </c>
      <c r="H36" s="4">
        <v>0.15</v>
      </c>
      <c r="I36" s="4">
        <v>0.15</v>
      </c>
      <c r="J36" s="4">
        <v>0.15</v>
      </c>
      <c r="K36" s="4">
        <v>0.15</v>
      </c>
      <c r="L36" s="4">
        <v>0.15</v>
      </c>
      <c r="M36" s="4">
        <v>0.15</v>
      </c>
      <c r="N36" s="4">
        <v>0.15</v>
      </c>
      <c r="O36" s="4">
        <v>0.15</v>
      </c>
      <c r="P36" s="4">
        <v>0.15</v>
      </c>
      <c r="Q36" s="4">
        <v>0.15</v>
      </c>
      <c r="R36" s="4">
        <v>0.15</v>
      </c>
      <c r="S36" s="4">
        <v>0.15</v>
      </c>
      <c r="T36" s="4">
        <v>0.15</v>
      </c>
      <c r="U36" s="4">
        <v>0.15</v>
      </c>
      <c r="V36" s="4">
        <v>0.15</v>
      </c>
      <c r="W36" s="4">
        <v>0.5</v>
      </c>
      <c r="X36" s="4">
        <v>0.5</v>
      </c>
      <c r="Y36" s="4">
        <v>0.5</v>
      </c>
      <c r="Z36" s="4">
        <v>0.5</v>
      </c>
      <c r="AA36" s="4">
        <v>0.5</v>
      </c>
      <c r="AB36" s="4">
        <v>0.5</v>
      </c>
      <c r="AC36" s="4">
        <v>0.5</v>
      </c>
      <c r="AD36" s="4">
        <v>0.5</v>
      </c>
      <c r="AE36" s="4">
        <v>0.5</v>
      </c>
      <c r="AF36" s="4">
        <v>0.5</v>
      </c>
      <c r="AG36" s="4">
        <v>0.5</v>
      </c>
      <c r="AH36" s="4">
        <v>0.5</v>
      </c>
      <c r="AI36" s="4">
        <v>0.5</v>
      </c>
      <c r="AJ36" s="4">
        <v>0.5</v>
      </c>
      <c r="AK36" s="4">
        <v>0.5</v>
      </c>
      <c r="AL36" s="4">
        <v>0.5</v>
      </c>
      <c r="AM36" s="4">
        <v>0.5</v>
      </c>
      <c r="AN36" s="4">
        <v>0.5</v>
      </c>
      <c r="AO36" s="4">
        <v>0.5</v>
      </c>
      <c r="AP36" s="4">
        <v>1</v>
      </c>
      <c r="AQ36" s="4">
        <v>1</v>
      </c>
      <c r="AR36" s="4">
        <v>1</v>
      </c>
      <c r="AS36" s="4">
        <v>1</v>
      </c>
    </row>
    <row r="39" spans="1:45" hidden="1" x14ac:dyDescent="0.25">
      <c r="A39" s="1" t="s">
        <v>105</v>
      </c>
      <c r="B39" s="15" t="s">
        <v>106</v>
      </c>
      <c r="C39" s="15" t="s">
        <v>107</v>
      </c>
      <c r="D39" s="15" t="s">
        <v>108</v>
      </c>
      <c r="E39" s="15" t="s">
        <v>109</v>
      </c>
      <c r="F39" s="15" t="s">
        <v>110</v>
      </c>
      <c r="G39" s="15" t="s">
        <v>111</v>
      </c>
    </row>
    <row r="40" spans="1:45" hidden="1" x14ac:dyDescent="0.25">
      <c r="A40" s="1" t="s">
        <v>99</v>
      </c>
      <c r="B40" s="35" t="s">
        <v>103</v>
      </c>
      <c r="C40" s="35" t="s">
        <v>40</v>
      </c>
      <c r="D40" s="35" t="s">
        <v>112</v>
      </c>
      <c r="E40" s="35" t="s">
        <v>113</v>
      </c>
      <c r="F40" s="35" t="s">
        <v>114</v>
      </c>
      <c r="G40" s="35" t="s">
        <v>115</v>
      </c>
    </row>
    <row r="41" spans="1:45" hidden="1" x14ac:dyDescent="0.25">
      <c r="A41" s="1" t="s">
        <v>100</v>
      </c>
      <c r="B41" s="35" t="s">
        <v>116</v>
      </c>
      <c r="C41" s="35" t="s">
        <v>117</v>
      </c>
      <c r="D41" s="35" t="s">
        <v>118</v>
      </c>
      <c r="E41" s="35" t="s">
        <v>43</v>
      </c>
      <c r="F41" s="35" t="s">
        <v>119</v>
      </c>
      <c r="G41" s="35" t="s">
        <v>120</v>
      </c>
    </row>
    <row r="42" spans="1:45" hidden="1" x14ac:dyDescent="0.25">
      <c r="B42" s="35" t="s">
        <v>104</v>
      </c>
      <c r="C42" s="35" t="s">
        <v>121</v>
      </c>
      <c r="D42" s="35" t="s">
        <v>122</v>
      </c>
      <c r="E42" s="35" t="s">
        <v>123</v>
      </c>
      <c r="F42" s="35" t="s">
        <v>45</v>
      </c>
      <c r="G42" s="35" t="s">
        <v>47</v>
      </c>
    </row>
    <row r="43" spans="1:45" hidden="1" x14ac:dyDescent="0.25">
      <c r="B43" s="1" t="s">
        <v>124</v>
      </c>
      <c r="C43" s="35" t="s">
        <v>125</v>
      </c>
      <c r="D43" s="35" t="s">
        <v>126</v>
      </c>
      <c r="E43" s="35" t="s">
        <v>127</v>
      </c>
      <c r="F43" s="35" t="s">
        <v>128</v>
      </c>
      <c r="G43" s="35" t="s">
        <v>129</v>
      </c>
    </row>
    <row r="44" spans="1:45" hidden="1" x14ac:dyDescent="0.25">
      <c r="B44" s="35" t="s">
        <v>101</v>
      </c>
      <c r="C44" s="35"/>
      <c r="D44" s="35" t="s">
        <v>41</v>
      </c>
      <c r="E44" s="35"/>
      <c r="F44" s="35" t="s">
        <v>130</v>
      </c>
      <c r="G44" s="35"/>
    </row>
    <row r="45" spans="1:45" hidden="1" x14ac:dyDescent="0.25">
      <c r="B45" s="35" t="s">
        <v>102</v>
      </c>
      <c r="C45" s="35"/>
      <c r="D45" s="35" t="s">
        <v>131</v>
      </c>
      <c r="E45" s="35"/>
      <c r="F45" s="35" t="s">
        <v>132</v>
      </c>
      <c r="G45" s="35"/>
    </row>
    <row r="46" spans="1:45" hidden="1" x14ac:dyDescent="0.25">
      <c r="B46" s="35" t="s">
        <v>133</v>
      </c>
      <c r="C46" s="35"/>
      <c r="D46" s="35" t="s">
        <v>134</v>
      </c>
      <c r="E46" s="35"/>
      <c r="F46" s="35" t="s">
        <v>135</v>
      </c>
      <c r="G46" s="35"/>
    </row>
    <row r="47" spans="1:45" hidden="1" x14ac:dyDescent="0.25">
      <c r="B47" s="35" t="s">
        <v>136</v>
      </c>
      <c r="C47" s="35"/>
      <c r="D47" s="35" t="s">
        <v>137</v>
      </c>
      <c r="E47" s="35"/>
      <c r="F47" s="35" t="s">
        <v>138</v>
      </c>
      <c r="G47" s="35"/>
    </row>
    <row r="48" spans="1:45" hidden="1" x14ac:dyDescent="0.25">
      <c r="B48" s="35" t="s">
        <v>139</v>
      </c>
      <c r="C48" s="35"/>
      <c r="D48" s="35" t="s">
        <v>140</v>
      </c>
      <c r="E48" s="35"/>
      <c r="F48" s="35" t="s">
        <v>141</v>
      </c>
      <c r="G48" s="35"/>
    </row>
    <row r="49" spans="1:7" hidden="1" x14ac:dyDescent="0.25">
      <c r="B49" s="35"/>
      <c r="C49" s="35"/>
      <c r="D49" s="35" t="s">
        <v>142</v>
      </c>
      <c r="E49" s="35"/>
      <c r="F49" s="35" t="s">
        <v>143</v>
      </c>
      <c r="G49" s="35"/>
    </row>
    <row r="50" spans="1:7" hidden="1" x14ac:dyDescent="0.25">
      <c r="B50" s="35"/>
      <c r="C50" s="35"/>
      <c r="D50" s="35" t="s">
        <v>144</v>
      </c>
      <c r="E50" s="35"/>
      <c r="F50" s="35" t="s">
        <v>145</v>
      </c>
      <c r="G50" s="35"/>
    </row>
    <row r="51" spans="1:7" hidden="1" x14ac:dyDescent="0.25">
      <c r="B51" s="35"/>
      <c r="C51" s="35"/>
      <c r="D51" s="35" t="s">
        <v>146</v>
      </c>
      <c r="E51" s="35"/>
      <c r="F51" s="35" t="s">
        <v>147</v>
      </c>
      <c r="G51" s="35"/>
    </row>
    <row r="52" spans="1:7" hidden="1" x14ac:dyDescent="0.25">
      <c r="B52" s="35"/>
      <c r="C52" s="35"/>
      <c r="D52" s="35" t="s">
        <v>148</v>
      </c>
      <c r="E52" s="35"/>
      <c r="F52" s="35"/>
    </row>
    <row r="53" spans="1:7" hidden="1" x14ac:dyDescent="0.25">
      <c r="B53" s="35"/>
      <c r="C53" s="35"/>
      <c r="D53" s="35" t="s">
        <v>149</v>
      </c>
      <c r="E53" s="35"/>
      <c r="F53" s="35"/>
    </row>
    <row r="54" spans="1:7" hidden="1" x14ac:dyDescent="0.25">
      <c r="B54" s="35"/>
      <c r="C54" s="35"/>
      <c r="D54" s="35" t="s">
        <v>150</v>
      </c>
      <c r="E54" s="35"/>
      <c r="F54" s="35"/>
    </row>
    <row r="55" spans="1:7" hidden="1" x14ac:dyDescent="0.25">
      <c r="B55" s="35"/>
      <c r="C55" s="35"/>
      <c r="D55" s="35" t="s">
        <v>151</v>
      </c>
      <c r="E55" s="35"/>
      <c r="F55" s="35"/>
    </row>
    <row r="56" spans="1:7" x14ac:dyDescent="0.25">
      <c r="A56" s="35"/>
      <c r="B56" s="35"/>
      <c r="C56" s="35"/>
      <c r="D56" s="35"/>
    </row>
    <row r="57" spans="1:7" x14ac:dyDescent="0.25">
      <c r="A57" s="9" t="s">
        <v>152</v>
      </c>
    </row>
    <row r="58" spans="1:7" x14ac:dyDescent="0.25">
      <c r="A58" s="9" t="s">
        <v>153</v>
      </c>
    </row>
  </sheetData>
  <mergeCells count="12">
    <mergeCell ref="A1:I1"/>
    <mergeCell ref="A30:AS30"/>
    <mergeCell ref="A25:H25"/>
    <mergeCell ref="B3:E3"/>
    <mergeCell ref="B4:E4"/>
    <mergeCell ref="B16:D16"/>
    <mergeCell ref="B15:D15"/>
    <mergeCell ref="B14:D14"/>
    <mergeCell ref="A9:H9"/>
    <mergeCell ref="B7:E7"/>
    <mergeCell ref="B6:E6"/>
    <mergeCell ref="B5:E5"/>
  </mergeCells>
  <dataValidations count="8">
    <dataValidation type="list" showInputMessage="1" showErrorMessage="1" promptTitle="Optimisation Choice" prompt="Please select your choice of optimisation" sqref="B28" xr:uid="{00000000-0002-0000-0100-000000000000}">
      <formula1>$A$26:$A$27</formula1>
    </dataValidation>
    <dataValidation type="list" showInputMessage="1" showErrorMessage="1" sqref="B19" xr:uid="{00000000-0002-0000-0100-000001000000}">
      <formula1>$C$40:$C$43</formula1>
    </dataValidation>
    <dataValidation type="list" showInputMessage="1" showErrorMessage="1" sqref="B20" xr:uid="{00000000-0002-0000-0100-000002000000}">
      <formula1>$D$40:$D$55</formula1>
    </dataValidation>
    <dataValidation type="list" showInputMessage="1" showErrorMessage="1" sqref="B21" xr:uid="{00000000-0002-0000-0100-000003000000}">
      <formula1>$E$40:$E$43</formula1>
    </dataValidation>
    <dataValidation type="list" showInputMessage="1" showErrorMessage="1" sqref="B22" xr:uid="{00000000-0002-0000-0100-000004000000}">
      <formula1>$F$40:$F$51</formula1>
    </dataValidation>
    <dataValidation type="list" showInputMessage="1" showErrorMessage="1" sqref="B23:B24" xr:uid="{00000000-0002-0000-0100-000005000000}">
      <formula1>$G$40:$G$43</formula1>
    </dataValidation>
    <dataValidation type="list" showInputMessage="1" showErrorMessage="1" sqref="B32:AS32" xr:uid="{00000000-0002-0000-0100-000006000000}">
      <formula1>$A$40:$A$41</formula1>
    </dataValidation>
    <dataValidation type="list" showInputMessage="1" showErrorMessage="1" sqref="B33:AS33" xr:uid="{00000000-0002-0000-0100-000007000000}">
      <formula1>$B$40:$B$48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O28"/>
  <sheetViews>
    <sheetView showGridLines="0" zoomScale="80" zoomScaleNormal="80" zoomScaleSheetLayoutView="50" workbookViewId="0">
      <selection activeCell="E3" sqref="E3"/>
    </sheetView>
  </sheetViews>
  <sheetFormatPr defaultRowHeight="15" x14ac:dyDescent="0.25"/>
  <cols>
    <col min="1" max="3" width="21.5703125" style="38" customWidth="1"/>
    <col min="4" max="4" width="25.42578125" style="38" customWidth="1"/>
    <col min="5" max="15" width="21.5703125" style="38" customWidth="1"/>
  </cols>
  <sheetData>
    <row r="1" spans="1:9" ht="23.25" customHeight="1" x14ac:dyDescent="0.25">
      <c r="A1" s="40" t="s">
        <v>154</v>
      </c>
      <c r="B1" s="50"/>
      <c r="C1" s="50"/>
      <c r="D1" s="50"/>
    </row>
    <row r="2" spans="1:9" ht="23.25" customHeight="1" x14ac:dyDescent="0.25">
      <c r="A2" s="6" t="s">
        <v>155</v>
      </c>
      <c r="B2" s="35"/>
    </row>
    <row r="3" spans="1:9" ht="23.25" customHeight="1" x14ac:dyDescent="0.25">
      <c r="A3" s="6" t="s">
        <v>156</v>
      </c>
      <c r="B3" s="35"/>
    </row>
    <row r="4" spans="1:9" ht="23.25" customHeight="1" x14ac:dyDescent="0.25"/>
    <row r="5" spans="1:9" ht="23.25" customHeight="1" x14ac:dyDescent="0.25">
      <c r="A5" s="6" t="s">
        <v>157</v>
      </c>
      <c r="B5" s="35"/>
      <c r="C5" s="35"/>
      <c r="D5" s="35"/>
      <c r="E5" s="35"/>
      <c r="F5" s="35"/>
      <c r="G5" s="35"/>
    </row>
    <row r="6" spans="1:9" ht="23.25" customHeight="1" x14ac:dyDescent="0.25">
      <c r="A6" s="2" t="s">
        <v>158</v>
      </c>
      <c r="B6" s="55" t="s">
        <v>159</v>
      </c>
      <c r="C6" s="48"/>
      <c r="D6" s="56"/>
      <c r="E6" s="35"/>
      <c r="F6" s="3"/>
      <c r="G6" s="41" t="s">
        <v>35</v>
      </c>
      <c r="H6" s="50"/>
      <c r="I6" s="50"/>
    </row>
    <row r="7" spans="1:9" ht="23.25" customHeight="1" x14ac:dyDescent="0.25">
      <c r="A7" s="7" t="s">
        <v>160</v>
      </c>
      <c r="B7" s="55" t="s">
        <v>161</v>
      </c>
      <c r="C7" s="48"/>
      <c r="D7" s="56"/>
      <c r="E7" s="35"/>
      <c r="F7" s="5"/>
      <c r="G7" s="41" t="s">
        <v>36</v>
      </c>
      <c r="H7" s="50"/>
      <c r="I7" s="50"/>
    </row>
    <row r="8" spans="1:9" ht="23.25" customHeight="1" x14ac:dyDescent="0.25">
      <c r="A8" s="7" t="s">
        <v>162</v>
      </c>
      <c r="B8" s="55" t="s">
        <v>163</v>
      </c>
      <c r="C8" s="48"/>
      <c r="D8" s="56"/>
      <c r="E8" s="35"/>
      <c r="F8" s="37"/>
      <c r="G8" s="41" t="s">
        <v>37</v>
      </c>
      <c r="H8" s="50"/>
      <c r="I8" s="50"/>
    </row>
    <row r="9" spans="1:9" ht="23.25" customHeight="1" x14ac:dyDescent="0.25">
      <c r="A9" s="8" t="s">
        <v>164</v>
      </c>
      <c r="B9" s="55" t="s">
        <v>165</v>
      </c>
      <c r="C9" s="48"/>
      <c r="D9" s="56"/>
      <c r="E9" s="35"/>
      <c r="F9" s="35"/>
      <c r="G9" s="35"/>
    </row>
    <row r="10" spans="1:9" ht="23.25" customHeight="1" x14ac:dyDescent="0.25">
      <c r="A10" s="30" t="s">
        <v>166</v>
      </c>
      <c r="B10" s="51" t="s">
        <v>167</v>
      </c>
      <c r="C10" s="48"/>
      <c r="D10" s="49"/>
      <c r="E10" s="35"/>
    </row>
    <row r="11" spans="1:9" ht="23.25" customHeight="1" x14ac:dyDescent="0.25">
      <c r="A11" s="30" t="s">
        <v>168</v>
      </c>
      <c r="B11" s="51" t="s">
        <v>169</v>
      </c>
      <c r="C11" s="48"/>
      <c r="D11" s="49"/>
      <c r="E11" s="35"/>
    </row>
    <row r="12" spans="1:9" ht="23.25" customHeight="1" x14ac:dyDescent="0.25">
      <c r="A12" s="30" t="s">
        <v>170</v>
      </c>
      <c r="B12" s="51" t="s">
        <v>171</v>
      </c>
      <c r="C12" s="48"/>
      <c r="D12" s="49"/>
      <c r="E12" s="35"/>
    </row>
    <row r="13" spans="1:9" ht="23.25" customHeight="1" x14ac:dyDescent="0.25">
      <c r="A13" s="30" t="s">
        <v>172</v>
      </c>
      <c r="B13" s="52" t="s">
        <v>173</v>
      </c>
      <c r="C13" s="53"/>
      <c r="D13" s="54"/>
      <c r="E13" s="35"/>
      <c r="F13" s="35"/>
      <c r="G13" s="35"/>
    </row>
    <row r="14" spans="1:9" ht="23.25" customHeight="1" x14ac:dyDescent="0.25">
      <c r="A14" s="30" t="s">
        <v>174</v>
      </c>
      <c r="B14" s="44" t="s">
        <v>175</v>
      </c>
      <c r="C14" s="45"/>
      <c r="D14" s="46"/>
      <c r="E14" s="35"/>
      <c r="F14" s="35"/>
      <c r="G14" s="35"/>
    </row>
    <row r="15" spans="1:9" ht="23.25" customHeight="1" x14ac:dyDescent="0.25">
      <c r="A15" s="30" t="s">
        <v>176</v>
      </c>
      <c r="B15" s="44" t="s">
        <v>177</v>
      </c>
      <c r="C15" s="45"/>
      <c r="D15" s="46"/>
      <c r="E15" s="35"/>
      <c r="F15" s="35"/>
      <c r="G15" s="35"/>
    </row>
    <row r="16" spans="1:9" ht="23.25" customHeight="1" x14ac:dyDescent="0.25">
      <c r="A16" s="30" t="s">
        <v>178</v>
      </c>
      <c r="B16" s="44" t="s">
        <v>179</v>
      </c>
      <c r="C16" s="45"/>
      <c r="D16" s="46"/>
      <c r="E16" s="35"/>
      <c r="F16" s="35"/>
      <c r="G16" s="35"/>
    </row>
    <row r="17" spans="1:14" ht="23.25" customHeight="1" x14ac:dyDescent="0.25">
      <c r="A17" s="30" t="s">
        <v>180</v>
      </c>
      <c r="B17" s="44" t="s">
        <v>181</v>
      </c>
      <c r="C17" s="45"/>
      <c r="D17" s="46"/>
      <c r="E17" s="35"/>
      <c r="F17" s="35"/>
      <c r="G17" s="35"/>
    </row>
    <row r="18" spans="1:14" ht="23.25" customHeight="1" x14ac:dyDescent="0.25">
      <c r="A18" s="30" t="s">
        <v>182</v>
      </c>
      <c r="B18" s="44" t="s">
        <v>183</v>
      </c>
      <c r="C18" s="45"/>
      <c r="D18" s="46"/>
      <c r="E18" s="35"/>
      <c r="F18" s="35"/>
      <c r="G18" s="35"/>
    </row>
    <row r="19" spans="1:14" ht="23.25" customHeight="1" x14ac:dyDescent="0.25">
      <c r="A19" s="30" t="s">
        <v>184</v>
      </c>
      <c r="B19" s="44" t="s">
        <v>185</v>
      </c>
      <c r="C19" s="45"/>
      <c r="D19" s="46"/>
      <c r="E19" s="35"/>
      <c r="F19" s="35"/>
      <c r="G19" s="35"/>
    </row>
    <row r="20" spans="1:14" ht="23.25" customHeight="1" x14ac:dyDescent="0.25">
      <c r="A20" s="35"/>
      <c r="B20" s="35"/>
      <c r="C20" s="35"/>
      <c r="D20" s="35"/>
      <c r="E20" s="35"/>
      <c r="F20" s="35"/>
      <c r="G20" s="35"/>
    </row>
    <row r="21" spans="1:14" ht="23.25" customHeight="1" x14ac:dyDescent="0.25">
      <c r="A21" s="42" t="s">
        <v>186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1:14" ht="23.25" customHeight="1" x14ac:dyDescent="0.25">
      <c r="A22" s="37" t="s">
        <v>158</v>
      </c>
      <c r="B22" s="37" t="s">
        <v>160</v>
      </c>
      <c r="C22" s="37" t="s">
        <v>162</v>
      </c>
      <c r="D22" s="37" t="s">
        <v>164</v>
      </c>
      <c r="E22" s="37" t="s">
        <v>166</v>
      </c>
      <c r="F22" s="37" t="s">
        <v>168</v>
      </c>
      <c r="G22" s="37" t="s">
        <v>170</v>
      </c>
      <c r="H22" s="37" t="s">
        <v>172</v>
      </c>
      <c r="I22" s="37" t="s">
        <v>174</v>
      </c>
      <c r="J22" s="37" t="s">
        <v>176</v>
      </c>
      <c r="K22" s="37" t="s">
        <v>178</v>
      </c>
      <c r="L22" s="37" t="s">
        <v>180</v>
      </c>
      <c r="M22" s="37" t="s">
        <v>182</v>
      </c>
      <c r="N22" s="37" t="s">
        <v>184</v>
      </c>
    </row>
    <row r="23" spans="1:14" ht="23.25" customHeight="1" x14ac:dyDescent="0.25">
      <c r="A23" s="4">
        <v>1</v>
      </c>
      <c r="B23" s="23">
        <v>133</v>
      </c>
      <c r="C23" s="4">
        <v>116</v>
      </c>
      <c r="D23" s="4">
        <v>2400</v>
      </c>
      <c r="E23" s="4">
        <v>0.1</v>
      </c>
      <c r="F23" s="4">
        <v>40</v>
      </c>
      <c r="G23" s="4">
        <v>0.15</v>
      </c>
      <c r="H23" s="4">
        <v>30</v>
      </c>
      <c r="I23" s="4">
        <v>0.3</v>
      </c>
      <c r="J23" s="4">
        <v>20</v>
      </c>
      <c r="K23" s="4">
        <v>0.25</v>
      </c>
      <c r="L23" s="4">
        <v>25</v>
      </c>
      <c r="M23" s="4">
        <v>0.3</v>
      </c>
      <c r="N23" s="4">
        <v>20</v>
      </c>
    </row>
    <row r="24" spans="1:14" ht="23.25" customHeight="1" x14ac:dyDescent="0.25">
      <c r="A24" s="4">
        <v>2</v>
      </c>
      <c r="B24" s="23">
        <v>142</v>
      </c>
      <c r="C24" s="4">
        <v>115</v>
      </c>
      <c r="D24" s="4">
        <v>2800</v>
      </c>
      <c r="E24" s="4">
        <v>0.1</v>
      </c>
      <c r="F24" s="4">
        <v>40</v>
      </c>
      <c r="G24" s="4">
        <v>0.15</v>
      </c>
      <c r="H24" s="4">
        <v>30</v>
      </c>
      <c r="I24" s="4">
        <v>0.3</v>
      </c>
      <c r="J24" s="4">
        <v>20</v>
      </c>
      <c r="K24" s="4">
        <v>0.25</v>
      </c>
      <c r="L24" s="4">
        <v>25</v>
      </c>
      <c r="M24" s="4">
        <v>0.3</v>
      </c>
      <c r="N24" s="4">
        <v>20</v>
      </c>
    </row>
    <row r="25" spans="1:14" ht="23.25" customHeight="1" x14ac:dyDescent="0.25">
      <c r="A25" s="4">
        <v>3</v>
      </c>
      <c r="B25" s="23">
        <v>156</v>
      </c>
      <c r="C25" s="4">
        <v>110</v>
      </c>
      <c r="D25" s="4">
        <v>3200</v>
      </c>
      <c r="E25" s="4">
        <v>0.1</v>
      </c>
      <c r="F25" s="4">
        <v>40</v>
      </c>
      <c r="G25" s="4">
        <v>0.15</v>
      </c>
      <c r="H25" s="4">
        <v>30</v>
      </c>
      <c r="I25" s="4">
        <v>0.3</v>
      </c>
      <c r="J25" s="4">
        <v>20</v>
      </c>
      <c r="K25" s="4">
        <v>0.25</v>
      </c>
      <c r="L25" s="4">
        <v>25</v>
      </c>
      <c r="M25" s="4">
        <v>0.3</v>
      </c>
      <c r="N25" s="4">
        <v>20</v>
      </c>
    </row>
    <row r="26" spans="1:14" ht="23.25" customHeight="1" x14ac:dyDescent="0.25">
      <c r="A26" s="4">
        <v>4</v>
      </c>
      <c r="B26" s="23">
        <v>166</v>
      </c>
      <c r="C26" s="4">
        <v>94</v>
      </c>
      <c r="D26" s="4">
        <v>3600</v>
      </c>
      <c r="E26" s="4">
        <v>0.1</v>
      </c>
      <c r="F26" s="4">
        <v>40</v>
      </c>
      <c r="G26" s="4">
        <v>0.15</v>
      </c>
      <c r="H26" s="4">
        <v>30</v>
      </c>
      <c r="I26" s="4">
        <v>0.3</v>
      </c>
      <c r="J26" s="4">
        <v>20</v>
      </c>
      <c r="K26" s="4">
        <v>0.25</v>
      </c>
      <c r="L26" s="4">
        <v>25</v>
      </c>
      <c r="M26" s="4">
        <v>0.3</v>
      </c>
      <c r="N26" s="4">
        <v>20</v>
      </c>
    </row>
    <row r="27" spans="1:14" ht="23.25" customHeight="1" x14ac:dyDescent="0.25">
      <c r="A27" s="4">
        <v>5</v>
      </c>
      <c r="B27" s="23">
        <v>184</v>
      </c>
      <c r="C27" s="4">
        <v>60</v>
      </c>
      <c r="D27" s="4">
        <v>4000</v>
      </c>
      <c r="E27" s="4">
        <v>0.1</v>
      </c>
      <c r="F27" s="4">
        <v>40</v>
      </c>
      <c r="G27" s="4">
        <v>0.15</v>
      </c>
      <c r="H27" s="4">
        <v>30</v>
      </c>
      <c r="I27" s="4">
        <v>0.3</v>
      </c>
      <c r="J27" s="4">
        <v>20</v>
      </c>
      <c r="K27" s="4">
        <v>0.25</v>
      </c>
      <c r="L27" s="4">
        <v>25</v>
      </c>
      <c r="M27" s="4">
        <v>0.3</v>
      </c>
      <c r="N27" s="4">
        <v>20</v>
      </c>
    </row>
    <row r="28" spans="1:14" ht="23.25" customHeight="1" x14ac:dyDescent="0.25">
      <c r="A28" s="4">
        <v>6</v>
      </c>
      <c r="B28" s="23">
        <v>203</v>
      </c>
      <c r="C28" s="4">
        <v>0</v>
      </c>
      <c r="D28" s="4">
        <v>4400</v>
      </c>
      <c r="E28" s="4">
        <v>0.1</v>
      </c>
      <c r="F28" s="4">
        <v>40</v>
      </c>
      <c r="G28" s="4">
        <v>0.15</v>
      </c>
      <c r="H28" s="4">
        <v>30</v>
      </c>
      <c r="I28" s="4">
        <v>0.3</v>
      </c>
      <c r="J28" s="4">
        <v>20</v>
      </c>
      <c r="K28" s="4">
        <v>0.25</v>
      </c>
      <c r="L28" s="4">
        <v>25</v>
      </c>
      <c r="M28" s="4">
        <v>0.3</v>
      </c>
      <c r="N28" s="4">
        <v>20</v>
      </c>
    </row>
  </sheetData>
  <mergeCells count="19">
    <mergeCell ref="B6:D6"/>
    <mergeCell ref="B7:D7"/>
    <mergeCell ref="B8:D8"/>
    <mergeCell ref="G8:I8"/>
    <mergeCell ref="G7:I7"/>
    <mergeCell ref="G6:I6"/>
    <mergeCell ref="A1:D1"/>
    <mergeCell ref="A21:N21"/>
    <mergeCell ref="B11:D11"/>
    <mergeCell ref="B10:D10"/>
    <mergeCell ref="B12:D12"/>
    <mergeCell ref="B13:D13"/>
    <mergeCell ref="B19:D19"/>
    <mergeCell ref="B18:D18"/>
    <mergeCell ref="B17:D17"/>
    <mergeCell ref="B16:D16"/>
    <mergeCell ref="B15:D15"/>
    <mergeCell ref="B14:D14"/>
    <mergeCell ref="B9:D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J19"/>
  <sheetViews>
    <sheetView showGridLines="0" zoomScale="80" zoomScaleNormal="80" zoomScaleSheetLayoutView="50" workbookViewId="0">
      <selection activeCell="F10" sqref="F10"/>
    </sheetView>
  </sheetViews>
  <sheetFormatPr defaultRowHeight="15" x14ac:dyDescent="0.25"/>
  <cols>
    <col min="1" max="3" width="21.5703125" style="38" customWidth="1"/>
    <col min="4" max="4" width="28.28515625" style="38" customWidth="1"/>
    <col min="5" max="10" width="21.5703125" style="38" customWidth="1"/>
    <col min="11" max="45" width="9.140625" style="38" customWidth="1"/>
    <col min="46" max="16384" width="9.140625" style="38"/>
  </cols>
  <sheetData>
    <row r="1" spans="1:10" ht="23.25" customHeight="1" x14ac:dyDescent="0.25">
      <c r="A1" s="6" t="s">
        <v>187</v>
      </c>
      <c r="B1" s="35"/>
      <c r="C1" s="35"/>
      <c r="D1" s="35"/>
      <c r="E1" s="35"/>
      <c r="F1" s="35"/>
      <c r="G1" s="35"/>
    </row>
    <row r="2" spans="1:10" ht="23.25" customHeight="1" x14ac:dyDescent="0.25">
      <c r="A2" s="2" t="s">
        <v>158</v>
      </c>
      <c r="B2" s="44" t="s">
        <v>159</v>
      </c>
      <c r="C2" s="45"/>
      <c r="D2" s="45"/>
      <c r="E2" s="46"/>
      <c r="G2" s="3"/>
      <c r="H2" s="41" t="s">
        <v>35</v>
      </c>
      <c r="I2" s="50"/>
      <c r="J2" s="50"/>
    </row>
    <row r="3" spans="1:10" ht="23.25" customHeight="1" x14ac:dyDescent="0.25">
      <c r="A3" s="14" t="s">
        <v>103</v>
      </c>
      <c r="B3" s="44" t="s">
        <v>188</v>
      </c>
      <c r="C3" s="45"/>
      <c r="D3" s="45"/>
      <c r="E3" s="46"/>
      <c r="G3" s="5"/>
      <c r="H3" s="41" t="s">
        <v>36</v>
      </c>
      <c r="I3" s="50"/>
      <c r="J3" s="50"/>
    </row>
    <row r="4" spans="1:10" ht="23.25" customHeight="1" x14ac:dyDescent="0.25">
      <c r="A4" s="14" t="s">
        <v>116</v>
      </c>
      <c r="B4" s="44" t="s">
        <v>189</v>
      </c>
      <c r="C4" s="45"/>
      <c r="D4" s="45"/>
      <c r="E4" s="46"/>
      <c r="G4" s="37"/>
      <c r="H4" s="41" t="s">
        <v>37</v>
      </c>
      <c r="I4" s="50"/>
      <c r="J4" s="50"/>
    </row>
    <row r="5" spans="1:10" ht="23.25" customHeight="1" x14ac:dyDescent="0.25">
      <c r="A5" s="14" t="s">
        <v>104</v>
      </c>
      <c r="B5" s="44" t="s">
        <v>190</v>
      </c>
      <c r="C5" s="45"/>
      <c r="D5" s="45"/>
      <c r="E5" s="46"/>
      <c r="F5" s="35"/>
      <c r="G5" s="35"/>
    </row>
    <row r="6" spans="1:10" ht="23.25" customHeight="1" x14ac:dyDescent="0.25">
      <c r="A6" s="14" t="s">
        <v>101</v>
      </c>
      <c r="B6" s="44" t="s">
        <v>191</v>
      </c>
      <c r="C6" s="45"/>
      <c r="D6" s="45"/>
      <c r="E6" s="46"/>
      <c r="F6" s="35"/>
      <c r="G6" s="35"/>
    </row>
    <row r="7" spans="1:10" ht="23.25" customHeight="1" x14ac:dyDescent="0.25">
      <c r="A7" s="28" t="s">
        <v>102</v>
      </c>
      <c r="B7" s="44" t="s">
        <v>192</v>
      </c>
      <c r="C7" s="45"/>
      <c r="D7" s="45"/>
      <c r="E7" s="46"/>
      <c r="F7" s="35"/>
      <c r="G7" s="35"/>
    </row>
    <row r="8" spans="1:10" ht="23.25" customHeight="1" x14ac:dyDescent="0.25">
      <c r="A8" s="28" t="s">
        <v>133</v>
      </c>
      <c r="B8" s="44" t="s">
        <v>193</v>
      </c>
      <c r="C8" s="45"/>
      <c r="D8" s="45"/>
      <c r="E8" s="46"/>
      <c r="F8" s="35"/>
      <c r="G8" s="35"/>
    </row>
    <row r="9" spans="1:10" ht="23.25" customHeight="1" x14ac:dyDescent="0.25">
      <c r="A9" s="28" t="s">
        <v>136</v>
      </c>
      <c r="B9" s="44" t="s">
        <v>194</v>
      </c>
      <c r="C9" s="45"/>
      <c r="D9" s="45"/>
      <c r="E9" s="46"/>
      <c r="F9" s="35"/>
      <c r="G9" s="35"/>
    </row>
    <row r="10" spans="1:10" ht="23.25" customHeight="1" x14ac:dyDescent="0.25">
      <c r="A10" s="28" t="s">
        <v>139</v>
      </c>
      <c r="B10" s="44" t="s">
        <v>195</v>
      </c>
      <c r="C10" s="45"/>
      <c r="D10" s="45"/>
      <c r="E10" s="46"/>
      <c r="F10" s="35"/>
      <c r="G10" s="35"/>
    </row>
    <row r="11" spans="1:10" ht="23.25" customHeight="1" x14ac:dyDescent="0.25">
      <c r="A11" s="35"/>
      <c r="B11" s="35"/>
      <c r="C11" s="35"/>
      <c r="D11" s="35"/>
      <c r="E11" s="35"/>
      <c r="F11" s="35"/>
      <c r="G11" s="35"/>
    </row>
    <row r="12" spans="1:10" ht="23.25" customHeight="1" x14ac:dyDescent="0.25">
      <c r="A12" s="42" t="s">
        <v>196</v>
      </c>
      <c r="B12" s="50"/>
      <c r="C12" s="50"/>
      <c r="D12" s="50"/>
      <c r="E12" s="50"/>
      <c r="F12" s="50"/>
      <c r="G12" s="50"/>
      <c r="H12" s="50"/>
      <c r="I12" s="50"/>
    </row>
    <row r="13" spans="1:10" ht="23.25" customHeight="1" x14ac:dyDescent="0.25">
      <c r="A13" s="37" t="s">
        <v>158</v>
      </c>
      <c r="B13" s="37" t="s">
        <v>103</v>
      </c>
      <c r="C13" s="37" t="s">
        <v>116</v>
      </c>
      <c r="D13" s="37" t="s">
        <v>104</v>
      </c>
      <c r="E13" s="37" t="s">
        <v>101</v>
      </c>
      <c r="F13" s="37" t="s">
        <v>102</v>
      </c>
      <c r="G13" s="37" t="s">
        <v>133</v>
      </c>
      <c r="H13" s="37" t="s">
        <v>136</v>
      </c>
      <c r="I13" s="37" t="s">
        <v>139</v>
      </c>
    </row>
    <row r="14" spans="1:10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10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10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H4:J4"/>
    <mergeCell ref="H3:J3"/>
    <mergeCell ref="H2:J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O27"/>
  <sheetViews>
    <sheetView showGridLines="0" zoomScale="80" zoomScaleNormal="80" zoomScaleSheetLayoutView="50" workbookViewId="0">
      <selection activeCell="G12" sqref="G12"/>
    </sheetView>
  </sheetViews>
  <sheetFormatPr defaultRowHeight="15" x14ac:dyDescent="0.25"/>
  <cols>
    <col min="1" max="3" width="21.5703125" style="38" customWidth="1"/>
    <col min="4" max="4" width="28.28515625" style="38" customWidth="1"/>
    <col min="5" max="9" width="21.5703125" style="38" customWidth="1"/>
    <col min="10" max="15" width="21.7109375" style="38" customWidth="1"/>
    <col min="16" max="45" width="9.140625" style="38" customWidth="1"/>
    <col min="46" max="16384" width="9.140625" style="38"/>
  </cols>
  <sheetData>
    <row r="1" spans="1:10" ht="23.25" customHeight="1" x14ac:dyDescent="0.25">
      <c r="A1" s="6" t="s">
        <v>197</v>
      </c>
      <c r="B1" s="35"/>
      <c r="C1" s="35"/>
      <c r="D1" s="35"/>
      <c r="E1" s="35"/>
      <c r="F1" s="35"/>
      <c r="G1" s="35"/>
    </row>
    <row r="2" spans="1:10" ht="23.25" customHeight="1" x14ac:dyDescent="0.25">
      <c r="A2" s="2" t="s">
        <v>158</v>
      </c>
      <c r="B2" s="44" t="s">
        <v>159</v>
      </c>
      <c r="C2" s="45"/>
      <c r="D2" s="45"/>
      <c r="E2" s="46"/>
      <c r="G2" s="3"/>
      <c r="H2" s="41" t="s">
        <v>35</v>
      </c>
      <c r="I2" s="50"/>
      <c r="J2" s="50"/>
    </row>
    <row r="3" spans="1:10" ht="23.25" customHeight="1" x14ac:dyDescent="0.25">
      <c r="A3" s="14" t="s">
        <v>103</v>
      </c>
      <c r="B3" s="44" t="s">
        <v>198</v>
      </c>
      <c r="C3" s="45"/>
      <c r="D3" s="45"/>
      <c r="E3" s="46"/>
      <c r="G3" s="5"/>
      <c r="H3" s="41" t="s">
        <v>36</v>
      </c>
      <c r="I3" s="50"/>
      <c r="J3" s="50"/>
    </row>
    <row r="4" spans="1:10" ht="23.25" customHeight="1" x14ac:dyDescent="0.25">
      <c r="A4" s="14" t="s">
        <v>116</v>
      </c>
      <c r="B4" s="44" t="s">
        <v>199</v>
      </c>
      <c r="C4" s="45"/>
      <c r="D4" s="45"/>
      <c r="E4" s="46"/>
      <c r="G4" s="37"/>
      <c r="H4" s="41" t="s">
        <v>37</v>
      </c>
      <c r="I4" s="50"/>
      <c r="J4" s="50"/>
    </row>
    <row r="5" spans="1:10" ht="23.25" customHeight="1" x14ac:dyDescent="0.25">
      <c r="A5" s="14" t="s">
        <v>104</v>
      </c>
      <c r="B5" s="44" t="s">
        <v>200</v>
      </c>
      <c r="C5" s="45"/>
      <c r="D5" s="45"/>
      <c r="E5" s="46"/>
      <c r="F5" s="35"/>
      <c r="G5" s="35"/>
    </row>
    <row r="6" spans="1:10" ht="23.25" customHeight="1" x14ac:dyDescent="0.25">
      <c r="A6" s="14" t="s">
        <v>101</v>
      </c>
      <c r="B6" s="44" t="s">
        <v>201</v>
      </c>
      <c r="C6" s="45"/>
      <c r="D6" s="45"/>
      <c r="E6" s="46"/>
      <c r="F6" s="35"/>
      <c r="G6" s="35"/>
    </row>
    <row r="7" spans="1:10" ht="23.25" customHeight="1" x14ac:dyDescent="0.25">
      <c r="A7" s="28" t="s">
        <v>102</v>
      </c>
      <c r="B7" s="44" t="s">
        <v>202</v>
      </c>
      <c r="C7" s="45"/>
      <c r="D7" s="45"/>
      <c r="E7" s="46"/>
      <c r="F7" s="35"/>
      <c r="G7" s="35"/>
    </row>
    <row r="8" spans="1:10" ht="23.25" customHeight="1" x14ac:dyDescent="0.25">
      <c r="A8" s="28" t="s">
        <v>133</v>
      </c>
      <c r="B8" s="44" t="s">
        <v>203</v>
      </c>
      <c r="C8" s="45"/>
      <c r="D8" s="45"/>
      <c r="E8" s="46"/>
      <c r="F8" s="35"/>
      <c r="G8" s="35"/>
    </row>
    <row r="9" spans="1:10" ht="23.25" customHeight="1" x14ac:dyDescent="0.25">
      <c r="A9" s="28" t="s">
        <v>136</v>
      </c>
      <c r="B9" s="44" t="s">
        <v>204</v>
      </c>
      <c r="C9" s="45"/>
      <c r="D9" s="45"/>
      <c r="E9" s="46"/>
      <c r="F9" s="35"/>
      <c r="G9" s="35"/>
    </row>
    <row r="10" spans="1:10" ht="23.25" customHeight="1" x14ac:dyDescent="0.25">
      <c r="A10" s="28" t="s">
        <v>139</v>
      </c>
      <c r="B10" s="44" t="s">
        <v>205</v>
      </c>
      <c r="C10" s="45"/>
      <c r="D10" s="45"/>
      <c r="E10" s="46"/>
      <c r="F10" s="35"/>
      <c r="G10" s="35"/>
    </row>
    <row r="11" spans="1:10" ht="23.25" customHeight="1" x14ac:dyDescent="0.25">
      <c r="A11" s="39" t="s">
        <v>206</v>
      </c>
      <c r="B11" s="44" t="s">
        <v>207</v>
      </c>
      <c r="C11" s="45"/>
      <c r="D11" s="45"/>
      <c r="E11" s="46"/>
      <c r="F11" s="35"/>
      <c r="G11" s="35"/>
    </row>
    <row r="12" spans="1:10" ht="23.25" customHeight="1" x14ac:dyDescent="0.25">
      <c r="A12" s="39" t="s">
        <v>208</v>
      </c>
      <c r="B12" s="44" t="s">
        <v>209</v>
      </c>
      <c r="C12" s="45"/>
      <c r="D12" s="45"/>
      <c r="E12" s="46"/>
      <c r="F12" s="35"/>
      <c r="G12" s="35"/>
    </row>
    <row r="13" spans="1:10" ht="23.25" customHeight="1" x14ac:dyDescent="0.25">
      <c r="A13" s="39" t="s">
        <v>210</v>
      </c>
      <c r="B13" s="44" t="s">
        <v>211</v>
      </c>
      <c r="C13" s="45"/>
      <c r="D13" s="45"/>
      <c r="E13" s="46"/>
      <c r="F13" s="35"/>
      <c r="G13" s="35"/>
    </row>
    <row r="14" spans="1:10" ht="23.25" customHeight="1" x14ac:dyDescent="0.25">
      <c r="A14" s="39" t="s">
        <v>212</v>
      </c>
      <c r="B14" s="44" t="s">
        <v>213</v>
      </c>
      <c r="C14" s="45"/>
      <c r="D14" s="45"/>
      <c r="E14" s="46"/>
      <c r="F14" s="35"/>
      <c r="G14" s="35"/>
    </row>
    <row r="15" spans="1:10" ht="23.25" customHeight="1" x14ac:dyDescent="0.25">
      <c r="A15" s="39" t="s">
        <v>214</v>
      </c>
      <c r="B15" s="44" t="s">
        <v>215</v>
      </c>
      <c r="C15" s="45"/>
      <c r="D15" s="45"/>
      <c r="E15" s="46"/>
      <c r="F15" s="35"/>
      <c r="G15" s="35"/>
    </row>
    <row r="16" spans="1:10" ht="23.25" customHeight="1" x14ac:dyDescent="0.25">
      <c r="A16" s="39" t="s">
        <v>216</v>
      </c>
      <c r="B16" s="44" t="s">
        <v>217</v>
      </c>
      <c r="C16" s="45"/>
      <c r="D16" s="45"/>
      <c r="E16" s="46"/>
      <c r="F16" s="35"/>
      <c r="G16" s="35"/>
    </row>
    <row r="17" spans="1:15" ht="23.25" customHeight="1" x14ac:dyDescent="0.25">
      <c r="A17" s="35"/>
      <c r="B17" s="35"/>
      <c r="C17" s="35"/>
      <c r="D17" s="35"/>
      <c r="E17" s="35"/>
      <c r="F17" s="35"/>
      <c r="G17" s="35"/>
    </row>
    <row r="18" spans="1:15" ht="23.25" customHeight="1" x14ac:dyDescent="0.25">
      <c r="A18" s="32" t="s">
        <v>218</v>
      </c>
      <c r="B18" s="33">
        <v>0.2</v>
      </c>
      <c r="C18" s="35"/>
      <c r="D18" s="35"/>
      <c r="E18" s="35"/>
      <c r="F18" s="35"/>
      <c r="G18" s="35"/>
    </row>
    <row r="19" spans="1:15" ht="23.25" customHeight="1" x14ac:dyDescent="0.25">
      <c r="A19" s="35"/>
      <c r="B19" s="35"/>
      <c r="C19" s="35"/>
      <c r="D19" s="35"/>
      <c r="E19" s="35"/>
      <c r="F19" s="35"/>
      <c r="G19" s="35"/>
    </row>
    <row r="20" spans="1:15" ht="23.25" customHeight="1" x14ac:dyDescent="0.25">
      <c r="A20" s="42" t="s">
        <v>219</v>
      </c>
      <c r="B20" s="50"/>
      <c r="C20" s="50"/>
      <c r="D20" s="50"/>
      <c r="E20" s="50"/>
      <c r="F20" s="50"/>
      <c r="G20" s="50"/>
      <c r="H20" s="50"/>
      <c r="I20" s="50"/>
    </row>
    <row r="21" spans="1:15" ht="23.25" customHeight="1" x14ac:dyDescent="0.25">
      <c r="A21" s="37" t="s">
        <v>158</v>
      </c>
      <c r="B21" s="37" t="s">
        <v>103</v>
      </c>
      <c r="C21" s="37" t="s">
        <v>116</v>
      </c>
      <c r="D21" s="37" t="s">
        <v>104</v>
      </c>
      <c r="E21" s="37" t="s">
        <v>101</v>
      </c>
      <c r="F21" s="37" t="s">
        <v>102</v>
      </c>
      <c r="G21" s="37" t="s">
        <v>133</v>
      </c>
      <c r="H21" s="37" t="s">
        <v>136</v>
      </c>
      <c r="I21" s="37" t="s">
        <v>139</v>
      </c>
      <c r="J21" s="37" t="s">
        <v>206</v>
      </c>
      <c r="K21" s="37" t="s">
        <v>208</v>
      </c>
      <c r="L21" s="37" t="s">
        <v>210</v>
      </c>
      <c r="M21" s="37" t="s">
        <v>212</v>
      </c>
      <c r="N21" s="37" t="s">
        <v>214</v>
      </c>
      <c r="O21" s="37" t="s">
        <v>216</v>
      </c>
    </row>
    <row r="22" spans="1:15" ht="23.25" customHeight="1" x14ac:dyDescent="0.25">
      <c r="A22" s="4">
        <v>1</v>
      </c>
      <c r="B22" s="31">
        <v>400</v>
      </c>
      <c r="C22" s="31">
        <v>400</v>
      </c>
      <c r="D22" s="31">
        <v>400</v>
      </c>
      <c r="E22" s="31">
        <v>400</v>
      </c>
      <c r="F22" s="31">
        <v>400</v>
      </c>
      <c r="G22" s="31">
        <v>400</v>
      </c>
      <c r="H22" s="31">
        <v>400</v>
      </c>
      <c r="I22" s="31">
        <v>400</v>
      </c>
      <c r="J22" s="31">
        <v>600</v>
      </c>
      <c r="K22" s="31">
        <v>600</v>
      </c>
      <c r="L22" s="31">
        <v>600</v>
      </c>
      <c r="M22" s="31">
        <v>600</v>
      </c>
      <c r="N22" s="31">
        <v>600</v>
      </c>
      <c r="O22" s="31">
        <v>600</v>
      </c>
    </row>
    <row r="23" spans="1:15" ht="23.25" customHeight="1" x14ac:dyDescent="0.25">
      <c r="A23" s="4">
        <v>2</v>
      </c>
      <c r="B23" s="31">
        <v>400</v>
      </c>
      <c r="C23" s="31">
        <v>400</v>
      </c>
      <c r="D23" s="31">
        <v>400</v>
      </c>
      <c r="E23" s="31">
        <v>400</v>
      </c>
      <c r="F23" s="31">
        <v>400</v>
      </c>
      <c r="G23" s="31">
        <v>400</v>
      </c>
      <c r="H23" s="31">
        <v>400</v>
      </c>
      <c r="I23" s="31">
        <v>400</v>
      </c>
      <c r="J23" s="31">
        <v>600</v>
      </c>
      <c r="K23" s="31">
        <v>600</v>
      </c>
      <c r="L23" s="31">
        <v>600</v>
      </c>
      <c r="M23" s="31">
        <v>600</v>
      </c>
      <c r="N23" s="31">
        <v>600</v>
      </c>
      <c r="O23" s="31">
        <v>600</v>
      </c>
    </row>
    <row r="24" spans="1:15" ht="23.25" customHeight="1" x14ac:dyDescent="0.25">
      <c r="A24" s="4">
        <v>3</v>
      </c>
      <c r="B24" s="31">
        <v>400</v>
      </c>
      <c r="C24" s="31">
        <v>400</v>
      </c>
      <c r="D24" s="31">
        <v>400</v>
      </c>
      <c r="E24" s="31">
        <v>400</v>
      </c>
      <c r="F24" s="31">
        <v>400</v>
      </c>
      <c r="G24" s="31">
        <v>400</v>
      </c>
      <c r="H24" s="31">
        <v>400</v>
      </c>
      <c r="I24" s="31">
        <v>400</v>
      </c>
      <c r="J24" s="31">
        <v>600</v>
      </c>
      <c r="K24" s="31">
        <v>600</v>
      </c>
      <c r="L24" s="31">
        <v>600</v>
      </c>
      <c r="M24" s="31">
        <v>600</v>
      </c>
      <c r="N24" s="31">
        <v>600</v>
      </c>
      <c r="O24" s="31">
        <v>600</v>
      </c>
    </row>
    <row r="25" spans="1:15" ht="23.25" customHeight="1" x14ac:dyDescent="0.25">
      <c r="A25" s="4">
        <v>4</v>
      </c>
      <c r="B25" s="31">
        <v>400</v>
      </c>
      <c r="C25" s="31">
        <v>400</v>
      </c>
      <c r="D25" s="31">
        <v>400</v>
      </c>
      <c r="E25" s="31">
        <v>400</v>
      </c>
      <c r="F25" s="31">
        <v>400</v>
      </c>
      <c r="G25" s="31">
        <v>400</v>
      </c>
      <c r="H25" s="31">
        <v>400</v>
      </c>
      <c r="I25" s="31">
        <v>400</v>
      </c>
      <c r="J25" s="31">
        <v>600</v>
      </c>
      <c r="K25" s="31">
        <v>600</v>
      </c>
      <c r="L25" s="31">
        <v>600</v>
      </c>
      <c r="M25" s="31">
        <v>600</v>
      </c>
      <c r="N25" s="31">
        <v>600</v>
      </c>
      <c r="O25" s="31">
        <v>600</v>
      </c>
    </row>
    <row r="26" spans="1:15" ht="23.25" customHeight="1" x14ac:dyDescent="0.25">
      <c r="A26" s="4">
        <v>5</v>
      </c>
      <c r="B26" s="31">
        <v>400</v>
      </c>
      <c r="C26" s="31">
        <v>400</v>
      </c>
      <c r="D26" s="31">
        <v>400</v>
      </c>
      <c r="E26" s="31">
        <v>400</v>
      </c>
      <c r="F26" s="31">
        <v>400</v>
      </c>
      <c r="G26" s="31">
        <v>400</v>
      </c>
      <c r="H26" s="31">
        <v>400</v>
      </c>
      <c r="I26" s="31">
        <v>400</v>
      </c>
      <c r="J26" s="31">
        <v>600</v>
      </c>
      <c r="K26" s="31">
        <v>600</v>
      </c>
      <c r="L26" s="31">
        <v>600</v>
      </c>
      <c r="M26" s="31">
        <v>600</v>
      </c>
      <c r="N26" s="31">
        <v>600</v>
      </c>
      <c r="O26" s="31">
        <v>600</v>
      </c>
    </row>
    <row r="27" spans="1:15" ht="23.25" customHeight="1" x14ac:dyDescent="0.25">
      <c r="A27" s="4">
        <v>6</v>
      </c>
      <c r="B27" s="31">
        <v>400</v>
      </c>
      <c r="C27" s="31">
        <v>400</v>
      </c>
      <c r="D27" s="31">
        <v>400</v>
      </c>
      <c r="E27" s="31">
        <v>400</v>
      </c>
      <c r="F27" s="31">
        <v>400</v>
      </c>
      <c r="G27" s="31">
        <v>400</v>
      </c>
      <c r="H27" s="31">
        <v>400</v>
      </c>
      <c r="I27" s="31">
        <v>400</v>
      </c>
      <c r="J27" s="31">
        <v>600</v>
      </c>
      <c r="K27" s="31">
        <v>600</v>
      </c>
      <c r="L27" s="31">
        <v>600</v>
      </c>
      <c r="M27" s="31">
        <v>600</v>
      </c>
      <c r="N27" s="31">
        <v>600</v>
      </c>
      <c r="O27" s="31">
        <v>600</v>
      </c>
    </row>
  </sheetData>
  <mergeCells count="19">
    <mergeCell ref="B2:E2"/>
    <mergeCell ref="H2:J2"/>
    <mergeCell ref="B3:E3"/>
    <mergeCell ref="H3:J3"/>
    <mergeCell ref="B4:E4"/>
    <mergeCell ref="H4:J4"/>
    <mergeCell ref="A20:I20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O27"/>
  <sheetViews>
    <sheetView showGridLines="0" zoomScale="80" zoomScaleNormal="80" zoomScaleSheetLayoutView="50" workbookViewId="0">
      <selection activeCell="F10" sqref="F10"/>
    </sheetView>
  </sheetViews>
  <sheetFormatPr defaultRowHeight="15" x14ac:dyDescent="0.25"/>
  <cols>
    <col min="1" max="3" width="21.5703125" style="38" customWidth="1"/>
    <col min="4" max="4" width="28.28515625" style="38" customWidth="1"/>
    <col min="5" max="9" width="21.5703125" style="38" customWidth="1"/>
    <col min="10" max="15" width="21.28515625" style="38" customWidth="1"/>
    <col min="16" max="45" width="9.140625" style="38" customWidth="1"/>
    <col min="46" max="16384" width="9.140625" style="38"/>
  </cols>
  <sheetData>
    <row r="1" spans="1:10" ht="23.25" customHeight="1" x14ac:dyDescent="0.25">
      <c r="A1" s="6" t="s">
        <v>220</v>
      </c>
      <c r="B1" s="35"/>
      <c r="C1" s="35"/>
      <c r="D1" s="35"/>
      <c r="E1" s="35"/>
      <c r="F1" s="35"/>
      <c r="G1" s="35"/>
    </row>
    <row r="2" spans="1:10" ht="23.25" customHeight="1" x14ac:dyDescent="0.25">
      <c r="A2" s="2" t="s">
        <v>158</v>
      </c>
      <c r="B2" s="44" t="s">
        <v>159</v>
      </c>
      <c r="C2" s="45"/>
      <c r="D2" s="45"/>
      <c r="E2" s="46"/>
      <c r="G2" s="3"/>
      <c r="H2" s="41" t="s">
        <v>35</v>
      </c>
      <c r="I2" s="50"/>
      <c r="J2" s="50"/>
    </row>
    <row r="3" spans="1:10" ht="23.25" customHeight="1" x14ac:dyDescent="0.25">
      <c r="A3" s="14" t="s">
        <v>103</v>
      </c>
      <c r="B3" s="44" t="s">
        <v>221</v>
      </c>
      <c r="C3" s="45"/>
      <c r="D3" s="45"/>
      <c r="E3" s="46"/>
      <c r="G3" s="5"/>
      <c r="H3" s="41" t="s">
        <v>36</v>
      </c>
      <c r="I3" s="50"/>
      <c r="J3" s="50"/>
    </row>
    <row r="4" spans="1:10" ht="23.25" customHeight="1" x14ac:dyDescent="0.25">
      <c r="A4" s="14" t="s">
        <v>116</v>
      </c>
      <c r="B4" s="44" t="s">
        <v>222</v>
      </c>
      <c r="C4" s="45"/>
      <c r="D4" s="45"/>
      <c r="E4" s="46"/>
      <c r="G4" s="37"/>
      <c r="H4" s="41" t="s">
        <v>37</v>
      </c>
      <c r="I4" s="50"/>
      <c r="J4" s="50"/>
    </row>
    <row r="5" spans="1:10" ht="23.25" customHeight="1" x14ac:dyDescent="0.25">
      <c r="A5" s="14" t="s">
        <v>104</v>
      </c>
      <c r="B5" s="44" t="s">
        <v>223</v>
      </c>
      <c r="C5" s="45"/>
      <c r="D5" s="45"/>
      <c r="E5" s="46"/>
      <c r="F5" s="35"/>
      <c r="G5" s="35"/>
    </row>
    <row r="6" spans="1:10" ht="23.25" customHeight="1" x14ac:dyDescent="0.25">
      <c r="A6" s="14" t="s">
        <v>101</v>
      </c>
      <c r="B6" s="44" t="s">
        <v>224</v>
      </c>
      <c r="C6" s="45"/>
      <c r="D6" s="45"/>
      <c r="E6" s="46"/>
      <c r="F6" s="35"/>
      <c r="G6" s="35"/>
    </row>
    <row r="7" spans="1:10" ht="23.25" customHeight="1" x14ac:dyDescent="0.25">
      <c r="A7" s="28" t="s">
        <v>102</v>
      </c>
      <c r="B7" s="44" t="s">
        <v>225</v>
      </c>
      <c r="C7" s="45"/>
      <c r="D7" s="45"/>
      <c r="E7" s="46"/>
      <c r="F7" s="35"/>
      <c r="G7" s="35"/>
    </row>
    <row r="8" spans="1:10" ht="23.25" customHeight="1" x14ac:dyDescent="0.25">
      <c r="A8" s="28" t="s">
        <v>133</v>
      </c>
      <c r="B8" s="44" t="s">
        <v>226</v>
      </c>
      <c r="C8" s="45"/>
      <c r="D8" s="45"/>
      <c r="E8" s="46"/>
      <c r="F8" s="35"/>
      <c r="G8" s="35"/>
    </row>
    <row r="9" spans="1:10" ht="23.25" customHeight="1" x14ac:dyDescent="0.25">
      <c r="A9" s="28" t="s">
        <v>136</v>
      </c>
      <c r="B9" s="44" t="s">
        <v>227</v>
      </c>
      <c r="C9" s="45"/>
      <c r="D9" s="45"/>
      <c r="E9" s="46"/>
      <c r="F9" s="35"/>
      <c r="G9" s="35"/>
    </row>
    <row r="10" spans="1:10" ht="23.25" customHeight="1" x14ac:dyDescent="0.25">
      <c r="A10" s="28" t="s">
        <v>139</v>
      </c>
      <c r="B10" s="44" t="s">
        <v>228</v>
      </c>
      <c r="C10" s="45"/>
      <c r="D10" s="45"/>
      <c r="E10" s="46"/>
      <c r="F10" s="35"/>
      <c r="G10" s="35"/>
    </row>
    <row r="11" spans="1:10" ht="23.25" customHeight="1" x14ac:dyDescent="0.25">
      <c r="A11" s="39" t="s">
        <v>206</v>
      </c>
      <c r="B11" s="44" t="s">
        <v>229</v>
      </c>
      <c r="C11" s="45"/>
      <c r="D11" s="45"/>
      <c r="E11" s="46"/>
      <c r="F11" s="35"/>
      <c r="G11" s="35"/>
    </row>
    <row r="12" spans="1:10" ht="23.25" customHeight="1" x14ac:dyDescent="0.25">
      <c r="A12" s="39" t="s">
        <v>208</v>
      </c>
      <c r="B12" s="44" t="s">
        <v>230</v>
      </c>
      <c r="C12" s="45"/>
      <c r="D12" s="45"/>
      <c r="E12" s="46"/>
      <c r="F12" s="35"/>
      <c r="G12" s="35"/>
    </row>
    <row r="13" spans="1:10" ht="23.25" customHeight="1" x14ac:dyDescent="0.25">
      <c r="A13" s="39" t="s">
        <v>210</v>
      </c>
      <c r="B13" s="44" t="s">
        <v>231</v>
      </c>
      <c r="C13" s="45"/>
      <c r="D13" s="45"/>
      <c r="E13" s="46"/>
      <c r="F13" s="35"/>
      <c r="G13" s="35"/>
    </row>
    <row r="14" spans="1:10" ht="23.25" customHeight="1" x14ac:dyDescent="0.25">
      <c r="A14" s="39" t="s">
        <v>212</v>
      </c>
      <c r="B14" s="44" t="s">
        <v>232</v>
      </c>
      <c r="C14" s="45"/>
      <c r="D14" s="45"/>
      <c r="E14" s="46"/>
      <c r="F14" s="35"/>
      <c r="G14" s="35"/>
    </row>
    <row r="15" spans="1:10" ht="23.25" customHeight="1" x14ac:dyDescent="0.25">
      <c r="A15" s="39" t="s">
        <v>214</v>
      </c>
      <c r="B15" s="44" t="s">
        <v>233</v>
      </c>
      <c r="C15" s="45"/>
      <c r="D15" s="45"/>
      <c r="E15" s="46"/>
      <c r="F15" s="35"/>
      <c r="G15" s="35"/>
    </row>
    <row r="16" spans="1:10" ht="23.25" customHeight="1" x14ac:dyDescent="0.25">
      <c r="A16" s="39" t="s">
        <v>216</v>
      </c>
      <c r="B16" s="44" t="s">
        <v>234</v>
      </c>
      <c r="C16" s="45"/>
      <c r="D16" s="45"/>
      <c r="E16" s="46"/>
      <c r="F16" s="35"/>
      <c r="G16" s="35"/>
    </row>
    <row r="17" spans="1:15" ht="23.25" customHeight="1" x14ac:dyDescent="0.25">
      <c r="A17" s="35"/>
      <c r="B17" s="35"/>
      <c r="C17" s="35"/>
      <c r="D17" s="35"/>
      <c r="E17" s="35"/>
      <c r="F17" s="35"/>
      <c r="G17" s="35"/>
    </row>
    <row r="18" spans="1:15" ht="23.25" customHeight="1" x14ac:dyDescent="0.25">
      <c r="A18" s="32" t="s">
        <v>218</v>
      </c>
      <c r="B18" s="33">
        <v>0.2</v>
      </c>
      <c r="C18" s="35"/>
      <c r="D18" s="35"/>
      <c r="E18" s="35"/>
      <c r="F18" s="35"/>
      <c r="G18" s="35"/>
    </row>
    <row r="19" spans="1:15" ht="23.25" customHeight="1" x14ac:dyDescent="0.25">
      <c r="A19" s="35"/>
      <c r="B19" s="35"/>
      <c r="C19" s="35"/>
      <c r="D19" s="35"/>
      <c r="E19" s="35"/>
      <c r="F19" s="35"/>
      <c r="G19" s="35"/>
    </row>
    <row r="20" spans="1:15" ht="23.25" customHeight="1" x14ac:dyDescent="0.25">
      <c r="A20" s="42" t="s">
        <v>235</v>
      </c>
      <c r="B20" s="50"/>
      <c r="C20" s="50"/>
      <c r="D20" s="50"/>
      <c r="E20" s="50"/>
      <c r="F20" s="50"/>
      <c r="G20" s="50"/>
      <c r="H20" s="50"/>
      <c r="I20" s="50"/>
    </row>
    <row r="21" spans="1:15" ht="23.25" customHeight="1" x14ac:dyDescent="0.25">
      <c r="A21" s="37" t="s">
        <v>158</v>
      </c>
      <c r="B21" s="37" t="s">
        <v>103</v>
      </c>
      <c r="C21" s="37" t="s">
        <v>116</v>
      </c>
      <c r="D21" s="37" t="s">
        <v>104</v>
      </c>
      <c r="E21" s="37" t="s">
        <v>101</v>
      </c>
      <c r="F21" s="37" t="s">
        <v>102</v>
      </c>
      <c r="G21" s="37" t="s">
        <v>133</v>
      </c>
      <c r="H21" s="37" t="s">
        <v>136</v>
      </c>
      <c r="I21" s="37" t="s">
        <v>139</v>
      </c>
      <c r="J21" s="37" t="s">
        <v>206</v>
      </c>
      <c r="K21" s="37" t="s">
        <v>208</v>
      </c>
      <c r="L21" s="37" t="s">
        <v>210</v>
      </c>
      <c r="M21" s="37" t="s">
        <v>212</v>
      </c>
      <c r="N21" s="37" t="s">
        <v>214</v>
      </c>
      <c r="O21" s="37" t="s">
        <v>216</v>
      </c>
    </row>
    <row r="22" spans="1:15" ht="23.25" customHeight="1" x14ac:dyDescent="0.25">
      <c r="A22" s="4">
        <v>1</v>
      </c>
      <c r="B22" s="31">
        <v>100</v>
      </c>
      <c r="C22" s="31">
        <v>100</v>
      </c>
      <c r="D22" s="31">
        <v>100</v>
      </c>
      <c r="E22" s="31">
        <v>100</v>
      </c>
      <c r="F22" s="31">
        <v>100</v>
      </c>
      <c r="G22" s="31">
        <v>100</v>
      </c>
      <c r="H22" s="31">
        <v>100</v>
      </c>
      <c r="I22" s="31">
        <v>100</v>
      </c>
      <c r="J22" s="31">
        <v>150</v>
      </c>
      <c r="K22" s="31">
        <v>150</v>
      </c>
      <c r="L22" s="31">
        <v>150</v>
      </c>
      <c r="M22" s="31">
        <v>150</v>
      </c>
      <c r="N22" s="31">
        <v>150</v>
      </c>
      <c r="O22" s="31">
        <v>150</v>
      </c>
    </row>
    <row r="23" spans="1:15" ht="23.25" customHeight="1" x14ac:dyDescent="0.25">
      <c r="A23" s="4">
        <v>2</v>
      </c>
      <c r="B23" s="31">
        <v>100</v>
      </c>
      <c r="C23" s="31">
        <v>100</v>
      </c>
      <c r="D23" s="31">
        <v>100</v>
      </c>
      <c r="E23" s="31">
        <v>100</v>
      </c>
      <c r="F23" s="31">
        <v>100</v>
      </c>
      <c r="G23" s="31">
        <v>100</v>
      </c>
      <c r="H23" s="31">
        <v>100</v>
      </c>
      <c r="I23" s="31">
        <v>100</v>
      </c>
      <c r="J23" s="31">
        <v>150</v>
      </c>
      <c r="K23" s="31">
        <v>150</v>
      </c>
      <c r="L23" s="31">
        <v>150</v>
      </c>
      <c r="M23" s="31">
        <v>150</v>
      </c>
      <c r="N23" s="31">
        <v>150</v>
      </c>
      <c r="O23" s="31">
        <v>150</v>
      </c>
    </row>
    <row r="24" spans="1:15" ht="23.25" customHeight="1" x14ac:dyDescent="0.25">
      <c r="A24" s="4">
        <v>3</v>
      </c>
      <c r="B24" s="31">
        <v>100</v>
      </c>
      <c r="C24" s="31">
        <v>100</v>
      </c>
      <c r="D24" s="31">
        <v>100</v>
      </c>
      <c r="E24" s="31">
        <v>100</v>
      </c>
      <c r="F24" s="31">
        <v>100</v>
      </c>
      <c r="G24" s="31">
        <v>100</v>
      </c>
      <c r="H24" s="31">
        <v>100</v>
      </c>
      <c r="I24" s="31">
        <v>100</v>
      </c>
      <c r="J24" s="31">
        <v>150</v>
      </c>
      <c r="K24" s="31">
        <v>150</v>
      </c>
      <c r="L24" s="31">
        <v>150</v>
      </c>
      <c r="M24" s="31">
        <v>150</v>
      </c>
      <c r="N24" s="31">
        <v>150</v>
      </c>
      <c r="O24" s="31">
        <v>150</v>
      </c>
    </row>
    <row r="25" spans="1:15" ht="23.25" customHeight="1" x14ac:dyDescent="0.25">
      <c r="A25" s="4">
        <v>4</v>
      </c>
      <c r="B25" s="31">
        <v>100</v>
      </c>
      <c r="C25" s="31">
        <v>100</v>
      </c>
      <c r="D25" s="31">
        <v>100</v>
      </c>
      <c r="E25" s="31">
        <v>100</v>
      </c>
      <c r="F25" s="31">
        <v>100</v>
      </c>
      <c r="G25" s="31">
        <v>100</v>
      </c>
      <c r="H25" s="31">
        <v>100</v>
      </c>
      <c r="I25" s="31">
        <v>100</v>
      </c>
      <c r="J25" s="31">
        <v>150</v>
      </c>
      <c r="K25" s="31">
        <v>150</v>
      </c>
      <c r="L25" s="31">
        <v>150</v>
      </c>
      <c r="M25" s="31">
        <v>150</v>
      </c>
      <c r="N25" s="31">
        <v>150</v>
      </c>
      <c r="O25" s="31">
        <v>150</v>
      </c>
    </row>
    <row r="26" spans="1:15" ht="23.25" customHeight="1" x14ac:dyDescent="0.25">
      <c r="A26" s="4">
        <v>5</v>
      </c>
      <c r="B26" s="31">
        <v>100</v>
      </c>
      <c r="C26" s="31">
        <v>100</v>
      </c>
      <c r="D26" s="31">
        <v>100</v>
      </c>
      <c r="E26" s="31">
        <v>100</v>
      </c>
      <c r="F26" s="31">
        <v>100</v>
      </c>
      <c r="G26" s="31">
        <v>100</v>
      </c>
      <c r="H26" s="31">
        <v>100</v>
      </c>
      <c r="I26" s="31">
        <v>100</v>
      </c>
      <c r="J26" s="31">
        <v>150</v>
      </c>
      <c r="K26" s="31">
        <v>150</v>
      </c>
      <c r="L26" s="31">
        <v>150</v>
      </c>
      <c r="M26" s="31">
        <v>150</v>
      </c>
      <c r="N26" s="31">
        <v>150</v>
      </c>
      <c r="O26" s="31">
        <v>150</v>
      </c>
    </row>
    <row r="27" spans="1:15" ht="23.25" customHeight="1" x14ac:dyDescent="0.25">
      <c r="A27" s="4">
        <v>6</v>
      </c>
      <c r="B27" s="31">
        <v>100</v>
      </c>
      <c r="C27" s="31">
        <v>100</v>
      </c>
      <c r="D27" s="31">
        <v>100</v>
      </c>
      <c r="E27" s="31">
        <v>100</v>
      </c>
      <c r="F27" s="31">
        <v>100</v>
      </c>
      <c r="G27" s="31">
        <v>100</v>
      </c>
      <c r="H27" s="31">
        <v>100</v>
      </c>
      <c r="I27" s="31">
        <v>100</v>
      </c>
      <c r="J27" s="31">
        <v>150</v>
      </c>
      <c r="K27" s="31">
        <v>150</v>
      </c>
      <c r="L27" s="31">
        <v>150</v>
      </c>
      <c r="M27" s="31">
        <v>150</v>
      </c>
      <c r="N27" s="31">
        <v>150</v>
      </c>
      <c r="O27" s="31">
        <v>150</v>
      </c>
    </row>
  </sheetData>
  <mergeCells count="19">
    <mergeCell ref="B2:E2"/>
    <mergeCell ref="H2:J2"/>
    <mergeCell ref="B3:E3"/>
    <mergeCell ref="H3:J3"/>
    <mergeCell ref="B4:E4"/>
    <mergeCell ref="H4:J4"/>
    <mergeCell ref="A20:I20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I15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3" width="21.5703125" style="38" customWidth="1"/>
    <col min="4" max="4" width="25.42578125" style="38" customWidth="1"/>
    <col min="5" max="9" width="21.5703125" style="38" customWidth="1"/>
    <col min="10" max="44" width="9.140625" style="38" customWidth="1"/>
    <col min="45" max="16384" width="9.140625" style="38"/>
  </cols>
  <sheetData>
    <row r="1" spans="1:9" ht="23.25" customHeight="1" x14ac:dyDescent="0.25">
      <c r="A1" s="6" t="s">
        <v>236</v>
      </c>
      <c r="B1" s="35"/>
      <c r="C1" s="35"/>
      <c r="D1" s="35"/>
      <c r="E1" s="35"/>
      <c r="F1" s="35"/>
      <c r="G1" s="35"/>
    </row>
    <row r="2" spans="1:9" ht="23.25" customHeight="1" x14ac:dyDescent="0.25">
      <c r="A2" s="2" t="s">
        <v>158</v>
      </c>
      <c r="B2" s="55" t="s">
        <v>159</v>
      </c>
      <c r="C2" s="48"/>
      <c r="D2" s="56"/>
      <c r="E2" s="35"/>
      <c r="F2" s="3"/>
      <c r="G2" s="41" t="s">
        <v>35</v>
      </c>
      <c r="H2" s="50"/>
      <c r="I2" s="50"/>
    </row>
    <row r="3" spans="1:9" ht="23.25" customHeight="1" x14ac:dyDescent="0.25">
      <c r="A3" s="30" t="s">
        <v>237</v>
      </c>
      <c r="B3" s="44" t="s">
        <v>238</v>
      </c>
      <c r="C3" s="45"/>
      <c r="D3" s="46"/>
      <c r="E3" s="35"/>
      <c r="F3" s="5"/>
      <c r="G3" s="41" t="s">
        <v>36</v>
      </c>
      <c r="H3" s="50"/>
      <c r="I3" s="50"/>
    </row>
    <row r="4" spans="1:9" ht="23.25" customHeight="1" x14ac:dyDescent="0.25">
      <c r="A4" s="30" t="s">
        <v>239</v>
      </c>
      <c r="B4" s="44" t="s">
        <v>240</v>
      </c>
      <c r="C4" s="45"/>
      <c r="D4" s="46"/>
      <c r="E4" s="35"/>
      <c r="F4" s="37"/>
      <c r="G4" s="41" t="s">
        <v>37</v>
      </c>
      <c r="H4" s="50"/>
      <c r="I4" s="50"/>
    </row>
    <row r="5" spans="1:9" ht="23.25" customHeight="1" x14ac:dyDescent="0.25">
      <c r="A5" s="30" t="s">
        <v>241</v>
      </c>
      <c r="B5" s="44" t="s">
        <v>242</v>
      </c>
      <c r="C5" s="45"/>
      <c r="D5" s="46"/>
      <c r="E5" s="35"/>
      <c r="F5" s="35"/>
      <c r="G5" s="35"/>
    </row>
    <row r="6" spans="1:9" ht="23.25" customHeight="1" x14ac:dyDescent="0.25">
      <c r="A6" s="30" t="s">
        <v>243</v>
      </c>
      <c r="B6" s="44" t="s">
        <v>244</v>
      </c>
      <c r="C6" s="45"/>
      <c r="D6" s="46"/>
      <c r="E6" s="35"/>
      <c r="F6" s="35"/>
      <c r="G6" s="35"/>
    </row>
    <row r="7" spans="1:9" ht="23.25" customHeight="1" x14ac:dyDescent="0.25">
      <c r="A7" s="35"/>
      <c r="B7" s="35"/>
      <c r="C7" s="35"/>
      <c r="D7" s="35"/>
      <c r="E7" s="35"/>
      <c r="F7" s="35"/>
      <c r="G7" s="35"/>
    </row>
    <row r="8" spans="1:9" ht="23.25" customHeight="1" x14ac:dyDescent="0.25">
      <c r="A8" s="42" t="s">
        <v>245</v>
      </c>
      <c r="B8" s="50"/>
      <c r="C8" s="50"/>
      <c r="D8" s="50"/>
      <c r="E8" s="50"/>
    </row>
    <row r="9" spans="1:9" ht="23.25" customHeight="1" x14ac:dyDescent="0.25">
      <c r="A9" s="37" t="s">
        <v>158</v>
      </c>
      <c r="B9" s="37" t="s">
        <v>246</v>
      </c>
      <c r="C9" s="37" t="s">
        <v>247</v>
      </c>
      <c r="D9" s="37" t="s">
        <v>248</v>
      </c>
      <c r="E9" s="37" t="s">
        <v>249</v>
      </c>
      <c r="H9" s="36"/>
    </row>
    <row r="10" spans="1:9" ht="23.25" customHeight="1" x14ac:dyDescent="0.25">
      <c r="A10" s="4">
        <v>1</v>
      </c>
      <c r="B10" s="4">
        <v>0.2</v>
      </c>
      <c r="C10" s="4">
        <v>20</v>
      </c>
      <c r="D10" s="4">
        <v>0.4</v>
      </c>
      <c r="E10" s="4">
        <v>15</v>
      </c>
      <c r="H10" s="35"/>
    </row>
    <row r="11" spans="1:9" ht="23.25" customHeight="1" x14ac:dyDescent="0.25">
      <c r="A11" s="4">
        <v>2</v>
      </c>
      <c r="B11" s="4">
        <v>0.2</v>
      </c>
      <c r="C11" s="4">
        <v>20</v>
      </c>
      <c r="D11" s="4">
        <v>0.4</v>
      </c>
      <c r="E11" s="4">
        <v>15</v>
      </c>
      <c r="H11" s="35"/>
    </row>
    <row r="12" spans="1:9" ht="23.25" customHeight="1" x14ac:dyDescent="0.25">
      <c r="A12" s="4">
        <v>3</v>
      </c>
      <c r="B12" s="4">
        <v>0.2</v>
      </c>
      <c r="C12" s="4">
        <v>20</v>
      </c>
      <c r="D12" s="4">
        <v>0.4</v>
      </c>
      <c r="E12" s="4">
        <v>15</v>
      </c>
      <c r="H12" s="35"/>
    </row>
    <row r="13" spans="1:9" ht="23.25" customHeight="1" x14ac:dyDescent="0.25">
      <c r="A13" s="4">
        <v>4</v>
      </c>
      <c r="B13" s="4">
        <v>0.2</v>
      </c>
      <c r="C13" s="4">
        <v>20</v>
      </c>
      <c r="D13" s="4">
        <v>0.4</v>
      </c>
      <c r="E13" s="4">
        <v>15</v>
      </c>
      <c r="F13" s="35"/>
      <c r="G13" s="35"/>
    </row>
    <row r="14" spans="1:9" ht="23.25" customHeight="1" x14ac:dyDescent="0.25">
      <c r="A14" s="4">
        <v>5</v>
      </c>
      <c r="B14" s="4">
        <v>0.2</v>
      </c>
      <c r="C14" s="4">
        <v>20</v>
      </c>
      <c r="D14" s="4">
        <v>0.4</v>
      </c>
      <c r="E14" s="4">
        <v>15</v>
      </c>
    </row>
    <row r="15" spans="1:9" ht="23.25" customHeight="1" x14ac:dyDescent="0.25">
      <c r="A15" s="4">
        <v>6</v>
      </c>
      <c r="B15" s="4">
        <v>0.2</v>
      </c>
      <c r="C15" s="4">
        <v>20</v>
      </c>
      <c r="D15" s="4">
        <v>0.4</v>
      </c>
      <c r="E15" s="4">
        <v>15</v>
      </c>
    </row>
  </sheetData>
  <mergeCells count="9">
    <mergeCell ref="A8:E8"/>
    <mergeCell ref="B2:D2"/>
    <mergeCell ref="B3:D3"/>
    <mergeCell ref="B4:D4"/>
    <mergeCell ref="G4:I4"/>
    <mergeCell ref="G3:I3"/>
    <mergeCell ref="G2:I2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I15"/>
  <sheetViews>
    <sheetView showGridLines="0" zoomScale="80" zoomScaleNormal="80" zoomScaleSheetLayoutView="50" workbookViewId="0">
      <selection activeCell="E4" sqref="E4"/>
    </sheetView>
  </sheetViews>
  <sheetFormatPr defaultRowHeight="15" x14ac:dyDescent="0.25"/>
  <cols>
    <col min="1" max="3" width="21.5703125" style="38" customWidth="1"/>
    <col min="4" max="4" width="25.42578125" style="38" customWidth="1"/>
    <col min="5" max="9" width="21.5703125" style="38" customWidth="1"/>
    <col min="10" max="44" width="9.140625" style="38" customWidth="1"/>
    <col min="45" max="16384" width="9.140625" style="38"/>
  </cols>
  <sheetData>
    <row r="1" spans="1:9" ht="23.25" customHeight="1" x14ac:dyDescent="0.25">
      <c r="A1" s="6" t="s">
        <v>250</v>
      </c>
      <c r="B1" s="35"/>
      <c r="C1" s="35"/>
      <c r="D1" s="35"/>
      <c r="E1" s="35"/>
      <c r="F1" s="35"/>
      <c r="G1" s="35"/>
    </row>
    <row r="2" spans="1:9" ht="23.25" customHeight="1" x14ac:dyDescent="0.25">
      <c r="A2" s="2" t="s">
        <v>158</v>
      </c>
      <c r="B2" s="55" t="s">
        <v>159</v>
      </c>
      <c r="C2" s="48"/>
      <c r="D2" s="56"/>
      <c r="E2" s="35"/>
      <c r="F2" s="3"/>
      <c r="G2" s="41" t="s">
        <v>35</v>
      </c>
      <c r="H2" s="50"/>
      <c r="I2" s="50"/>
    </row>
    <row r="3" spans="1:9" ht="23.25" customHeight="1" x14ac:dyDescent="0.25">
      <c r="A3" s="30" t="s">
        <v>251</v>
      </c>
      <c r="B3" s="44" t="s">
        <v>252</v>
      </c>
      <c r="C3" s="45"/>
      <c r="D3" s="46"/>
      <c r="E3" s="35"/>
      <c r="F3" s="5"/>
      <c r="G3" s="41" t="s">
        <v>36</v>
      </c>
      <c r="H3" s="50"/>
      <c r="I3" s="50"/>
    </row>
    <row r="4" spans="1:9" ht="23.25" customHeight="1" x14ac:dyDescent="0.25">
      <c r="A4" s="30" t="s">
        <v>253</v>
      </c>
      <c r="B4" s="44" t="s">
        <v>254</v>
      </c>
      <c r="C4" s="45"/>
      <c r="D4" s="46"/>
      <c r="E4" s="35"/>
      <c r="F4" s="37"/>
      <c r="G4" s="41" t="s">
        <v>37</v>
      </c>
      <c r="H4" s="50"/>
      <c r="I4" s="50"/>
    </row>
    <row r="5" spans="1:9" ht="23.25" customHeight="1" x14ac:dyDescent="0.25">
      <c r="A5" s="30" t="s">
        <v>255</v>
      </c>
      <c r="B5" s="44" t="s">
        <v>256</v>
      </c>
      <c r="C5" s="45"/>
      <c r="D5" s="46"/>
      <c r="E5" s="35"/>
      <c r="F5" s="35"/>
      <c r="G5" s="35"/>
    </row>
    <row r="6" spans="1:9" ht="23.25" customHeight="1" x14ac:dyDescent="0.25">
      <c r="A6" s="30" t="s">
        <v>257</v>
      </c>
      <c r="B6" s="44" t="s">
        <v>258</v>
      </c>
      <c r="C6" s="45"/>
      <c r="D6" s="46"/>
      <c r="E6" s="35"/>
      <c r="F6" s="35"/>
      <c r="G6" s="35"/>
    </row>
    <row r="7" spans="1:9" ht="23.25" customHeight="1" x14ac:dyDescent="0.25">
      <c r="A7" s="35"/>
      <c r="B7" s="35"/>
      <c r="C7" s="35"/>
      <c r="D7" s="35"/>
      <c r="E7" s="35"/>
      <c r="F7" s="35"/>
      <c r="G7" s="35"/>
    </row>
    <row r="8" spans="1:9" ht="23.25" customHeight="1" x14ac:dyDescent="0.25">
      <c r="A8" s="42" t="s">
        <v>259</v>
      </c>
      <c r="B8" s="50"/>
      <c r="C8" s="50"/>
      <c r="D8" s="50"/>
      <c r="E8" s="50"/>
    </row>
    <row r="9" spans="1:9" ht="23.25" customHeight="1" x14ac:dyDescent="0.25">
      <c r="A9" s="37" t="s">
        <v>158</v>
      </c>
      <c r="B9" s="37" t="s">
        <v>260</v>
      </c>
      <c r="C9" s="37" t="s">
        <v>261</v>
      </c>
      <c r="D9" s="37" t="s">
        <v>262</v>
      </c>
      <c r="E9" s="37" t="s">
        <v>263</v>
      </c>
      <c r="H9" s="36"/>
    </row>
    <row r="10" spans="1:9" ht="23.25" customHeight="1" x14ac:dyDescent="0.25">
      <c r="A10" s="4">
        <v>1</v>
      </c>
      <c r="B10" s="4">
        <v>0.15</v>
      </c>
      <c r="C10" s="4">
        <v>35</v>
      </c>
      <c r="D10" s="4">
        <v>0.25</v>
      </c>
      <c r="E10" s="4">
        <v>30</v>
      </c>
      <c r="H10" s="35"/>
    </row>
    <row r="11" spans="1:9" ht="23.25" customHeight="1" x14ac:dyDescent="0.25">
      <c r="A11" s="4">
        <v>2</v>
      </c>
      <c r="B11" s="4">
        <v>0.15</v>
      </c>
      <c r="C11" s="4">
        <v>35</v>
      </c>
      <c r="D11" s="4">
        <v>0.25</v>
      </c>
      <c r="E11" s="4">
        <v>30</v>
      </c>
      <c r="H11" s="35"/>
    </row>
    <row r="12" spans="1:9" ht="23.25" customHeight="1" x14ac:dyDescent="0.25">
      <c r="A12" s="4">
        <v>3</v>
      </c>
      <c r="B12" s="4">
        <v>0.15</v>
      </c>
      <c r="C12" s="4">
        <v>35</v>
      </c>
      <c r="D12" s="4">
        <v>0.25</v>
      </c>
      <c r="E12" s="4">
        <v>30</v>
      </c>
      <c r="H12" s="35"/>
    </row>
    <row r="13" spans="1:9" ht="23.25" customHeight="1" x14ac:dyDescent="0.25">
      <c r="A13" s="4">
        <v>4</v>
      </c>
      <c r="B13" s="4">
        <v>0.15</v>
      </c>
      <c r="C13" s="4">
        <v>35</v>
      </c>
      <c r="D13" s="4">
        <v>0.25</v>
      </c>
      <c r="E13" s="4">
        <v>30</v>
      </c>
      <c r="F13" s="35"/>
      <c r="G13" s="35"/>
    </row>
    <row r="14" spans="1:9" ht="23.25" customHeight="1" x14ac:dyDescent="0.25">
      <c r="A14" s="4">
        <v>5</v>
      </c>
      <c r="B14" s="4">
        <v>0.15</v>
      </c>
      <c r="C14" s="4">
        <v>35</v>
      </c>
      <c r="D14" s="4">
        <v>0.25</v>
      </c>
      <c r="E14" s="4">
        <v>30</v>
      </c>
    </row>
    <row r="15" spans="1:9" ht="23.25" customHeight="1" x14ac:dyDescent="0.25">
      <c r="A15" s="4">
        <v>6</v>
      </c>
      <c r="B15" s="4">
        <v>0.15</v>
      </c>
      <c r="C15" s="4">
        <v>35</v>
      </c>
      <c r="D15" s="4">
        <v>0.25</v>
      </c>
      <c r="E15" s="4">
        <v>30</v>
      </c>
    </row>
  </sheetData>
  <mergeCells count="9">
    <mergeCell ref="A8:E8"/>
    <mergeCell ref="B2:D2"/>
    <mergeCell ref="B3:D3"/>
    <mergeCell ref="B4:D4"/>
    <mergeCell ref="G4:I4"/>
    <mergeCell ref="G3:I3"/>
    <mergeCell ref="G2:I2"/>
    <mergeCell ref="B5:D5"/>
    <mergeCell ref="B6:D6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I19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3" width="21.5703125" style="38" customWidth="1"/>
    <col min="4" max="4" width="25.42578125" style="38" customWidth="1"/>
    <col min="5" max="9" width="21.5703125" style="38" customWidth="1"/>
    <col min="10" max="49" width="9.140625" style="38" customWidth="1"/>
    <col min="50" max="16384" width="9.140625" style="38"/>
  </cols>
  <sheetData>
    <row r="1" spans="1:9" ht="23.25" customHeight="1" x14ac:dyDescent="0.25">
      <c r="A1" s="6" t="s">
        <v>279</v>
      </c>
      <c r="B1" s="35"/>
      <c r="C1" s="35"/>
      <c r="D1" s="35"/>
      <c r="E1" s="35"/>
      <c r="F1" s="35"/>
      <c r="G1" s="35"/>
    </row>
    <row r="2" spans="1:9" ht="23.25" customHeight="1" x14ac:dyDescent="0.25">
      <c r="A2" s="2" t="s">
        <v>158</v>
      </c>
      <c r="B2" s="55" t="s">
        <v>159</v>
      </c>
      <c r="C2" s="48"/>
      <c r="D2" s="56"/>
      <c r="E2" s="35"/>
      <c r="F2" s="3"/>
      <c r="G2" s="41" t="s">
        <v>35</v>
      </c>
      <c r="H2" s="50"/>
      <c r="I2" s="50"/>
    </row>
    <row r="3" spans="1:9" ht="23.25" customHeight="1" x14ac:dyDescent="0.25">
      <c r="A3" s="2" t="s">
        <v>264</v>
      </c>
      <c r="B3" s="55" t="s">
        <v>265</v>
      </c>
      <c r="C3" s="48"/>
      <c r="D3" s="56"/>
      <c r="E3" s="35"/>
      <c r="F3" s="5"/>
      <c r="G3" s="41" t="s">
        <v>36</v>
      </c>
      <c r="H3" s="50"/>
      <c r="I3" s="50"/>
    </row>
    <row r="4" spans="1:9" ht="23.25" customHeight="1" x14ac:dyDescent="0.25">
      <c r="A4" s="2" t="s">
        <v>266</v>
      </c>
      <c r="B4" s="55" t="s">
        <v>267</v>
      </c>
      <c r="C4" s="48"/>
      <c r="D4" s="56"/>
      <c r="E4" s="35"/>
      <c r="F4" s="37"/>
      <c r="G4" s="41" t="s">
        <v>37</v>
      </c>
      <c r="H4" s="50"/>
      <c r="I4" s="50"/>
    </row>
    <row r="5" spans="1:9" ht="23.25" customHeight="1" x14ac:dyDescent="0.25">
      <c r="A5" s="2" t="s">
        <v>268</v>
      </c>
      <c r="B5" s="55" t="s">
        <v>269</v>
      </c>
      <c r="C5" s="48"/>
      <c r="D5" s="56"/>
      <c r="E5" s="35"/>
      <c r="F5" s="35"/>
      <c r="G5" s="35"/>
    </row>
    <row r="6" spans="1:9" ht="23.25" customHeight="1" x14ac:dyDescent="0.25">
      <c r="A6" s="2" t="s">
        <v>270</v>
      </c>
      <c r="B6" s="55" t="s">
        <v>271</v>
      </c>
      <c r="C6" s="48"/>
      <c r="D6" s="56"/>
      <c r="E6" s="35"/>
      <c r="F6" s="35"/>
      <c r="G6" s="35"/>
    </row>
    <row r="7" spans="1:9" ht="23.25" customHeight="1" x14ac:dyDescent="0.25">
      <c r="A7" s="2" t="s">
        <v>272</v>
      </c>
      <c r="B7" s="55" t="s">
        <v>273</v>
      </c>
      <c r="C7" s="48"/>
      <c r="D7" s="56"/>
      <c r="E7" s="35"/>
      <c r="F7" s="35"/>
      <c r="G7" s="35"/>
    </row>
    <row r="8" spans="1:9" ht="23.25" customHeight="1" x14ac:dyDescent="0.25">
      <c r="A8" s="2" t="s">
        <v>274</v>
      </c>
      <c r="B8" s="55" t="s">
        <v>275</v>
      </c>
      <c r="C8" s="48"/>
      <c r="D8" s="56"/>
      <c r="E8" s="35"/>
      <c r="F8" s="35"/>
      <c r="G8" s="35"/>
    </row>
    <row r="9" spans="1:9" ht="23.25" customHeight="1" x14ac:dyDescent="0.25">
      <c r="A9" s="13" t="s">
        <v>276</v>
      </c>
      <c r="B9" s="55" t="s">
        <v>277</v>
      </c>
      <c r="C9" s="48"/>
      <c r="D9" s="56"/>
      <c r="E9" s="35"/>
      <c r="F9" s="35"/>
      <c r="G9" s="35"/>
    </row>
    <row r="10" spans="1:9" ht="23.25" customHeight="1" x14ac:dyDescent="0.25">
      <c r="A10" s="13" t="s">
        <v>278</v>
      </c>
      <c r="B10" s="55" t="s">
        <v>277</v>
      </c>
      <c r="C10" s="48"/>
      <c r="D10" s="56"/>
      <c r="E10" s="35"/>
      <c r="F10" s="35"/>
      <c r="G10" s="35"/>
    </row>
    <row r="11" spans="1:9" ht="23.25" customHeight="1" x14ac:dyDescent="0.25">
      <c r="A11" s="35"/>
      <c r="B11" s="35"/>
      <c r="C11" s="35"/>
      <c r="D11" s="35"/>
      <c r="E11" s="35"/>
      <c r="F11" s="35"/>
      <c r="G11" s="35"/>
    </row>
    <row r="12" spans="1:9" ht="23.25" customHeight="1" x14ac:dyDescent="0.25">
      <c r="A12" s="42" t="s">
        <v>289</v>
      </c>
      <c r="B12" s="50"/>
      <c r="C12" s="50"/>
      <c r="D12" s="50"/>
      <c r="E12" s="50"/>
      <c r="F12" s="50"/>
      <c r="G12" s="50"/>
      <c r="H12" s="50"/>
      <c r="I12" s="50"/>
    </row>
    <row r="13" spans="1:9" ht="23.25" customHeight="1" x14ac:dyDescent="0.25">
      <c r="A13" s="37" t="s">
        <v>158</v>
      </c>
      <c r="B13" s="37" t="s">
        <v>264</v>
      </c>
      <c r="C13" s="37" t="s">
        <v>266</v>
      </c>
      <c r="D13" s="37" t="s">
        <v>268</v>
      </c>
      <c r="E13" s="37" t="s">
        <v>270</v>
      </c>
      <c r="F13" s="37" t="s">
        <v>272</v>
      </c>
      <c r="G13" s="37" t="s">
        <v>274</v>
      </c>
      <c r="H13" s="37" t="s">
        <v>276</v>
      </c>
      <c r="I13" s="37" t="s">
        <v>278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PLANT_DATA</vt:lpstr>
      <vt:lpstr>EP_DATA</vt:lpstr>
      <vt:lpstr>ENERGY_DATA</vt:lpstr>
      <vt:lpstr>CAPEX_DATA_1</vt:lpstr>
      <vt:lpstr>CAPEX_DATA_2</vt:lpstr>
      <vt:lpstr>ALT_SOLID</vt:lpstr>
      <vt:lpstr>ALT_GAS</vt:lpstr>
      <vt:lpstr>CCS_DATA</vt:lpstr>
      <vt:lpstr>CI_NET_DATA</vt:lpstr>
      <vt:lpstr>COST_NET_DATA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2021-12-15T06:06:55Z</dcterms:modified>
</cp:coreProperties>
</file>