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6" windowHeight="7752" firstSheet="6" activeTab="8"/>
  </bookViews>
  <sheets>
    <sheet name="Janeiro_2014" sheetId="22" r:id="rId1"/>
    <sheet name="Fevereiro_2014" sheetId="23" r:id="rId2"/>
    <sheet name="Março_2014" sheetId="24" r:id="rId3"/>
    <sheet name="Abril_2014" sheetId="25" r:id="rId4"/>
    <sheet name="Maio_2014" sheetId="26" r:id="rId5"/>
    <sheet name="Junho_2014" sheetId="27" r:id="rId6"/>
    <sheet name="Julho_2014" sheetId="28" r:id="rId7"/>
    <sheet name="Julho - 2014 (2)" sheetId="33" r:id="rId8"/>
    <sheet name="Agosto - 2014" sheetId="34" r:id="rId9"/>
    <sheet name="Resumo" sheetId="21" r:id="rId10"/>
    <sheet name="FORNECEDORES" sheetId="30" r:id="rId11"/>
    <sheet name="CHOPP" sheetId="31" r:id="rId12"/>
    <sheet name="Relatório de Compatibilidade" sheetId="32" r:id="rId13"/>
  </sheets>
  <definedNames>
    <definedName name="Excel_BuiltIn_Print_Area_7" localSheetId="8">#REF!</definedName>
    <definedName name="Excel_BuiltIn_Print_Area_7" localSheetId="7">#REF!</definedName>
    <definedName name="Excel_BuiltIn_Print_Area_7">#REF!</definedName>
  </definedNames>
  <calcPr calcId="145621"/>
</workbook>
</file>

<file path=xl/calcChain.xml><?xml version="1.0" encoding="utf-8"?>
<calcChain xmlns="http://schemas.openxmlformats.org/spreadsheetml/2006/main">
  <c r="H27" i="34" l="1"/>
  <c r="H26" i="33"/>
  <c r="I11" i="33"/>
  <c r="G7" i="33"/>
  <c r="G26" i="33" s="1"/>
  <c r="G27" i="33" s="1"/>
  <c r="G7" i="34" s="1"/>
  <c r="G27" i="34" s="1"/>
  <c r="G28" i="34" s="1"/>
  <c r="G6" i="31" l="1"/>
  <c r="G7" i="31"/>
  <c r="G8" i="31"/>
  <c r="G9" i="31"/>
  <c r="G10" i="31"/>
  <c r="G11" i="31"/>
  <c r="G12" i="31"/>
  <c r="G13" i="31"/>
  <c r="G14" i="31"/>
  <c r="G15" i="31"/>
  <c r="G16" i="31"/>
  <c r="G17" i="31"/>
  <c r="G18" i="31"/>
  <c r="G5" i="31"/>
  <c r="F23" i="28" l="1"/>
  <c r="G6" i="21"/>
  <c r="G5" i="21"/>
  <c r="F16" i="27"/>
  <c r="G30" i="26"/>
  <c r="F5" i="21"/>
  <c r="E5" i="21"/>
  <c r="F20" i="26"/>
  <c r="F6" i="21" s="1"/>
  <c r="D5" i="21"/>
  <c r="F15" i="25"/>
  <c r="E6" i="21" s="1"/>
  <c r="B4" i="21"/>
  <c r="C6" i="21"/>
  <c r="F21" i="24"/>
  <c r="D6" i="21"/>
  <c r="F21" i="23"/>
  <c r="F15" i="23"/>
  <c r="M6" i="21"/>
  <c r="L6" i="21"/>
  <c r="K6" i="21"/>
  <c r="J6" i="21"/>
  <c r="I6" i="21"/>
  <c r="H6" i="21"/>
  <c r="F13" i="22"/>
  <c r="B6" i="21"/>
  <c r="E13" i="22"/>
  <c r="B5" i="21" s="1"/>
  <c r="B7" i="21" s="1"/>
  <c r="C4" i="21" s="1"/>
  <c r="E14" i="22"/>
  <c r="E7" i="23" s="1"/>
  <c r="E21" i="23" s="1"/>
  <c r="C5" i="21" l="1"/>
  <c r="C7" i="21" s="1"/>
  <c r="D4" i="21" s="1"/>
  <c r="D7" i="21" s="1"/>
  <c r="E4" i="21" s="1"/>
  <c r="E7" i="21" s="1"/>
  <c r="F4" i="21" s="1"/>
  <c r="F7" i="21" s="1"/>
  <c r="G4" i="21" s="1"/>
  <c r="G7" i="21" s="1"/>
  <c r="H4" i="21" s="1"/>
  <c r="E22" i="23"/>
  <c r="E7" i="24" s="1"/>
  <c r="E21" i="24" s="1"/>
  <c r="E22" i="24" s="1"/>
  <c r="E7" i="25" s="1"/>
  <c r="E15" i="25" s="1"/>
  <c r="E16" i="25" s="1"/>
  <c r="E7" i="26" s="1"/>
  <c r="E20" i="26" s="1"/>
  <c r="E21" i="26" s="1"/>
  <c r="N6" i="21"/>
  <c r="E7" i="27" l="1"/>
  <c r="E16" i="27" s="1"/>
  <c r="E17" i="27" s="1"/>
  <c r="E7" i="28" s="1"/>
  <c r="E23" i="28" s="1"/>
  <c r="E24" i="28" s="1"/>
  <c r="H30" i="26"/>
  <c r="H5" i="21"/>
  <c r="N5" i="21" s="1"/>
  <c r="H7" i="21" l="1"/>
  <c r="I4" i="21" s="1"/>
  <c r="N7" i="21" l="1"/>
  <c r="I5" i="21"/>
  <c r="I7" i="21" s="1"/>
  <c r="J4" i="21" s="1"/>
  <c r="J5" i="21" l="1"/>
  <c r="J7" i="21" s="1"/>
  <c r="K4" i="21" s="1"/>
  <c r="K5" i="21" l="1"/>
  <c r="K7" i="21" s="1"/>
  <c r="L4" i="21" s="1"/>
  <c r="L5" i="21" l="1"/>
  <c r="L7" i="21" s="1"/>
  <c r="M4" i="21" s="1"/>
  <c r="M5" i="21" l="1"/>
  <c r="M7" i="21" s="1"/>
</calcChain>
</file>

<file path=xl/sharedStrings.xml><?xml version="1.0" encoding="utf-8"?>
<sst xmlns="http://schemas.openxmlformats.org/spreadsheetml/2006/main" count="377" uniqueCount="148">
  <si>
    <t>DATA</t>
  </si>
  <si>
    <t>NF/CF/RECIBO</t>
  </si>
  <si>
    <t>DESCRIÇÃO</t>
  </si>
  <si>
    <t>CRÉDITO</t>
  </si>
  <si>
    <t>DÉBITO</t>
  </si>
  <si>
    <t>---</t>
  </si>
  <si>
    <t>Saldo Mês Anterior</t>
  </si>
  <si>
    <t>Total Débito/Crédito</t>
  </si>
  <si>
    <t>Presidente</t>
  </si>
  <si>
    <t>Recebimento</t>
  </si>
  <si>
    <t>Jorge Fernando Almôas</t>
  </si>
  <si>
    <t xml:space="preserve">Contribuição Colaboradores </t>
  </si>
  <si>
    <t xml:space="preserve">Contribuição DígithoBrasil </t>
  </si>
  <si>
    <t>Cupom Fiscal</t>
  </si>
  <si>
    <t>Tesoureiro</t>
  </si>
  <si>
    <t>Presentes</t>
  </si>
  <si>
    <t>Despesas</t>
  </si>
  <si>
    <t>Estacionamento</t>
  </si>
  <si>
    <t>Receitas</t>
  </si>
  <si>
    <t>Total</t>
  </si>
  <si>
    <t>Resultado</t>
  </si>
  <si>
    <t>Saldo</t>
  </si>
  <si>
    <t>Resumo Orçamento Financeiro Digicom/2014</t>
  </si>
  <si>
    <t>Churrasco</t>
  </si>
  <si>
    <t>Claudio Luis Lopes Matos</t>
  </si>
  <si>
    <t>Caixa Digicom Janeiro/2014</t>
  </si>
  <si>
    <t>Caixa Digicom Fevereiro/2014</t>
  </si>
  <si>
    <t>Alemão</t>
  </si>
  <si>
    <t>Recibo</t>
  </si>
  <si>
    <t>Lee Restaurante</t>
  </si>
  <si>
    <t>Nota Fiscal</t>
  </si>
  <si>
    <t>Rei do Bilhar</t>
  </si>
  <si>
    <t>Mister Junior</t>
  </si>
  <si>
    <t>S/Recibo</t>
  </si>
  <si>
    <t>Verduraria</t>
  </si>
  <si>
    <t>Pastel d'Ouro</t>
  </si>
  <si>
    <t>J &amp; K</t>
  </si>
  <si>
    <t>VJ Distribuidora</t>
  </si>
  <si>
    <t>Bralar (bebidas)</t>
  </si>
  <si>
    <t>Panificadora Pão Bento</t>
  </si>
  <si>
    <t>Caixa Digicom Março/2014</t>
  </si>
  <si>
    <t>Saldo líquido em Março/2014</t>
  </si>
  <si>
    <t>Saldo líquido em Fevereiro/2014</t>
  </si>
  <si>
    <t>Saldo líquido em Janeiro/2014</t>
  </si>
  <si>
    <t>Lacerda &amp; Silva</t>
  </si>
  <si>
    <t>Sacolas</t>
  </si>
  <si>
    <t>Americanas</t>
  </si>
  <si>
    <t>Suco de Laranja</t>
  </si>
  <si>
    <t>Mohagany</t>
  </si>
  <si>
    <t>Serra Pantanal</t>
  </si>
  <si>
    <t>Norte Sul</t>
  </si>
  <si>
    <t>Kadri</t>
  </si>
  <si>
    <t>Salgado</t>
  </si>
  <si>
    <t>Video Game Xbox 02/12</t>
  </si>
  <si>
    <t>Video Game Xbox 01/12</t>
  </si>
  <si>
    <t>Cupom</t>
  </si>
  <si>
    <t>Barcelona</t>
  </si>
  <si>
    <t>Comercial de Alimentos</t>
  </si>
  <si>
    <t>Compra de Pão</t>
  </si>
  <si>
    <t>Mix Conveniencia</t>
  </si>
  <si>
    <t>Torta</t>
  </si>
  <si>
    <t>Lojas Americandas</t>
  </si>
  <si>
    <t>Casa de Carnes</t>
  </si>
  <si>
    <t>Supermercado Renan</t>
  </si>
  <si>
    <t>Caixa Digicom Abril/2014</t>
  </si>
  <si>
    <t>Caixa Digicom Maio/2014</t>
  </si>
  <si>
    <t>Saldo líquido em Maio/2014</t>
  </si>
  <si>
    <t>Saldo líquido em Abril/2014</t>
  </si>
  <si>
    <t>Dança do Ventre</t>
  </si>
  <si>
    <t>Video Game Xbox 03/12</t>
  </si>
  <si>
    <t>Controles</t>
  </si>
  <si>
    <t>Caixa Digicom Junho/2014</t>
  </si>
  <si>
    <t>Saldo líquido em Junho/2014</t>
  </si>
  <si>
    <t>Caixa Digicom Julho/2014</t>
  </si>
  <si>
    <t>Almoço</t>
  </si>
  <si>
    <t>Camisaria Colombo</t>
  </si>
  <si>
    <t>Vieira &amp; Poletto</t>
  </si>
  <si>
    <t>Solange Valcanaia</t>
  </si>
  <si>
    <t>Bolo</t>
  </si>
  <si>
    <t>Video Game Xbox 04/12</t>
  </si>
  <si>
    <t>Saldo líquido em Julho/2014</t>
  </si>
  <si>
    <t>Kadri (presentes)</t>
  </si>
  <si>
    <t>Refrigerante</t>
  </si>
  <si>
    <t>Ingredientes Cachorro Quente</t>
  </si>
  <si>
    <t>BICO PITANGA</t>
  </si>
  <si>
    <t>3351-6662</t>
  </si>
  <si>
    <t>9604-9743</t>
  </si>
  <si>
    <t>BOLO</t>
  </si>
  <si>
    <t>TIPO</t>
  </si>
  <si>
    <t>FORNECEDOR</t>
  </si>
  <si>
    <t>TELEFONE</t>
  </si>
  <si>
    <t>OUTRO</t>
  </si>
  <si>
    <t>NIURA</t>
  </si>
  <si>
    <t>3044-6076</t>
  </si>
  <si>
    <t>Doação Layde</t>
  </si>
  <si>
    <t>Doação Diogo</t>
  </si>
  <si>
    <t>CASA DO CHOPP</t>
  </si>
  <si>
    <t>CHOPP</t>
  </si>
  <si>
    <t>GERMANIA</t>
  </si>
  <si>
    <t>3352-4414</t>
  </si>
  <si>
    <t>VALOR</t>
  </si>
  <si>
    <t>CHOPP KREMER</t>
  </si>
  <si>
    <t>KREMER</t>
  </si>
  <si>
    <t>3305-9002</t>
  </si>
  <si>
    <t>BARRIL/LITROS</t>
  </si>
  <si>
    <t>Relatório de Compatibilidade para DIGICOM _2014.xls</t>
  </si>
  <si>
    <t>Executar em 22/07/2014 13:46</t>
  </si>
  <si>
    <t>Os seguintes recursos desta pasta de trabalho não têm suporte em versões anteriores do Excel. Eles poderão ser perdidos ou prejudicados se você abrir esta pasta de trabalho em uma versão anterior do Excel ou salvá-la em um formato de arquivo anterior.</t>
  </si>
  <si>
    <t>Perda insignificante de fidelidade</t>
  </si>
  <si>
    <t>Núm. de ocorrências</t>
  </si>
  <si>
    <t>Versão</t>
  </si>
  <si>
    <t>Algumas células ou alguns estilos desta pasta de trabalho contêm formatação para a qual não há suporte no formato de arquivo selecionado. Esses formatos serão convertidos no formato mais próximo disponível.</t>
  </si>
  <si>
    <t>Excel 97-2003</t>
  </si>
  <si>
    <t>CHOPP GERMANIA</t>
  </si>
  <si>
    <t>3306-5908</t>
  </si>
  <si>
    <t>CHOPP DELIVERY</t>
  </si>
  <si>
    <t>QUEEN</t>
  </si>
  <si>
    <t>3043-1620</t>
  </si>
  <si>
    <t>HEINEKEN</t>
  </si>
  <si>
    <t>VALOR/LITRO</t>
  </si>
  <si>
    <t>Niura</t>
  </si>
  <si>
    <t>Doação Suely</t>
  </si>
  <si>
    <t>Doação Tathy</t>
  </si>
  <si>
    <t>Paulistão</t>
  </si>
  <si>
    <t>Estalinhos, Argolas, Peixes</t>
  </si>
  <si>
    <t>Sacos Cachorro Quente e Bisnagas</t>
  </si>
  <si>
    <t>Central Embalagens</t>
  </si>
  <si>
    <t>Sacos Pipoca</t>
  </si>
  <si>
    <t>Hering</t>
  </si>
  <si>
    <t>Assaí</t>
  </si>
  <si>
    <t>Doação Thiago</t>
  </si>
  <si>
    <t>Doação Claudinéia</t>
  </si>
  <si>
    <t>Doação Neli/Letícia</t>
  </si>
  <si>
    <t>Decoração</t>
  </si>
  <si>
    <t>Ponto do Pão de Queijo</t>
  </si>
  <si>
    <t>MMS Hortifruti</t>
  </si>
  <si>
    <t>QTD</t>
  </si>
  <si>
    <t>Refrigerantes</t>
  </si>
  <si>
    <t>36 Litros</t>
  </si>
  <si>
    <t>200 Unid</t>
  </si>
  <si>
    <t>50 Unid</t>
  </si>
  <si>
    <t>90 Latas</t>
  </si>
  <si>
    <t>Presentes (Cammisetas)</t>
  </si>
  <si>
    <t xml:space="preserve">Pães </t>
  </si>
  <si>
    <t xml:space="preserve">Milho Verde </t>
  </si>
  <si>
    <t>Cerveja (Skol Lata 269 ml)</t>
  </si>
  <si>
    <t>Saldo líquido em Agosto/2014</t>
  </si>
  <si>
    <t xml:space="preserve">Caixa Digicom Agosto/2014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</si>
</sst>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quot;R$ &quot;* #,##0.00_);_(&quot;R$ &quot;* \(#,##0.00\);_(&quot;R$ &quot;* \-??_);_(@_)"/>
    <numFmt numFmtId="165" formatCode="&quot;R$&quot;\ #,##0.00"/>
  </numFmts>
  <fonts count="20" x14ac:knownFonts="1">
    <font>
      <sz val="10"/>
      <name val="Arial"/>
      <family val="2"/>
    </font>
    <font>
      <b/>
      <sz val="10"/>
      <name val="Arial"/>
      <family val="2"/>
    </font>
    <font>
      <sz val="10"/>
      <name val="Arial"/>
      <family val="2"/>
    </font>
    <font>
      <sz val="8"/>
      <name val="Calibri"/>
      <family val="2"/>
      <scheme val="minor"/>
    </font>
    <font>
      <sz val="8"/>
      <color theme="1" tint="0.34998626667073579"/>
      <name val="Calibri"/>
      <family val="2"/>
      <scheme val="minor"/>
    </font>
    <font>
      <b/>
      <sz val="8"/>
      <color theme="0"/>
      <name val="Calibri"/>
      <family val="2"/>
      <scheme val="minor"/>
    </font>
    <font>
      <b/>
      <sz val="8"/>
      <color theme="1" tint="0.34998626667073579"/>
      <name val="Calibri"/>
      <family val="2"/>
      <scheme val="minor"/>
    </font>
    <font>
      <sz val="10"/>
      <name val="Calibri"/>
      <family val="2"/>
      <scheme val="minor"/>
    </font>
    <font>
      <b/>
      <sz val="10"/>
      <color theme="0"/>
      <name val="Calibri"/>
      <family val="2"/>
      <scheme val="minor"/>
    </font>
    <font>
      <sz val="9"/>
      <name val="Calibri"/>
      <family val="2"/>
      <scheme val="minor"/>
    </font>
    <font>
      <b/>
      <sz val="10"/>
      <name val="Calibri"/>
      <family val="2"/>
      <scheme val="minor"/>
    </font>
    <font>
      <b/>
      <sz val="10"/>
      <color theme="8" tint="-0.499984740745262"/>
      <name val="Calibri"/>
      <family val="2"/>
      <scheme val="minor"/>
    </font>
    <font>
      <b/>
      <i/>
      <sz val="10"/>
      <color theme="8" tint="-0.249977111117893"/>
      <name val="Calibri"/>
      <family val="2"/>
      <scheme val="minor"/>
    </font>
    <font>
      <b/>
      <sz val="16"/>
      <color theme="0"/>
      <name val="Calibri"/>
      <family val="2"/>
      <scheme val="minor"/>
    </font>
    <font>
      <b/>
      <sz val="12"/>
      <color theme="0"/>
      <name val="Calibri"/>
      <family val="2"/>
      <scheme val="minor"/>
    </font>
    <font>
      <b/>
      <sz val="10"/>
      <color rgb="FFFF0000"/>
      <name val="Arial"/>
      <family val="2"/>
    </font>
    <font>
      <sz val="10"/>
      <color rgb="FFFF0000"/>
      <name val="Arial"/>
      <family val="2"/>
    </font>
    <font>
      <b/>
      <sz val="10"/>
      <color theme="0"/>
      <name val="Arial"/>
      <family val="2"/>
    </font>
    <font>
      <sz val="8"/>
      <name val="Arial"/>
      <family val="2"/>
    </font>
    <font>
      <b/>
      <sz val="8"/>
      <color theme="0"/>
      <name val="Arial"/>
      <family val="2"/>
    </font>
  </fonts>
  <fills count="7">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8" tint="0.39997558519241921"/>
        <bgColor indexed="22"/>
      </patternFill>
    </fill>
    <fill>
      <patternFill patternType="solid">
        <fgColor rgb="FF00B0F0"/>
        <bgColor indexed="64"/>
      </patternFill>
    </fill>
    <fill>
      <patternFill patternType="solid">
        <fgColor theme="0"/>
        <bgColor indexed="64"/>
      </patternFill>
    </fill>
  </fills>
  <borders count="15">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8" tint="0.39991454817346722"/>
      </left>
      <right/>
      <top style="thin">
        <color theme="8" tint="0.39991454817346722"/>
      </top>
      <bottom style="thin">
        <color theme="8" tint="0.39991454817346722"/>
      </bottom>
      <diagonal/>
    </border>
    <border>
      <left/>
      <right/>
      <top style="thin">
        <color theme="8" tint="0.39991454817346722"/>
      </top>
      <bottom style="thin">
        <color theme="8" tint="0.39991454817346722"/>
      </bottom>
      <diagonal/>
    </border>
    <border>
      <left/>
      <right style="thin">
        <color theme="8" tint="0.39991454817346722"/>
      </right>
      <top style="thin">
        <color theme="8" tint="0.39991454817346722"/>
      </top>
      <bottom style="thin">
        <color theme="8" tint="0.39991454817346722"/>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39994506668294322"/>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s>
  <cellStyleXfs count="2">
    <xf numFmtId="0" fontId="0" fillId="0" borderId="0"/>
    <xf numFmtId="164" fontId="2" fillId="0" borderId="0" applyFill="0" applyBorder="0" applyAlignment="0" applyProtection="0"/>
  </cellStyleXfs>
  <cellXfs count="86">
    <xf numFmtId="0" fontId="0" fillId="0" borderId="0" xfId="0"/>
    <xf numFmtId="0" fontId="1" fillId="0" borderId="0" xfId="0" applyFont="1"/>
    <xf numFmtId="164" fontId="0" fillId="0" borderId="0" xfId="0" applyNumberFormat="1"/>
    <xf numFmtId="164" fontId="0" fillId="0" borderId="0" xfId="1" applyFont="1" applyFill="1" applyBorder="1" applyAlignment="1" applyProtection="1"/>
    <xf numFmtId="164" fontId="1" fillId="0" borderId="0" xfId="1" applyFont="1" applyFill="1" applyBorder="1" applyAlignment="1" applyProtection="1"/>
    <xf numFmtId="0" fontId="0" fillId="0" borderId="0" xfId="0" applyFont="1"/>
    <xf numFmtId="0" fontId="3" fillId="0" borderId="0" xfId="0" applyFont="1"/>
    <xf numFmtId="4" fontId="4" fillId="0" borderId="0" xfId="0" applyNumberFormat="1" applyFont="1"/>
    <xf numFmtId="0" fontId="5" fillId="2" borderId="1" xfId="0" applyFont="1" applyFill="1" applyBorder="1" applyAlignment="1">
      <alignment horizontal="center"/>
    </xf>
    <xf numFmtId="17" fontId="5" fillId="2" borderId="2" xfId="0" applyNumberFormat="1" applyFont="1" applyFill="1" applyBorder="1" applyAlignment="1">
      <alignment horizontal="center"/>
    </xf>
    <xf numFmtId="0" fontId="6" fillId="0" borderId="1" xfId="0" applyFont="1" applyBorder="1" applyAlignment="1">
      <alignment horizontal="left"/>
    </xf>
    <xf numFmtId="4" fontId="4" fillId="0" borderId="1" xfId="0" applyNumberFormat="1" applyFont="1" applyBorder="1"/>
    <xf numFmtId="0" fontId="6" fillId="2" borderId="1" xfId="0" applyFont="1" applyFill="1" applyBorder="1" applyAlignment="1">
      <alignment horizontal="left"/>
    </xf>
    <xf numFmtId="4" fontId="6" fillId="2" borderId="1" xfId="0" applyNumberFormat="1" applyFont="1" applyFill="1" applyBorder="1"/>
    <xf numFmtId="0" fontId="0" fillId="3" borderId="0" xfId="0" applyFill="1"/>
    <xf numFmtId="164" fontId="0" fillId="3" borderId="0" xfId="0" applyNumberFormat="1" applyFill="1"/>
    <xf numFmtId="0" fontId="7" fillId="0" borderId="0" xfId="0" applyFont="1"/>
    <xf numFmtId="0" fontId="8" fillId="4" borderId="3" xfId="0" applyFont="1" applyFill="1" applyBorder="1" applyAlignment="1">
      <alignment horizontal="center"/>
    </xf>
    <xf numFmtId="4" fontId="7" fillId="0" borderId="3" xfId="0" applyNumberFormat="1" applyFont="1" applyBorder="1" applyAlignment="1">
      <alignment horizontal="center"/>
    </xf>
    <xf numFmtId="0" fontId="7" fillId="0" borderId="3" xfId="0" applyFont="1" applyBorder="1" applyAlignment="1">
      <alignment horizontal="left"/>
    </xf>
    <xf numFmtId="4" fontId="7" fillId="0" borderId="3" xfId="0" applyNumberFormat="1" applyFont="1" applyBorder="1" applyAlignment="1">
      <alignment horizontal="right"/>
    </xf>
    <xf numFmtId="14" fontId="7" fillId="0" borderId="3" xfId="0" applyNumberFormat="1" applyFont="1" applyBorder="1" applyAlignment="1">
      <alignment horizontal="center"/>
    </xf>
    <xf numFmtId="4" fontId="7" fillId="0" borderId="3" xfId="0" applyNumberFormat="1" applyFont="1" applyBorder="1" applyAlignment="1">
      <alignment horizontal="left"/>
    </xf>
    <xf numFmtId="0" fontId="7" fillId="0" borderId="3" xfId="0" applyFont="1" applyBorder="1" applyAlignment="1"/>
    <xf numFmtId="4" fontId="7" fillId="0" borderId="3" xfId="1" applyNumberFormat="1" applyFont="1" applyFill="1" applyBorder="1" applyAlignment="1" applyProtection="1">
      <alignment horizontal="right"/>
    </xf>
    <xf numFmtId="0" fontId="9" fillId="0" borderId="3" xfId="0" applyFont="1" applyBorder="1" applyAlignment="1">
      <alignment horizontal="left"/>
    </xf>
    <xf numFmtId="0" fontId="10" fillId="0" borderId="3" xfId="0" applyFont="1" applyBorder="1" applyAlignment="1">
      <alignment horizontal="center"/>
    </xf>
    <xf numFmtId="164" fontId="10" fillId="0" borderId="3" xfId="1" applyFont="1" applyBorder="1" applyAlignment="1">
      <alignment horizontal="right"/>
    </xf>
    <xf numFmtId="0" fontId="10" fillId="3" borderId="0" xfId="0" applyFont="1" applyFill="1"/>
    <xf numFmtId="0" fontId="7" fillId="3" borderId="0" xfId="0" applyFont="1" applyFill="1"/>
    <xf numFmtId="164" fontId="7" fillId="3" borderId="0" xfId="1" applyFont="1" applyFill="1" applyBorder="1" applyAlignment="1" applyProtection="1"/>
    <xf numFmtId="164" fontId="7" fillId="3" borderId="0" xfId="0" applyNumberFormat="1" applyFont="1" applyFill="1"/>
    <xf numFmtId="0" fontId="11" fillId="3" borderId="0" xfId="0" applyFont="1" applyFill="1"/>
    <xf numFmtId="0" fontId="12" fillId="3" borderId="0" xfId="0" applyFont="1" applyFill="1"/>
    <xf numFmtId="4" fontId="0" fillId="3" borderId="0" xfId="0" applyNumberFormat="1" applyFill="1"/>
    <xf numFmtId="0" fontId="10" fillId="0" borderId="3" xfId="0" applyFont="1" applyBorder="1" applyAlignment="1">
      <alignment horizontal="center"/>
    </xf>
    <xf numFmtId="0" fontId="10" fillId="0" borderId="3" xfId="0" applyFont="1" applyBorder="1" applyAlignment="1">
      <alignment horizontal="center"/>
    </xf>
    <xf numFmtId="0" fontId="10" fillId="0" borderId="3" xfId="0" applyFont="1" applyBorder="1" applyAlignment="1">
      <alignment horizontal="center"/>
    </xf>
    <xf numFmtId="0" fontId="10" fillId="0" borderId="3" xfId="0" applyFont="1" applyBorder="1" applyAlignment="1">
      <alignment horizontal="center"/>
    </xf>
    <xf numFmtId="164" fontId="2" fillId="0" borderId="0" xfId="1"/>
    <xf numFmtId="43" fontId="0" fillId="0" borderId="0" xfId="0" applyNumberFormat="1"/>
    <xf numFmtId="43" fontId="1" fillId="0" borderId="0" xfId="0" applyNumberFormat="1" applyFont="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1" xfId="0" applyNumberFormat="1" applyBorder="1" applyAlignment="1">
      <alignment vertical="top" wrapText="1"/>
    </xf>
    <xf numFmtId="0" fontId="0" fillId="0" borderId="12"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2" xfId="0" applyNumberFormat="1" applyBorder="1" applyAlignment="1">
      <alignment horizontal="center" vertical="top" wrapText="1"/>
    </xf>
    <xf numFmtId="0" fontId="0" fillId="0" borderId="13" xfId="0" applyNumberFormat="1" applyBorder="1" applyAlignment="1">
      <alignment horizontal="center" vertical="top" wrapText="1"/>
    </xf>
    <xf numFmtId="0" fontId="18" fillId="0" borderId="0" xfId="0" applyFont="1"/>
    <xf numFmtId="0" fontId="3" fillId="0" borderId="0" xfId="0" applyFont="1" applyAlignment="1">
      <alignment horizontal="center"/>
    </xf>
    <xf numFmtId="164" fontId="3" fillId="0" borderId="0" xfId="1" applyFont="1"/>
    <xf numFmtId="164" fontId="3" fillId="0" borderId="0" xfId="1" applyFont="1" applyAlignment="1">
      <alignment horizontal="center"/>
    </xf>
    <xf numFmtId="43" fontId="3" fillId="0" borderId="0" xfId="0" applyNumberFormat="1" applyFont="1"/>
    <xf numFmtId="0" fontId="18" fillId="0" borderId="14" xfId="0" applyFont="1" applyBorder="1"/>
    <xf numFmtId="0" fontId="19" fillId="5" borderId="14" xfId="0" applyFont="1" applyFill="1" applyBorder="1" applyAlignment="1">
      <alignment horizontal="center"/>
    </xf>
    <xf numFmtId="0" fontId="5" fillId="5" borderId="0" xfId="0" applyFont="1" applyFill="1" applyAlignment="1">
      <alignment horizontal="center" vertical="center"/>
    </xf>
    <xf numFmtId="164" fontId="5" fillId="5" borderId="0" xfId="1" applyFont="1" applyFill="1" applyAlignment="1">
      <alignment horizontal="center" vertical="center"/>
    </xf>
    <xf numFmtId="0" fontId="10" fillId="0" borderId="3" xfId="0" applyFont="1" applyBorder="1" applyAlignment="1">
      <alignment horizontal="center"/>
    </xf>
    <xf numFmtId="0" fontId="16" fillId="3" borderId="0" xfId="0" applyFont="1" applyFill="1" applyAlignment="1">
      <alignment horizontal="center"/>
    </xf>
    <xf numFmtId="0" fontId="14" fillId="4" borderId="3" xfId="0" applyFont="1" applyFill="1" applyBorder="1" applyAlignment="1">
      <alignment horizontal="center"/>
    </xf>
    <xf numFmtId="4" fontId="0" fillId="0" borderId="0" xfId="0" applyNumberFormat="1"/>
    <xf numFmtId="0" fontId="7" fillId="6" borderId="3" xfId="0" applyFont="1" applyFill="1" applyBorder="1" applyAlignment="1"/>
    <xf numFmtId="4" fontId="7" fillId="6" borderId="3" xfId="1" applyNumberFormat="1" applyFont="1" applyFill="1" applyBorder="1" applyAlignment="1" applyProtection="1">
      <alignment horizontal="right"/>
    </xf>
    <xf numFmtId="0" fontId="0" fillId="3" borderId="0" xfId="0" applyFill="1" applyAlignment="1">
      <alignment horizontal="center"/>
    </xf>
    <xf numFmtId="0" fontId="7" fillId="0" borderId="0" xfId="0" applyFont="1" applyAlignment="1">
      <alignment horizontal="center"/>
    </xf>
    <xf numFmtId="0" fontId="7" fillId="0" borderId="3" xfId="0" applyFont="1" applyBorder="1" applyAlignment="1">
      <alignment horizontal="center"/>
    </xf>
    <xf numFmtId="0" fontId="7" fillId="6" borderId="3" xfId="0" applyFont="1" applyFill="1" applyBorder="1" applyAlignment="1">
      <alignment horizontal="center"/>
    </xf>
    <xf numFmtId="0" fontId="7" fillId="3" borderId="0" xfId="0" applyFont="1" applyFill="1" applyAlignment="1">
      <alignment horizontal="center"/>
    </xf>
    <xf numFmtId="0" fontId="0" fillId="0" borderId="0" xfId="0" applyAlignment="1">
      <alignment horizontal="center"/>
    </xf>
    <xf numFmtId="0" fontId="0" fillId="0" borderId="0" xfId="0" applyFont="1" applyAlignment="1">
      <alignment horizontal="center"/>
    </xf>
    <xf numFmtId="0" fontId="13" fillId="4" borderId="4" xfId="0" applyFont="1" applyFill="1" applyBorder="1" applyAlignment="1">
      <alignment horizontal="center"/>
    </xf>
    <xf numFmtId="0" fontId="13" fillId="4" borderId="5" xfId="0" applyFont="1" applyFill="1" applyBorder="1" applyAlignment="1">
      <alignment horizontal="center"/>
    </xf>
    <xf numFmtId="0" fontId="13" fillId="4" borderId="6" xfId="0" applyFont="1" applyFill="1" applyBorder="1" applyAlignment="1">
      <alignment horizontal="center"/>
    </xf>
    <xf numFmtId="0" fontId="10" fillId="0" borderId="3" xfId="0" applyFont="1" applyBorder="1" applyAlignment="1">
      <alignment horizontal="center"/>
    </xf>
    <xf numFmtId="164" fontId="14" fillId="4" borderId="3" xfId="0" applyNumberFormat="1" applyFont="1" applyFill="1" applyBorder="1" applyAlignment="1">
      <alignment horizontal="center"/>
    </xf>
    <xf numFmtId="0" fontId="15" fillId="3" borderId="0" xfId="0" applyFont="1" applyFill="1" applyAlignment="1">
      <alignment horizontal="center"/>
    </xf>
    <xf numFmtId="0" fontId="16" fillId="3" borderId="0" xfId="0" applyFont="1" applyFill="1" applyAlignment="1">
      <alignment horizontal="center"/>
    </xf>
    <xf numFmtId="0" fontId="14" fillId="4" borderId="3" xfId="0" applyFont="1" applyFill="1" applyBorder="1" applyAlignment="1">
      <alignment horizontal="center"/>
    </xf>
    <xf numFmtId="4" fontId="0" fillId="3" borderId="10" xfId="0" applyNumberFormat="1" applyFill="1" applyBorder="1" applyAlignment="1">
      <alignment horizontal="center" vertical="center"/>
    </xf>
    <xf numFmtId="0" fontId="0" fillId="3" borderId="10" xfId="0" applyFill="1" applyBorder="1" applyAlignment="1">
      <alignment horizontal="center" vertical="center"/>
    </xf>
    <xf numFmtId="165" fontId="14" fillId="4" borderId="3" xfId="0" applyNumberFormat="1" applyFont="1" applyFill="1" applyBorder="1" applyAlignment="1">
      <alignment horizontal="center"/>
    </xf>
    <xf numFmtId="0" fontId="17" fillId="2" borderId="7" xfId="0" applyFont="1" applyFill="1" applyBorder="1" applyAlignment="1">
      <alignment horizontal="center"/>
    </xf>
    <xf numFmtId="0" fontId="17" fillId="2" borderId="8" xfId="0" applyFont="1" applyFill="1" applyBorder="1" applyAlignment="1">
      <alignment horizontal="center"/>
    </xf>
    <xf numFmtId="0" fontId="17" fillId="2" borderId="9" xfId="0" applyFont="1" applyFill="1" applyBorder="1" applyAlignment="1">
      <alignment horizontal="center"/>
    </xf>
  </cellXfs>
  <cellStyles count="2">
    <cellStyle name="Moeda"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B15" sqref="B15"/>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25</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v>1604</v>
      </c>
      <c r="F7" s="20">
        <v>0</v>
      </c>
      <c r="G7" s="14"/>
    </row>
    <row r="8" spans="1:7" ht="13.8" x14ac:dyDescent="0.3">
      <c r="A8" s="14"/>
      <c r="B8" s="21">
        <v>41654</v>
      </c>
      <c r="C8" s="22" t="s">
        <v>9</v>
      </c>
      <c r="D8" s="23" t="s">
        <v>11</v>
      </c>
      <c r="E8" s="24">
        <v>451</v>
      </c>
      <c r="F8" s="20">
        <v>0</v>
      </c>
      <c r="G8" s="14"/>
    </row>
    <row r="9" spans="1:7" ht="13.8" x14ac:dyDescent="0.3">
      <c r="A9" s="14"/>
      <c r="B9" s="21">
        <v>41654</v>
      </c>
      <c r="C9" s="22" t="s">
        <v>9</v>
      </c>
      <c r="D9" s="23" t="s">
        <v>12</v>
      </c>
      <c r="E9" s="24">
        <v>500</v>
      </c>
      <c r="F9" s="20">
        <v>0</v>
      </c>
      <c r="G9" s="14"/>
    </row>
    <row r="10" spans="1:7" ht="13.8" x14ac:dyDescent="0.3">
      <c r="A10" s="14"/>
      <c r="B10" s="21">
        <v>41667</v>
      </c>
      <c r="C10" s="22" t="s">
        <v>13</v>
      </c>
      <c r="D10" s="23" t="s">
        <v>17</v>
      </c>
      <c r="E10" s="24">
        <v>0</v>
      </c>
      <c r="F10" s="20">
        <v>5</v>
      </c>
      <c r="G10" s="14"/>
    </row>
    <row r="11" spans="1:7" ht="13.8" x14ac:dyDescent="0.3">
      <c r="A11" s="14"/>
      <c r="B11" s="21">
        <v>41667</v>
      </c>
      <c r="C11" s="22" t="s">
        <v>13</v>
      </c>
      <c r="D11" s="25" t="s">
        <v>15</v>
      </c>
      <c r="E11" s="24">
        <v>0</v>
      </c>
      <c r="F11" s="20">
        <v>145</v>
      </c>
      <c r="G11" s="14"/>
    </row>
    <row r="12" spans="1:7" ht="13.8" x14ac:dyDescent="0.3">
      <c r="A12" s="14"/>
      <c r="B12" s="21">
        <v>41670</v>
      </c>
      <c r="C12" s="22" t="s">
        <v>13</v>
      </c>
      <c r="D12" s="25" t="s">
        <v>23</v>
      </c>
      <c r="E12" s="24">
        <v>0</v>
      </c>
      <c r="F12" s="20">
        <v>1456.5</v>
      </c>
      <c r="G12" s="14"/>
    </row>
    <row r="13" spans="1:7" ht="13.8" x14ac:dyDescent="0.3">
      <c r="A13" s="14"/>
      <c r="B13" s="75" t="s">
        <v>7</v>
      </c>
      <c r="C13" s="75"/>
      <c r="D13" s="26"/>
      <c r="E13" s="27">
        <f>SUM(E7:E12)</f>
        <v>2555</v>
      </c>
      <c r="F13" s="27">
        <f>SUM(F7:F12)</f>
        <v>1606.5</v>
      </c>
      <c r="G13" s="14"/>
    </row>
    <row r="14" spans="1:7" ht="15.6" x14ac:dyDescent="0.3">
      <c r="A14" s="14"/>
      <c r="B14" s="79" t="s">
        <v>43</v>
      </c>
      <c r="C14" s="79"/>
      <c r="D14" s="79"/>
      <c r="E14" s="76">
        <f>E13-F13</f>
        <v>948.5</v>
      </c>
      <c r="F14" s="76"/>
      <c r="G14" s="14"/>
    </row>
    <row r="15" spans="1:7" x14ac:dyDescent="0.25">
      <c r="A15" s="14"/>
      <c r="B15" s="14"/>
      <c r="C15" s="14"/>
      <c r="D15" s="14"/>
      <c r="E15" s="14"/>
      <c r="F15" s="14"/>
      <c r="G15" s="14"/>
    </row>
    <row r="16" spans="1:7" x14ac:dyDescent="0.25">
      <c r="A16" s="14"/>
      <c r="B16" s="14"/>
      <c r="C16" s="77"/>
      <c r="D16" s="78"/>
      <c r="E16" s="14"/>
      <c r="F16" s="14"/>
      <c r="G16" s="14"/>
    </row>
    <row r="17" spans="1:7" x14ac:dyDescent="0.25">
      <c r="A17" s="14"/>
      <c r="B17" s="14"/>
      <c r="C17" s="14"/>
      <c r="D17" s="14"/>
      <c r="E17" s="14"/>
      <c r="F17" s="15"/>
      <c r="G17" s="14"/>
    </row>
    <row r="18" spans="1:7" ht="13.8" x14ac:dyDescent="0.3">
      <c r="A18" s="14"/>
      <c r="B18" s="32" t="s">
        <v>10</v>
      </c>
      <c r="C18" s="28"/>
      <c r="D18" s="29"/>
      <c r="E18" s="32" t="s">
        <v>24</v>
      </c>
      <c r="F18" s="30"/>
      <c r="G18" s="14"/>
    </row>
    <row r="19" spans="1:7" ht="13.8" x14ac:dyDescent="0.3">
      <c r="A19" s="14"/>
      <c r="B19" s="33" t="s">
        <v>8</v>
      </c>
      <c r="C19" s="29"/>
      <c r="D19" s="29"/>
      <c r="E19" s="33" t="s">
        <v>14</v>
      </c>
      <c r="F19" s="31"/>
      <c r="G19" s="14"/>
    </row>
    <row r="20" spans="1:7" x14ac:dyDescent="0.25">
      <c r="A20" s="14"/>
      <c r="B20" s="14"/>
      <c r="C20" s="14"/>
      <c r="D20" s="14"/>
      <c r="E20" s="14"/>
      <c r="F20" s="15"/>
      <c r="G20" s="14"/>
    </row>
    <row r="21" spans="1:7" x14ac:dyDescent="0.25">
      <c r="A21" s="14"/>
      <c r="B21" s="14"/>
      <c r="C21" s="14"/>
      <c r="D21" s="14"/>
      <c r="E21" s="14"/>
      <c r="F21" s="14"/>
      <c r="G21" s="14"/>
    </row>
    <row r="27" spans="1:7" x14ac:dyDescent="0.25">
      <c r="G27" s="3"/>
    </row>
    <row r="28" spans="1:7" x14ac:dyDescent="0.25">
      <c r="G28" s="3"/>
    </row>
    <row r="29" spans="1:7" x14ac:dyDescent="0.25">
      <c r="G29" s="4"/>
    </row>
    <row r="31" spans="1:7" x14ac:dyDescent="0.25">
      <c r="G31" s="2"/>
    </row>
    <row r="38" spans="4:6" x14ac:dyDescent="0.25">
      <c r="E38" s="1"/>
      <c r="F38" s="5"/>
    </row>
    <row r="39" spans="4:6" x14ac:dyDescent="0.25">
      <c r="F39" s="5"/>
    </row>
    <row r="40" spans="4:6" x14ac:dyDescent="0.25">
      <c r="D40" s="5"/>
      <c r="F40" s="5"/>
    </row>
  </sheetData>
  <sheetProtection selectLockedCells="1" selectUnlockedCells="1"/>
  <mergeCells count="5">
    <mergeCell ref="B4:F4"/>
    <mergeCell ref="B13:C13"/>
    <mergeCell ref="E14:F14"/>
    <mergeCell ref="C16:D16"/>
    <mergeCell ref="B14:D14"/>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workbookViewId="0">
      <selection activeCell="H5" sqref="H5"/>
    </sheetView>
  </sheetViews>
  <sheetFormatPr defaultRowHeight="13.2" x14ac:dyDescent="0.25"/>
  <cols>
    <col min="1" max="1" width="7.5546875" bestFit="1" customWidth="1"/>
    <col min="2" max="2" width="12.109375" bestFit="1" customWidth="1"/>
    <col min="3" max="3" width="10.5546875" bestFit="1" customWidth="1"/>
    <col min="4" max="14" width="9.33203125" bestFit="1" customWidth="1"/>
  </cols>
  <sheetData>
    <row r="1" spans="1:14" x14ac:dyDescent="0.25">
      <c r="A1" s="83" t="s">
        <v>22</v>
      </c>
      <c r="B1" s="84"/>
      <c r="C1" s="84"/>
      <c r="D1" s="84"/>
      <c r="E1" s="84"/>
      <c r="F1" s="84"/>
      <c r="G1" s="84"/>
      <c r="H1" s="84"/>
      <c r="I1" s="84"/>
      <c r="J1" s="84"/>
      <c r="K1" s="84"/>
      <c r="L1" s="84"/>
      <c r="M1" s="84"/>
      <c r="N1" s="85"/>
    </row>
    <row r="3" spans="1:14" x14ac:dyDescent="0.25">
      <c r="A3" s="6"/>
      <c r="B3" s="9">
        <v>41640</v>
      </c>
      <c r="C3" s="9">
        <v>41671</v>
      </c>
      <c r="D3" s="9">
        <v>41699</v>
      </c>
      <c r="E3" s="9">
        <v>41730</v>
      </c>
      <c r="F3" s="9">
        <v>41760</v>
      </c>
      <c r="G3" s="9">
        <v>41791</v>
      </c>
      <c r="H3" s="9">
        <v>41821</v>
      </c>
      <c r="I3" s="9">
        <v>41852</v>
      </c>
      <c r="J3" s="9">
        <v>41883</v>
      </c>
      <c r="K3" s="9">
        <v>41913</v>
      </c>
      <c r="L3" s="9">
        <v>41944</v>
      </c>
      <c r="M3" s="9">
        <v>41974</v>
      </c>
      <c r="N3" s="8" t="s">
        <v>19</v>
      </c>
    </row>
    <row r="4" spans="1:14" x14ac:dyDescent="0.25">
      <c r="A4" s="10" t="s">
        <v>21</v>
      </c>
      <c r="B4" s="11">
        <f>Janeiro_2014!E7</f>
        <v>1604</v>
      </c>
      <c r="C4" s="11">
        <f>B7</f>
        <v>948.5</v>
      </c>
      <c r="D4" s="11">
        <f t="shared" ref="D4:M4" si="0">C7</f>
        <v>953.30000000000007</v>
      </c>
      <c r="E4" s="11">
        <f t="shared" si="0"/>
        <v>668.35000000000014</v>
      </c>
      <c r="F4" s="11">
        <f t="shared" si="0"/>
        <v>1715.8500000000001</v>
      </c>
      <c r="G4" s="11">
        <f t="shared" si="0"/>
        <v>1579.6400000000003</v>
      </c>
      <c r="H4" s="11">
        <f t="shared" si="0"/>
        <v>2397.1400000000003</v>
      </c>
      <c r="I4" s="11" t="e">
        <f t="shared" si="0"/>
        <v>#REF!</v>
      </c>
      <c r="J4" s="11" t="e">
        <f t="shared" si="0"/>
        <v>#REF!</v>
      </c>
      <c r="K4" s="11" t="e">
        <f t="shared" si="0"/>
        <v>#REF!</v>
      </c>
      <c r="L4" s="11" t="e">
        <f t="shared" si="0"/>
        <v>#REF!</v>
      </c>
      <c r="M4" s="11" t="e">
        <f t="shared" si="0"/>
        <v>#REF!</v>
      </c>
      <c r="N4" s="7"/>
    </row>
    <row r="5" spans="1:14" x14ac:dyDescent="0.25">
      <c r="A5" s="10" t="s">
        <v>18</v>
      </c>
      <c r="B5" s="11">
        <f>Janeiro_2014!E13-Janeiro_2014!E7</f>
        <v>951</v>
      </c>
      <c r="C5" s="11">
        <f>Fevereiro_2014!E21-Fevereiro_2014!E7</f>
        <v>951</v>
      </c>
      <c r="D5" s="11">
        <f>Março_2014!E8+Março_2014!E9</f>
        <v>951</v>
      </c>
      <c r="E5" s="11">
        <f>Abril_2014!E8+Abril_2014!E9</f>
        <v>1148</v>
      </c>
      <c r="F5" s="11">
        <f>Maio_2014!E16+Maio_2014!E17</f>
        <v>1124</v>
      </c>
      <c r="G5" s="11">
        <f>Junho_2014!E8+Junho_2014!E9</f>
        <v>1100</v>
      </c>
      <c r="H5" s="11" t="e">
        <f>#REF!-Resumo!H4</f>
        <v>#REF!</v>
      </c>
      <c r="I5" s="11" t="e">
        <f>#REF!-Resumo!I4</f>
        <v>#REF!</v>
      </c>
      <c r="J5" s="11" t="e">
        <f>#REF!-Resumo!J4</f>
        <v>#REF!</v>
      </c>
      <c r="K5" s="11" t="e">
        <f>#REF!-Resumo!K4</f>
        <v>#REF!</v>
      </c>
      <c r="L5" s="11" t="e">
        <f>#REF!-Resumo!L4</f>
        <v>#REF!</v>
      </c>
      <c r="M5" s="11" t="e">
        <f>#REF!-Resumo!M4</f>
        <v>#REF!</v>
      </c>
      <c r="N5" s="11" t="e">
        <f>SUM(B5:M5)</f>
        <v>#REF!</v>
      </c>
    </row>
    <row r="6" spans="1:14" x14ac:dyDescent="0.25">
      <c r="A6" s="10" t="s">
        <v>16</v>
      </c>
      <c r="B6" s="11">
        <f>Janeiro_2014!F13</f>
        <v>1606.5</v>
      </c>
      <c r="C6" s="11">
        <f>Fevereiro_2014!F21</f>
        <v>946.19999999999993</v>
      </c>
      <c r="D6" s="11">
        <f>Março_2014!F21</f>
        <v>1235.95</v>
      </c>
      <c r="E6" s="11">
        <f>Abril_2014!F15</f>
        <v>100.5</v>
      </c>
      <c r="F6" s="11">
        <f>Maio_2014!F20</f>
        <v>1260.21</v>
      </c>
      <c r="G6" s="11">
        <f>Junho_2014!F16</f>
        <v>282.5</v>
      </c>
      <c r="H6" s="11" t="e">
        <f>#REF!</f>
        <v>#REF!</v>
      </c>
      <c r="I6" s="11" t="e">
        <f>#REF!</f>
        <v>#REF!</v>
      </c>
      <c r="J6" s="11" t="e">
        <f>#REF!</f>
        <v>#REF!</v>
      </c>
      <c r="K6" s="11" t="e">
        <f>#REF!</f>
        <v>#REF!</v>
      </c>
      <c r="L6" s="11" t="e">
        <f>#REF!</f>
        <v>#REF!</v>
      </c>
      <c r="M6" s="11" t="e">
        <f>#REF!</f>
        <v>#REF!</v>
      </c>
      <c r="N6" s="11" t="e">
        <f>SUM(B6:M6)</f>
        <v>#REF!</v>
      </c>
    </row>
    <row r="7" spans="1:14" x14ac:dyDescent="0.25">
      <c r="A7" s="12" t="s">
        <v>20</v>
      </c>
      <c r="B7" s="13">
        <f>+B4+B5-B6</f>
        <v>948.5</v>
      </c>
      <c r="C7" s="13">
        <f t="shared" ref="C7:M7" si="1">+C4+C5-C6</f>
        <v>953.30000000000007</v>
      </c>
      <c r="D7" s="13">
        <f t="shared" si="1"/>
        <v>668.35000000000014</v>
      </c>
      <c r="E7" s="13">
        <f t="shared" si="1"/>
        <v>1715.8500000000001</v>
      </c>
      <c r="F7" s="13">
        <f t="shared" si="1"/>
        <v>1579.6400000000003</v>
      </c>
      <c r="G7" s="13">
        <f t="shared" si="1"/>
        <v>2397.1400000000003</v>
      </c>
      <c r="H7" s="13" t="e">
        <f t="shared" si="1"/>
        <v>#REF!</v>
      </c>
      <c r="I7" s="13" t="e">
        <f t="shared" si="1"/>
        <v>#REF!</v>
      </c>
      <c r="J7" s="13" t="e">
        <f t="shared" si="1"/>
        <v>#REF!</v>
      </c>
      <c r="K7" s="13" t="e">
        <f t="shared" si="1"/>
        <v>#REF!</v>
      </c>
      <c r="L7" s="13" t="e">
        <f t="shared" si="1"/>
        <v>#REF!</v>
      </c>
      <c r="M7" s="13" t="e">
        <f t="shared" si="1"/>
        <v>#REF!</v>
      </c>
      <c r="N7" s="13" t="e">
        <f>SUM(B7:M7)</f>
        <v>#REF!</v>
      </c>
    </row>
  </sheetData>
  <mergeCells count="1">
    <mergeCell ref="A1:N1"/>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5:E8"/>
  <sheetViews>
    <sheetView showGridLines="0" workbookViewId="0">
      <selection activeCell="F6" sqref="F6"/>
    </sheetView>
  </sheetViews>
  <sheetFormatPr defaultColWidth="8.88671875" defaultRowHeight="10.199999999999999" x14ac:dyDescent="0.2"/>
  <cols>
    <col min="1" max="2" width="8.88671875" style="50"/>
    <col min="3" max="3" width="13.88671875" style="50" bestFit="1" customWidth="1"/>
    <col min="4" max="4" width="10.33203125" style="50" bestFit="1" customWidth="1"/>
    <col min="5" max="5" width="9.6640625" style="50" bestFit="1" customWidth="1"/>
    <col min="6" max="16384" width="8.88671875" style="50"/>
  </cols>
  <sheetData>
    <row r="5" spans="2:5" x14ac:dyDescent="0.2">
      <c r="B5" s="56" t="s">
        <v>88</v>
      </c>
      <c r="C5" s="56" t="s">
        <v>89</v>
      </c>
      <c r="D5" s="56" t="s">
        <v>90</v>
      </c>
      <c r="E5" s="56" t="s">
        <v>91</v>
      </c>
    </row>
    <row r="6" spans="2:5" x14ac:dyDescent="0.2">
      <c r="B6" s="55" t="s">
        <v>87</v>
      </c>
      <c r="C6" s="55" t="s">
        <v>84</v>
      </c>
      <c r="D6" s="55" t="s">
        <v>85</v>
      </c>
      <c r="E6" s="55" t="s">
        <v>86</v>
      </c>
    </row>
    <row r="7" spans="2:5" x14ac:dyDescent="0.2">
      <c r="B7" s="55" t="s">
        <v>87</v>
      </c>
      <c r="C7" s="55" t="s">
        <v>92</v>
      </c>
      <c r="D7" s="55" t="s">
        <v>93</v>
      </c>
      <c r="E7" s="55"/>
    </row>
    <row r="8" spans="2:5" x14ac:dyDescent="0.2">
      <c r="B8" s="55"/>
      <c r="C8" s="55"/>
      <c r="D8" s="55"/>
      <c r="E8" s="55"/>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3"/>
  <sheetViews>
    <sheetView workbookViewId="0">
      <selection activeCell="G16" sqref="G16"/>
    </sheetView>
  </sheetViews>
  <sheetFormatPr defaultColWidth="8.88671875" defaultRowHeight="10.199999999999999" x14ac:dyDescent="0.2"/>
  <cols>
    <col min="1" max="1" width="8.88671875" style="6"/>
    <col min="2" max="2" width="11.6640625" style="6" bestFit="1" customWidth="1"/>
    <col min="3" max="3" width="7.44140625" style="6" bestFit="1" customWidth="1"/>
    <col min="4" max="4" width="8.44140625" style="6" bestFit="1" customWidth="1"/>
    <col min="5" max="5" width="9.6640625" style="51" bestFit="1" customWidth="1"/>
    <col min="6" max="6" width="7.6640625" style="6" bestFit="1" customWidth="1"/>
    <col min="7" max="7" width="9.109375" style="52" customWidth="1"/>
    <col min="8" max="16384" width="8.88671875" style="6"/>
  </cols>
  <sheetData>
    <row r="4" spans="2:9" x14ac:dyDescent="0.2">
      <c r="B4" s="57" t="s">
        <v>89</v>
      </c>
      <c r="C4" s="57" t="s">
        <v>90</v>
      </c>
      <c r="D4" s="57" t="s">
        <v>97</v>
      </c>
      <c r="E4" s="57" t="s">
        <v>104</v>
      </c>
      <c r="F4" s="57" t="s">
        <v>100</v>
      </c>
      <c r="G4" s="58" t="s">
        <v>119</v>
      </c>
    </row>
    <row r="5" spans="2:9" x14ac:dyDescent="0.2">
      <c r="B5" s="6" t="s">
        <v>96</v>
      </c>
      <c r="C5" s="6" t="s">
        <v>99</v>
      </c>
      <c r="D5" s="6" t="s">
        <v>98</v>
      </c>
      <c r="E5" s="51">
        <v>50</v>
      </c>
      <c r="F5" s="52">
        <v>450</v>
      </c>
      <c r="G5" s="53">
        <f>F5/E5</f>
        <v>9</v>
      </c>
      <c r="I5" s="54"/>
    </row>
    <row r="6" spans="2:9" x14ac:dyDescent="0.2">
      <c r="B6" s="6" t="s">
        <v>101</v>
      </c>
      <c r="C6" s="6" t="s">
        <v>103</v>
      </c>
      <c r="D6" s="6" t="s">
        <v>102</v>
      </c>
      <c r="E6" s="51">
        <v>10</v>
      </c>
      <c r="F6" s="52">
        <v>110</v>
      </c>
      <c r="G6" s="53">
        <f t="shared" ref="G6:G18" si="0">F6/E6</f>
        <v>11</v>
      </c>
      <c r="I6" s="54"/>
    </row>
    <row r="7" spans="2:9" x14ac:dyDescent="0.2">
      <c r="B7" s="6" t="s">
        <v>101</v>
      </c>
      <c r="C7" s="6" t="s">
        <v>103</v>
      </c>
      <c r="D7" s="6" t="s">
        <v>102</v>
      </c>
      <c r="E7" s="51">
        <v>15</v>
      </c>
      <c r="F7" s="52">
        <v>155</v>
      </c>
      <c r="G7" s="53">
        <f t="shared" si="0"/>
        <v>10.333333333333334</v>
      </c>
      <c r="I7" s="54"/>
    </row>
    <row r="8" spans="2:9" x14ac:dyDescent="0.2">
      <c r="B8" s="6" t="s">
        <v>101</v>
      </c>
      <c r="C8" s="6" t="s">
        <v>103</v>
      </c>
      <c r="D8" s="6" t="s">
        <v>102</v>
      </c>
      <c r="E8" s="51">
        <v>20</v>
      </c>
      <c r="F8" s="52">
        <v>205</v>
      </c>
      <c r="G8" s="53">
        <f t="shared" si="0"/>
        <v>10.25</v>
      </c>
      <c r="I8" s="54"/>
    </row>
    <row r="9" spans="2:9" x14ac:dyDescent="0.2">
      <c r="B9" s="6" t="s">
        <v>101</v>
      </c>
      <c r="C9" s="6" t="s">
        <v>103</v>
      </c>
      <c r="D9" s="6" t="s">
        <v>102</v>
      </c>
      <c r="E9" s="51">
        <v>30</v>
      </c>
      <c r="F9" s="52">
        <v>295</v>
      </c>
      <c r="G9" s="53">
        <f t="shared" si="0"/>
        <v>9.8333333333333339</v>
      </c>
      <c r="I9" s="54"/>
    </row>
    <row r="10" spans="2:9" x14ac:dyDescent="0.2">
      <c r="B10" s="6" t="s">
        <v>101</v>
      </c>
      <c r="C10" s="6" t="s">
        <v>103</v>
      </c>
      <c r="D10" s="6" t="s">
        <v>102</v>
      </c>
      <c r="E10" s="51">
        <v>50</v>
      </c>
      <c r="F10" s="52">
        <v>490</v>
      </c>
      <c r="G10" s="53">
        <f t="shared" si="0"/>
        <v>9.8000000000000007</v>
      </c>
      <c r="I10" s="54"/>
    </row>
    <row r="11" spans="2:9" x14ac:dyDescent="0.2">
      <c r="B11" s="6" t="s">
        <v>113</v>
      </c>
      <c r="C11" s="6" t="s">
        <v>114</v>
      </c>
      <c r="D11" s="6" t="s">
        <v>98</v>
      </c>
      <c r="E11" s="51">
        <v>10</v>
      </c>
      <c r="F11" s="52">
        <v>99</v>
      </c>
      <c r="G11" s="53">
        <f t="shared" si="0"/>
        <v>9.9</v>
      </c>
      <c r="I11" s="54"/>
    </row>
    <row r="12" spans="2:9" x14ac:dyDescent="0.2">
      <c r="B12" s="6" t="s">
        <v>113</v>
      </c>
      <c r="C12" s="6" t="s">
        <v>114</v>
      </c>
      <c r="D12" s="6" t="s">
        <v>98</v>
      </c>
      <c r="E12" s="51">
        <v>15</v>
      </c>
      <c r="F12" s="52">
        <v>148.5</v>
      </c>
      <c r="G12" s="53">
        <f t="shared" si="0"/>
        <v>9.9</v>
      </c>
      <c r="I12" s="54"/>
    </row>
    <row r="13" spans="2:9" x14ac:dyDescent="0.2">
      <c r="B13" s="6" t="s">
        <v>113</v>
      </c>
      <c r="C13" s="6" t="s">
        <v>114</v>
      </c>
      <c r="D13" s="6" t="s">
        <v>98</v>
      </c>
      <c r="E13" s="51">
        <v>20</v>
      </c>
      <c r="F13" s="52">
        <v>198</v>
      </c>
      <c r="G13" s="53">
        <f t="shared" si="0"/>
        <v>9.9</v>
      </c>
      <c r="I13" s="54"/>
    </row>
    <row r="14" spans="2:9" x14ac:dyDescent="0.2">
      <c r="B14" s="6" t="s">
        <v>113</v>
      </c>
      <c r="C14" s="6" t="s">
        <v>114</v>
      </c>
      <c r="D14" s="6" t="s">
        <v>98</v>
      </c>
      <c r="E14" s="51">
        <v>30</v>
      </c>
      <c r="F14" s="52">
        <v>297</v>
      </c>
      <c r="G14" s="53">
        <f t="shared" si="0"/>
        <v>9.9</v>
      </c>
      <c r="I14" s="54"/>
    </row>
    <row r="15" spans="2:9" x14ac:dyDescent="0.2">
      <c r="B15" s="6" t="s">
        <v>113</v>
      </c>
      <c r="C15" s="6" t="s">
        <v>114</v>
      </c>
      <c r="D15" s="6" t="s">
        <v>98</v>
      </c>
      <c r="E15" s="51">
        <v>50</v>
      </c>
      <c r="F15" s="52">
        <v>495</v>
      </c>
      <c r="G15" s="53">
        <f t="shared" si="0"/>
        <v>9.9</v>
      </c>
      <c r="I15" s="54"/>
    </row>
    <row r="16" spans="2:9" x14ac:dyDescent="0.2">
      <c r="B16" s="6" t="s">
        <v>115</v>
      </c>
      <c r="C16" s="6" t="s">
        <v>117</v>
      </c>
      <c r="D16" s="6" t="s">
        <v>116</v>
      </c>
      <c r="E16" s="51">
        <v>30</v>
      </c>
      <c r="F16" s="52">
        <v>265</v>
      </c>
      <c r="G16" s="53">
        <f t="shared" si="0"/>
        <v>8.8333333333333339</v>
      </c>
      <c r="I16" s="54"/>
    </row>
    <row r="17" spans="2:9" x14ac:dyDescent="0.2">
      <c r="B17" s="6" t="s">
        <v>115</v>
      </c>
      <c r="C17" s="6" t="s">
        <v>117</v>
      </c>
      <c r="D17" s="6" t="s">
        <v>116</v>
      </c>
      <c r="E17" s="51">
        <v>50</v>
      </c>
      <c r="F17" s="52">
        <v>375</v>
      </c>
      <c r="G17" s="53">
        <f t="shared" si="0"/>
        <v>7.5</v>
      </c>
      <c r="I17" s="54"/>
    </row>
    <row r="18" spans="2:9" x14ac:dyDescent="0.2">
      <c r="B18" s="6" t="s">
        <v>115</v>
      </c>
      <c r="C18" s="6" t="s">
        <v>117</v>
      </c>
      <c r="D18" s="6" t="s">
        <v>118</v>
      </c>
      <c r="E18" s="51">
        <v>30</v>
      </c>
      <c r="F18" s="52">
        <v>365</v>
      </c>
      <c r="G18" s="53">
        <f t="shared" si="0"/>
        <v>12.166666666666666</v>
      </c>
      <c r="I18" s="54"/>
    </row>
    <row r="19" spans="2:9" x14ac:dyDescent="0.2">
      <c r="F19" s="52"/>
    </row>
    <row r="20" spans="2:9" x14ac:dyDescent="0.2">
      <c r="F20" s="52"/>
    </row>
    <row r="21" spans="2:9" x14ac:dyDescent="0.2">
      <c r="F21" s="52"/>
    </row>
    <row r="22" spans="2:9" x14ac:dyDescent="0.2">
      <c r="F22" s="52"/>
    </row>
    <row r="23" spans="2:9" x14ac:dyDescent="0.2">
      <c r="F23" s="52"/>
    </row>
    <row r="24" spans="2:9" x14ac:dyDescent="0.2">
      <c r="F24" s="52"/>
    </row>
    <row r="25" spans="2:9" x14ac:dyDescent="0.2">
      <c r="F25" s="52"/>
    </row>
    <row r="26" spans="2:9" x14ac:dyDescent="0.2">
      <c r="F26" s="52"/>
    </row>
    <row r="27" spans="2:9" x14ac:dyDescent="0.2">
      <c r="F27" s="52"/>
    </row>
    <row r="28" spans="2:9" x14ac:dyDescent="0.2">
      <c r="F28" s="52"/>
    </row>
    <row r="29" spans="2:9" x14ac:dyDescent="0.2">
      <c r="F29" s="52"/>
    </row>
    <row r="30" spans="2:9" x14ac:dyDescent="0.2">
      <c r="F30" s="52"/>
    </row>
    <row r="31" spans="2:9" x14ac:dyDescent="0.2">
      <c r="F31" s="52"/>
    </row>
    <row r="32" spans="2:9" x14ac:dyDescent="0.2">
      <c r="F32" s="52"/>
    </row>
    <row r="33" spans="6:6" x14ac:dyDescent="0.2">
      <c r="F33" s="52"/>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3.2" x14ac:dyDescent="0.25"/>
  <cols>
    <col min="1" max="1" width="0.88671875" customWidth="1"/>
    <col min="2" max="2" width="50.109375" customWidth="1"/>
    <col min="3" max="3" width="1.33203125" customWidth="1"/>
    <col min="4" max="4" width="4.33203125" customWidth="1"/>
    <col min="5" max="6" width="12.44140625" customWidth="1"/>
  </cols>
  <sheetData>
    <row r="1" spans="2:6" x14ac:dyDescent="0.25">
      <c r="B1" s="42" t="s">
        <v>105</v>
      </c>
      <c r="C1" s="42"/>
      <c r="D1" s="46"/>
      <c r="E1" s="46"/>
      <c r="F1" s="46"/>
    </row>
    <row r="2" spans="2:6" x14ac:dyDescent="0.25">
      <c r="B2" s="42" t="s">
        <v>106</v>
      </c>
      <c r="C2" s="42"/>
      <c r="D2" s="46"/>
      <c r="E2" s="46"/>
      <c r="F2" s="46"/>
    </row>
    <row r="3" spans="2:6" x14ac:dyDescent="0.25">
      <c r="B3" s="43"/>
      <c r="C3" s="43"/>
      <c r="D3" s="47"/>
      <c r="E3" s="47"/>
      <c r="F3" s="47"/>
    </row>
    <row r="4" spans="2:6" ht="66" x14ac:dyDescent="0.25">
      <c r="B4" s="43" t="s">
        <v>107</v>
      </c>
      <c r="C4" s="43"/>
      <c r="D4" s="47"/>
      <c r="E4" s="47"/>
      <c r="F4" s="47"/>
    </row>
    <row r="5" spans="2:6" x14ac:dyDescent="0.25">
      <c r="B5" s="43"/>
      <c r="C5" s="43"/>
      <c r="D5" s="47"/>
      <c r="E5" s="47"/>
      <c r="F5" s="47"/>
    </row>
    <row r="6" spans="2:6" ht="26.4" x14ac:dyDescent="0.25">
      <c r="B6" s="42" t="s">
        <v>108</v>
      </c>
      <c r="C6" s="42"/>
      <c r="D6" s="46"/>
      <c r="E6" s="46" t="s">
        <v>109</v>
      </c>
      <c r="F6" s="46" t="s">
        <v>110</v>
      </c>
    </row>
    <row r="7" spans="2:6" ht="13.8" thickBot="1" x14ac:dyDescent="0.3">
      <c r="B7" s="43"/>
      <c r="C7" s="43"/>
      <c r="D7" s="47"/>
      <c r="E7" s="47"/>
      <c r="F7" s="47"/>
    </row>
    <row r="8" spans="2:6" ht="53.4" thickBot="1" x14ac:dyDescent="0.3">
      <c r="B8" s="44" t="s">
        <v>111</v>
      </c>
      <c r="C8" s="45"/>
      <c r="D8" s="48"/>
      <c r="E8" s="48">
        <v>45</v>
      </c>
      <c r="F8" s="49" t="s">
        <v>112</v>
      </c>
    </row>
    <row r="9" spans="2:6" x14ac:dyDescent="0.25">
      <c r="B9" s="43"/>
      <c r="C9" s="43"/>
      <c r="D9" s="47"/>
      <c r="E9" s="47"/>
      <c r="F9" s="47"/>
    </row>
    <row r="10" spans="2:6" x14ac:dyDescent="0.25">
      <c r="B10" s="43"/>
      <c r="C10" s="43"/>
      <c r="D10" s="47"/>
      <c r="E10" s="47"/>
      <c r="F10" s="47"/>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election activeCell="F15" sqref="F15"/>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26</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Janeiro_2014!E14</f>
        <v>948.5</v>
      </c>
      <c r="F7" s="20">
        <v>0</v>
      </c>
      <c r="G7" s="14"/>
    </row>
    <row r="8" spans="1:7" ht="13.8" x14ac:dyDescent="0.3">
      <c r="A8" s="14"/>
      <c r="B8" s="21">
        <v>41685</v>
      </c>
      <c r="C8" s="22" t="s">
        <v>9</v>
      </c>
      <c r="D8" s="23" t="s">
        <v>11</v>
      </c>
      <c r="E8" s="24">
        <v>451</v>
      </c>
      <c r="F8" s="20">
        <v>0</v>
      </c>
      <c r="G8" s="14"/>
    </row>
    <row r="9" spans="1:7" ht="13.8" x14ac:dyDescent="0.3">
      <c r="A9" s="14"/>
      <c r="B9" s="21">
        <v>41685</v>
      </c>
      <c r="C9" s="22" t="s">
        <v>9</v>
      </c>
      <c r="D9" s="23" t="s">
        <v>12</v>
      </c>
      <c r="E9" s="24">
        <v>500</v>
      </c>
      <c r="F9" s="20">
        <v>0</v>
      </c>
      <c r="G9" s="14"/>
    </row>
    <row r="10" spans="1:7" ht="13.8" x14ac:dyDescent="0.3">
      <c r="A10" s="14"/>
      <c r="B10" s="21">
        <v>41696</v>
      </c>
      <c r="C10" s="22" t="s">
        <v>13</v>
      </c>
      <c r="D10" s="23" t="s">
        <v>27</v>
      </c>
      <c r="E10" s="24">
        <v>0</v>
      </c>
      <c r="F10" s="20">
        <v>107.37</v>
      </c>
      <c r="G10" s="14"/>
    </row>
    <row r="11" spans="1:7" ht="13.8" x14ac:dyDescent="0.3">
      <c r="A11" s="14"/>
      <c r="B11" s="21">
        <v>41697</v>
      </c>
      <c r="C11" s="22" t="s">
        <v>30</v>
      </c>
      <c r="D11" s="23" t="s">
        <v>31</v>
      </c>
      <c r="E11" s="24">
        <v>0</v>
      </c>
      <c r="F11" s="20">
        <v>250</v>
      </c>
      <c r="G11" s="14"/>
    </row>
    <row r="12" spans="1:7" ht="13.8" x14ac:dyDescent="0.3">
      <c r="A12" s="14"/>
      <c r="B12" s="21">
        <v>41697</v>
      </c>
      <c r="C12" s="22" t="s">
        <v>28</v>
      </c>
      <c r="D12" s="25" t="s">
        <v>29</v>
      </c>
      <c r="E12" s="24">
        <v>0</v>
      </c>
      <c r="F12" s="20">
        <v>55</v>
      </c>
      <c r="G12" s="34"/>
    </row>
    <row r="13" spans="1:7" ht="13.8" x14ac:dyDescent="0.3">
      <c r="A13" s="14"/>
      <c r="B13" s="21">
        <v>41698</v>
      </c>
      <c r="C13" s="22" t="s">
        <v>13</v>
      </c>
      <c r="D13" s="25" t="s">
        <v>32</v>
      </c>
      <c r="E13" s="24">
        <v>0</v>
      </c>
      <c r="F13" s="20">
        <v>52.45</v>
      </c>
      <c r="G13" s="14"/>
    </row>
    <row r="14" spans="1:7" ht="13.8" x14ac:dyDescent="0.3">
      <c r="A14" s="14"/>
      <c r="B14" s="21">
        <v>41698</v>
      </c>
      <c r="C14" s="22" t="s">
        <v>33</v>
      </c>
      <c r="D14" s="25" t="s">
        <v>34</v>
      </c>
      <c r="E14" s="24">
        <v>0</v>
      </c>
      <c r="F14" s="20">
        <v>2</v>
      </c>
      <c r="G14" s="14"/>
    </row>
    <row r="15" spans="1:7" ht="13.8" x14ac:dyDescent="0.3">
      <c r="A15" s="14"/>
      <c r="B15" s="21">
        <v>41698</v>
      </c>
      <c r="C15" s="22" t="s">
        <v>13</v>
      </c>
      <c r="D15" s="25" t="s">
        <v>15</v>
      </c>
      <c r="E15" s="24">
        <v>0</v>
      </c>
      <c r="F15" s="20">
        <f>37.46+59.98</f>
        <v>97.44</v>
      </c>
      <c r="G15" s="14"/>
    </row>
    <row r="16" spans="1:7" ht="13.8" x14ac:dyDescent="0.3">
      <c r="A16" s="14"/>
      <c r="B16" s="21">
        <v>41698</v>
      </c>
      <c r="C16" s="22" t="s">
        <v>30</v>
      </c>
      <c r="D16" s="25" t="s">
        <v>35</v>
      </c>
      <c r="E16" s="24">
        <v>0</v>
      </c>
      <c r="F16" s="20">
        <v>21.8</v>
      </c>
      <c r="G16" s="14"/>
    </row>
    <row r="17" spans="1:7" ht="13.8" x14ac:dyDescent="0.3">
      <c r="A17" s="14"/>
      <c r="B17" s="21">
        <v>41698</v>
      </c>
      <c r="C17" s="22" t="s">
        <v>13</v>
      </c>
      <c r="D17" s="25" t="s">
        <v>36</v>
      </c>
      <c r="E17" s="24">
        <v>0</v>
      </c>
      <c r="F17" s="20">
        <v>9.9</v>
      </c>
      <c r="G17" s="14"/>
    </row>
    <row r="18" spans="1:7" ht="13.8" x14ac:dyDescent="0.3">
      <c r="A18" s="14"/>
      <c r="B18" s="21">
        <v>41698</v>
      </c>
      <c r="C18" s="22" t="s">
        <v>30</v>
      </c>
      <c r="D18" s="25" t="s">
        <v>37</v>
      </c>
      <c r="E18" s="24">
        <v>0</v>
      </c>
      <c r="F18" s="20">
        <v>180</v>
      </c>
      <c r="G18" s="14"/>
    </row>
    <row r="19" spans="1:7" ht="13.8" x14ac:dyDescent="0.3">
      <c r="A19" s="14"/>
      <c r="B19" s="21">
        <v>41698</v>
      </c>
      <c r="C19" s="22" t="s">
        <v>13</v>
      </c>
      <c r="D19" s="25" t="s">
        <v>38</v>
      </c>
      <c r="E19" s="24">
        <v>0</v>
      </c>
      <c r="F19" s="20">
        <v>46.07</v>
      </c>
      <c r="G19" s="14"/>
    </row>
    <row r="20" spans="1:7" ht="13.8" x14ac:dyDescent="0.3">
      <c r="A20" s="14"/>
      <c r="B20" s="21">
        <v>41698</v>
      </c>
      <c r="C20" s="22" t="s">
        <v>13</v>
      </c>
      <c r="D20" s="25" t="s">
        <v>39</v>
      </c>
      <c r="E20" s="24">
        <v>0</v>
      </c>
      <c r="F20" s="20">
        <v>124.17</v>
      </c>
      <c r="G20" s="14"/>
    </row>
    <row r="21" spans="1:7" ht="13.8" x14ac:dyDescent="0.3">
      <c r="A21" s="14"/>
      <c r="B21" s="75" t="s">
        <v>7</v>
      </c>
      <c r="C21" s="75"/>
      <c r="D21" s="26"/>
      <c r="E21" s="27">
        <f>SUM(E7:E20)</f>
        <v>1899.5</v>
      </c>
      <c r="F21" s="27">
        <f>SUM(F7:F20)</f>
        <v>946.19999999999993</v>
      </c>
      <c r="G21" s="14"/>
    </row>
    <row r="22" spans="1:7" ht="15.6" x14ac:dyDescent="0.3">
      <c r="A22" s="14"/>
      <c r="B22" s="79" t="s">
        <v>42</v>
      </c>
      <c r="C22" s="79"/>
      <c r="D22" s="79"/>
      <c r="E22" s="76">
        <f>E21-F21</f>
        <v>953.30000000000007</v>
      </c>
      <c r="F22" s="76"/>
      <c r="G22" s="14"/>
    </row>
    <row r="23" spans="1:7" x14ac:dyDescent="0.25">
      <c r="A23" s="14"/>
      <c r="B23" s="14"/>
      <c r="C23" s="14"/>
      <c r="D23" s="14"/>
      <c r="E23" s="14"/>
      <c r="F23" s="14"/>
      <c r="G23" s="14"/>
    </row>
    <row r="24" spans="1:7" x14ac:dyDescent="0.25">
      <c r="A24" s="14"/>
      <c r="B24" s="14"/>
      <c r="C24" s="77"/>
      <c r="D24" s="78"/>
      <c r="E24" s="14"/>
      <c r="F24" s="14"/>
      <c r="G24" s="14"/>
    </row>
    <row r="25" spans="1:7" x14ac:dyDescent="0.25">
      <c r="A25" s="14"/>
      <c r="B25" s="14"/>
      <c r="C25" s="14"/>
      <c r="D25" s="14"/>
      <c r="E25" s="14"/>
      <c r="F25" s="15"/>
      <c r="G25" s="14"/>
    </row>
    <row r="26" spans="1:7" ht="13.8" x14ac:dyDescent="0.3">
      <c r="A26" s="14"/>
      <c r="B26" s="32" t="s">
        <v>10</v>
      </c>
      <c r="C26" s="28"/>
      <c r="D26" s="29"/>
      <c r="E26" s="32" t="s">
        <v>24</v>
      </c>
      <c r="F26" s="30"/>
      <c r="G26" s="14"/>
    </row>
    <row r="27" spans="1:7" ht="13.8" x14ac:dyDescent="0.3">
      <c r="A27" s="14"/>
      <c r="B27" s="33" t="s">
        <v>8</v>
      </c>
      <c r="C27" s="29"/>
      <c r="D27" s="29"/>
      <c r="E27" s="33" t="s">
        <v>14</v>
      </c>
      <c r="F27" s="31"/>
      <c r="G27" s="14"/>
    </row>
    <row r="28" spans="1:7" x14ac:dyDescent="0.25">
      <c r="A28" s="14"/>
      <c r="B28" s="14"/>
      <c r="C28" s="14"/>
      <c r="D28" s="14"/>
      <c r="E28" s="14"/>
      <c r="F28" s="15"/>
      <c r="G28" s="14"/>
    </row>
    <row r="29" spans="1:7" x14ac:dyDescent="0.25">
      <c r="A29" s="14"/>
      <c r="B29" s="14"/>
      <c r="C29" s="14"/>
      <c r="D29" s="14"/>
      <c r="E29" s="14"/>
      <c r="F29" s="14"/>
      <c r="G29" s="14"/>
    </row>
    <row r="35" spans="4:7" x14ac:dyDescent="0.25">
      <c r="G35" s="3"/>
    </row>
    <row r="36" spans="4:7" x14ac:dyDescent="0.25">
      <c r="G36" s="3"/>
    </row>
    <row r="37" spans="4:7" x14ac:dyDescent="0.25">
      <c r="G37" s="4"/>
    </row>
    <row r="39" spans="4:7" x14ac:dyDescent="0.25">
      <c r="G39" s="2"/>
    </row>
    <row r="46" spans="4:7" x14ac:dyDescent="0.25">
      <c r="E46" s="1"/>
      <c r="F46" s="5"/>
    </row>
    <row r="47" spans="4:7" x14ac:dyDescent="0.25">
      <c r="F47" s="5"/>
    </row>
    <row r="48" spans="4:7" x14ac:dyDescent="0.25">
      <c r="D48" s="5"/>
      <c r="F48" s="5"/>
    </row>
  </sheetData>
  <sheetProtection selectLockedCells="1" selectUnlockedCells="1"/>
  <mergeCells count="5">
    <mergeCell ref="B4:F4"/>
    <mergeCell ref="B21:C21"/>
    <mergeCell ref="B22:D22"/>
    <mergeCell ref="E22:F22"/>
    <mergeCell ref="C24:D24"/>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election activeCell="G24" sqref="G24"/>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40</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Fevereiro_2014!E22</f>
        <v>953.30000000000007</v>
      </c>
      <c r="F7" s="20">
        <v>0</v>
      </c>
      <c r="G7" s="14"/>
    </row>
    <row r="8" spans="1:7" ht="13.8" x14ac:dyDescent="0.3">
      <c r="A8" s="14"/>
      <c r="B8" s="21">
        <v>41713</v>
      </c>
      <c r="C8" s="22" t="s">
        <v>9</v>
      </c>
      <c r="D8" s="23" t="s">
        <v>11</v>
      </c>
      <c r="E8" s="24">
        <v>451</v>
      </c>
      <c r="F8" s="20">
        <v>0</v>
      </c>
      <c r="G8" s="14"/>
    </row>
    <row r="9" spans="1:7" ht="13.8" x14ac:dyDescent="0.3">
      <c r="A9" s="14"/>
      <c r="B9" s="21">
        <v>41713</v>
      </c>
      <c r="C9" s="22" t="s">
        <v>9</v>
      </c>
      <c r="D9" s="23" t="s">
        <v>12</v>
      </c>
      <c r="E9" s="24">
        <v>500</v>
      </c>
      <c r="F9" s="20">
        <v>0</v>
      </c>
      <c r="G9" s="14"/>
    </row>
    <row r="10" spans="1:7" ht="13.8" x14ac:dyDescent="0.3">
      <c r="A10" s="14"/>
      <c r="B10" s="21">
        <v>41732</v>
      </c>
      <c r="C10" s="22" t="s">
        <v>13</v>
      </c>
      <c r="D10" s="23" t="s">
        <v>48</v>
      </c>
      <c r="E10" s="24">
        <v>0</v>
      </c>
      <c r="F10" s="20">
        <v>72</v>
      </c>
      <c r="G10" s="14"/>
    </row>
    <row r="11" spans="1:7" ht="13.8" x14ac:dyDescent="0.3">
      <c r="A11" s="14"/>
      <c r="B11" s="21">
        <v>41732</v>
      </c>
      <c r="C11" s="22" t="s">
        <v>13</v>
      </c>
      <c r="D11" s="23" t="s">
        <v>49</v>
      </c>
      <c r="E11" s="24">
        <v>0</v>
      </c>
      <c r="F11" s="20">
        <v>44.98</v>
      </c>
      <c r="G11" s="14"/>
    </row>
    <row r="12" spans="1:7" ht="13.8" x14ac:dyDescent="0.3">
      <c r="A12" s="14"/>
      <c r="B12" s="21">
        <v>41732</v>
      </c>
      <c r="C12" s="22" t="s">
        <v>17</v>
      </c>
      <c r="D12" s="23" t="s">
        <v>50</v>
      </c>
      <c r="E12" s="24">
        <v>0</v>
      </c>
      <c r="F12" s="20">
        <v>4.5</v>
      </c>
      <c r="G12" s="14"/>
    </row>
    <row r="13" spans="1:7" ht="13.8" x14ac:dyDescent="0.3">
      <c r="A13" s="14"/>
      <c r="B13" s="21">
        <v>41732</v>
      </c>
      <c r="C13" s="22" t="s">
        <v>28</v>
      </c>
      <c r="D13" s="23" t="s">
        <v>68</v>
      </c>
      <c r="E13" s="24"/>
      <c r="F13" s="20">
        <v>60</v>
      </c>
      <c r="G13" s="14"/>
    </row>
    <row r="14" spans="1:7" ht="13.8" x14ac:dyDescent="0.3">
      <c r="A14" s="14"/>
      <c r="B14" s="21">
        <v>41733</v>
      </c>
      <c r="C14" s="22" t="s">
        <v>13</v>
      </c>
      <c r="D14" s="23" t="s">
        <v>44</v>
      </c>
      <c r="E14" s="24">
        <v>0</v>
      </c>
      <c r="F14" s="20">
        <v>139.5</v>
      </c>
      <c r="G14" s="14"/>
    </row>
    <row r="15" spans="1:7" ht="13.8" x14ac:dyDescent="0.3">
      <c r="A15" s="14"/>
      <c r="B15" s="21">
        <v>41732</v>
      </c>
      <c r="C15" s="22" t="s">
        <v>30</v>
      </c>
      <c r="D15" s="23" t="s">
        <v>51</v>
      </c>
      <c r="E15" s="24">
        <v>0</v>
      </c>
      <c r="F15" s="20">
        <v>92.97</v>
      </c>
      <c r="G15" s="14"/>
    </row>
    <row r="16" spans="1:7" ht="13.8" x14ac:dyDescent="0.3">
      <c r="A16" s="14"/>
      <c r="B16" s="21">
        <v>41733</v>
      </c>
      <c r="C16" s="22" t="s">
        <v>30</v>
      </c>
      <c r="D16" s="23" t="s">
        <v>52</v>
      </c>
      <c r="E16" s="24">
        <v>0</v>
      </c>
      <c r="F16" s="20">
        <v>520</v>
      </c>
      <c r="G16" s="34"/>
    </row>
    <row r="17" spans="1:7" ht="13.8" x14ac:dyDescent="0.3">
      <c r="A17" s="14"/>
      <c r="B17" s="21">
        <v>41733</v>
      </c>
      <c r="C17" s="22" t="s">
        <v>30</v>
      </c>
      <c r="D17" s="23" t="s">
        <v>15</v>
      </c>
      <c r="E17" s="24">
        <v>0</v>
      </c>
      <c r="F17" s="20">
        <v>85</v>
      </c>
      <c r="G17" s="34"/>
    </row>
    <row r="18" spans="1:7" ht="13.8" x14ac:dyDescent="0.3">
      <c r="A18" s="14"/>
      <c r="B18" s="21">
        <v>41733</v>
      </c>
      <c r="C18" s="22" t="s">
        <v>45</v>
      </c>
      <c r="D18" s="25" t="s">
        <v>46</v>
      </c>
      <c r="E18" s="24">
        <v>0</v>
      </c>
      <c r="F18" s="20">
        <v>15</v>
      </c>
      <c r="G18" s="14"/>
    </row>
    <row r="19" spans="1:7" ht="13.8" x14ac:dyDescent="0.3">
      <c r="A19" s="14"/>
      <c r="B19" s="21">
        <v>41736</v>
      </c>
      <c r="C19" s="22" t="s">
        <v>30</v>
      </c>
      <c r="D19" s="25" t="s">
        <v>37</v>
      </c>
      <c r="E19" s="24">
        <v>0</v>
      </c>
      <c r="F19" s="20">
        <v>180</v>
      </c>
      <c r="G19" s="14"/>
    </row>
    <row r="20" spans="1:7" ht="13.8" x14ac:dyDescent="0.3">
      <c r="A20" s="14"/>
      <c r="B20" s="21">
        <v>41733</v>
      </c>
      <c r="C20" s="22" t="s">
        <v>30</v>
      </c>
      <c r="D20" s="25" t="s">
        <v>47</v>
      </c>
      <c r="E20" s="24">
        <v>0</v>
      </c>
      <c r="F20" s="20">
        <v>22</v>
      </c>
      <c r="G20" s="14"/>
    </row>
    <row r="21" spans="1:7" ht="13.8" x14ac:dyDescent="0.3">
      <c r="A21" s="14"/>
      <c r="B21" s="75" t="s">
        <v>7</v>
      </c>
      <c r="C21" s="75"/>
      <c r="D21" s="35"/>
      <c r="E21" s="27">
        <f>SUM(E7:E20)</f>
        <v>1904.3000000000002</v>
      </c>
      <c r="F21" s="27">
        <f>SUM(F7:F20)</f>
        <v>1235.95</v>
      </c>
      <c r="G21" s="14"/>
    </row>
    <row r="22" spans="1:7" ht="15.6" x14ac:dyDescent="0.3">
      <c r="A22" s="14"/>
      <c r="B22" s="79" t="s">
        <v>41</v>
      </c>
      <c r="C22" s="79"/>
      <c r="D22" s="79"/>
      <c r="E22" s="76">
        <f>E21-F21</f>
        <v>668.35000000000014</v>
      </c>
      <c r="F22" s="76"/>
      <c r="G22" s="14"/>
    </row>
    <row r="23" spans="1:7" x14ac:dyDescent="0.25">
      <c r="A23" s="14"/>
      <c r="B23" s="14"/>
      <c r="C23" s="14"/>
      <c r="D23" s="14"/>
      <c r="E23" s="14"/>
      <c r="F23" s="14"/>
      <c r="G23" s="14"/>
    </row>
    <row r="24" spans="1:7" x14ac:dyDescent="0.25">
      <c r="A24" s="14"/>
      <c r="B24" s="14"/>
      <c r="C24" s="77"/>
      <c r="D24" s="78"/>
      <c r="E24" s="14"/>
      <c r="F24" s="14"/>
      <c r="G24" s="14"/>
    </row>
    <row r="25" spans="1:7" x14ac:dyDescent="0.25">
      <c r="A25" s="14"/>
      <c r="B25" s="14"/>
      <c r="C25" s="14"/>
      <c r="D25" s="14"/>
      <c r="E25" s="14"/>
      <c r="F25" s="15"/>
      <c r="G25" s="14"/>
    </row>
    <row r="26" spans="1:7" ht="13.8" x14ac:dyDescent="0.3">
      <c r="A26" s="14"/>
      <c r="B26" s="32" t="s">
        <v>10</v>
      </c>
      <c r="C26" s="28"/>
      <c r="D26" s="29"/>
      <c r="E26" s="32" t="s">
        <v>24</v>
      </c>
      <c r="F26" s="30"/>
      <c r="G26" s="14"/>
    </row>
    <row r="27" spans="1:7" ht="13.8" x14ac:dyDescent="0.3">
      <c r="A27" s="14"/>
      <c r="B27" s="33" t="s">
        <v>8</v>
      </c>
      <c r="C27" s="29"/>
      <c r="D27" s="29"/>
      <c r="E27" s="33" t="s">
        <v>14</v>
      </c>
      <c r="F27" s="31"/>
      <c r="G27" s="14"/>
    </row>
    <row r="28" spans="1:7" x14ac:dyDescent="0.25">
      <c r="B28" s="14"/>
      <c r="C28" s="14"/>
      <c r="D28" s="14"/>
      <c r="E28" s="14"/>
      <c r="F28" s="15"/>
    </row>
    <row r="29" spans="1:7" x14ac:dyDescent="0.25">
      <c r="B29" s="14"/>
      <c r="C29" s="14"/>
      <c r="D29" s="14"/>
      <c r="E29" s="14"/>
      <c r="F29" s="14"/>
    </row>
    <row r="33" spans="4:7" x14ac:dyDescent="0.25">
      <c r="G33" s="3"/>
    </row>
    <row r="34" spans="4:7" x14ac:dyDescent="0.25">
      <c r="G34" s="3"/>
    </row>
    <row r="35" spans="4:7" x14ac:dyDescent="0.25">
      <c r="G35" s="4"/>
    </row>
    <row r="37" spans="4:7" x14ac:dyDescent="0.25">
      <c r="G37" s="2"/>
    </row>
    <row r="46" spans="4:7" x14ac:dyDescent="0.25">
      <c r="E46" s="1"/>
      <c r="F46" s="5"/>
    </row>
    <row r="47" spans="4:7" x14ac:dyDescent="0.25">
      <c r="F47" s="5"/>
    </row>
    <row r="48" spans="4:7" x14ac:dyDescent="0.25">
      <c r="D48" s="5"/>
      <c r="F48" s="5"/>
    </row>
  </sheetData>
  <sheetProtection selectLockedCells="1" selectUnlockedCells="1"/>
  <mergeCells count="5">
    <mergeCell ref="B4:F4"/>
    <mergeCell ref="B21:C21"/>
    <mergeCell ref="B22:D22"/>
    <mergeCell ref="E22:F22"/>
    <mergeCell ref="C24:D24"/>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election activeCell="M37" sqref="M37"/>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64</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Março_2014!E22</f>
        <v>668.35000000000014</v>
      </c>
      <c r="F7" s="20">
        <v>0</v>
      </c>
      <c r="G7" s="14"/>
    </row>
    <row r="8" spans="1:7" ht="13.8" x14ac:dyDescent="0.3">
      <c r="A8" s="14"/>
      <c r="B8" s="21">
        <v>41744</v>
      </c>
      <c r="C8" s="22" t="s">
        <v>9</v>
      </c>
      <c r="D8" s="23" t="s">
        <v>11</v>
      </c>
      <c r="E8" s="24">
        <v>648</v>
      </c>
      <c r="F8" s="20">
        <v>0</v>
      </c>
      <c r="G8" s="14"/>
    </row>
    <row r="9" spans="1:7" ht="13.8" x14ac:dyDescent="0.3">
      <c r="A9" s="14"/>
      <c r="B9" s="21">
        <v>41744</v>
      </c>
      <c r="C9" s="22" t="s">
        <v>9</v>
      </c>
      <c r="D9" s="23" t="s">
        <v>12</v>
      </c>
      <c r="E9" s="24">
        <v>500</v>
      </c>
      <c r="F9" s="20">
        <v>0</v>
      </c>
      <c r="G9" s="14"/>
    </row>
    <row r="10" spans="1:7" ht="13.8" x14ac:dyDescent="0.3">
      <c r="A10" s="14"/>
      <c r="B10" s="21">
        <v>41744</v>
      </c>
      <c r="C10" s="22" t="s">
        <v>13</v>
      </c>
      <c r="D10" s="23" t="s">
        <v>54</v>
      </c>
      <c r="E10" s="24">
        <v>0</v>
      </c>
      <c r="F10" s="20">
        <v>100.5</v>
      </c>
      <c r="G10" s="14"/>
    </row>
    <row r="11" spans="1:7" ht="13.8" x14ac:dyDescent="0.3">
      <c r="A11" s="14"/>
      <c r="B11" s="21">
        <v>41732</v>
      </c>
      <c r="C11" s="22" t="s">
        <v>13</v>
      </c>
      <c r="D11" s="23" t="s">
        <v>49</v>
      </c>
      <c r="E11" s="24">
        <v>0</v>
      </c>
      <c r="F11" s="20">
        <v>0</v>
      </c>
      <c r="G11" s="14"/>
    </row>
    <row r="12" spans="1:7" ht="13.8" x14ac:dyDescent="0.3">
      <c r="A12" s="14"/>
      <c r="B12" s="21">
        <v>41732</v>
      </c>
      <c r="C12" s="22" t="s">
        <v>17</v>
      </c>
      <c r="D12" s="23" t="s">
        <v>50</v>
      </c>
      <c r="E12" s="24">
        <v>0</v>
      </c>
      <c r="F12" s="20">
        <v>0</v>
      </c>
      <c r="G12" s="14"/>
    </row>
    <row r="13" spans="1:7" ht="13.8" x14ac:dyDescent="0.3">
      <c r="A13" s="14"/>
      <c r="B13" s="21">
        <v>41733</v>
      </c>
      <c r="C13" s="22" t="s">
        <v>13</v>
      </c>
      <c r="D13" s="23" t="s">
        <v>44</v>
      </c>
      <c r="E13" s="24">
        <v>0</v>
      </c>
      <c r="F13" s="20">
        <v>0</v>
      </c>
      <c r="G13" s="14"/>
    </row>
    <row r="14" spans="1:7" ht="13.8" x14ac:dyDescent="0.3">
      <c r="A14" s="14"/>
      <c r="B14" s="21">
        <v>41733</v>
      </c>
      <c r="C14" s="22" t="s">
        <v>30</v>
      </c>
      <c r="D14" s="25" t="s">
        <v>47</v>
      </c>
      <c r="E14" s="24">
        <v>0</v>
      </c>
      <c r="F14" s="20">
        <v>0</v>
      </c>
      <c r="G14" s="14"/>
    </row>
    <row r="15" spans="1:7" ht="13.8" x14ac:dyDescent="0.3">
      <c r="A15" s="14"/>
      <c r="B15" s="75" t="s">
        <v>7</v>
      </c>
      <c r="C15" s="75"/>
      <c r="D15" s="36"/>
      <c r="E15" s="27">
        <f>SUM(E7:E14)</f>
        <v>1816.3500000000001</v>
      </c>
      <c r="F15" s="27">
        <f>SUM(F7:F14)</f>
        <v>100.5</v>
      </c>
      <c r="G15" s="14"/>
    </row>
    <row r="16" spans="1:7" ht="15.6" x14ac:dyDescent="0.3">
      <c r="A16" s="14"/>
      <c r="B16" s="79" t="s">
        <v>67</v>
      </c>
      <c r="C16" s="79"/>
      <c r="D16" s="79"/>
      <c r="E16" s="76">
        <f>E15-F15</f>
        <v>1715.8500000000001</v>
      </c>
      <c r="F16" s="76"/>
      <c r="G16" s="14"/>
    </row>
    <row r="17" spans="1:7" x14ac:dyDescent="0.25">
      <c r="A17" s="14"/>
      <c r="B17" s="14"/>
      <c r="C17" s="14"/>
      <c r="D17" s="14"/>
      <c r="E17" s="14"/>
      <c r="F17" s="14"/>
      <c r="G17" s="14"/>
    </row>
    <row r="18" spans="1:7" x14ac:dyDescent="0.25">
      <c r="A18" s="14"/>
      <c r="B18" s="14"/>
      <c r="C18" s="77"/>
      <c r="D18" s="78"/>
      <c r="E18" s="14"/>
      <c r="F18" s="14"/>
      <c r="G18" s="14"/>
    </row>
    <row r="19" spans="1:7" x14ac:dyDescent="0.25">
      <c r="A19" s="14"/>
      <c r="B19" s="14"/>
      <c r="C19" s="14"/>
      <c r="D19" s="14"/>
      <c r="E19" s="14"/>
      <c r="F19" s="15"/>
      <c r="G19" s="14"/>
    </row>
    <row r="20" spans="1:7" ht="13.8" x14ac:dyDescent="0.3">
      <c r="A20" s="14"/>
      <c r="B20" s="32" t="s">
        <v>10</v>
      </c>
      <c r="C20" s="28"/>
      <c r="D20" s="29"/>
      <c r="E20" s="32" t="s">
        <v>24</v>
      </c>
      <c r="F20" s="30"/>
      <c r="G20" s="14"/>
    </row>
    <row r="21" spans="1:7" ht="13.8" x14ac:dyDescent="0.3">
      <c r="A21" s="14"/>
      <c r="B21" s="33" t="s">
        <v>8</v>
      </c>
      <c r="C21" s="29"/>
      <c r="D21" s="29"/>
      <c r="E21" s="33" t="s">
        <v>14</v>
      </c>
      <c r="F21" s="31"/>
      <c r="G21" s="14"/>
    </row>
    <row r="22" spans="1:7" x14ac:dyDescent="0.25">
      <c r="A22" s="14"/>
      <c r="B22" s="14"/>
      <c r="C22" s="14"/>
      <c r="D22" s="14"/>
      <c r="E22" s="14"/>
      <c r="F22" s="15"/>
      <c r="G22" s="14"/>
    </row>
    <row r="23" spans="1:7" x14ac:dyDescent="0.25">
      <c r="A23" s="14"/>
      <c r="B23" s="14"/>
      <c r="C23" s="14"/>
      <c r="D23" s="14"/>
      <c r="E23" s="14"/>
      <c r="F23" s="14"/>
      <c r="G23" s="14"/>
    </row>
    <row r="29" spans="1:7" x14ac:dyDescent="0.25">
      <c r="G29" s="3"/>
    </row>
    <row r="30" spans="1:7" x14ac:dyDescent="0.25">
      <c r="G30" s="3"/>
    </row>
    <row r="31" spans="1:7" x14ac:dyDescent="0.25">
      <c r="G31" s="4"/>
    </row>
    <row r="33" spans="4:7" x14ac:dyDescent="0.25">
      <c r="G33" s="2"/>
    </row>
    <row r="40" spans="4:7" x14ac:dyDescent="0.25">
      <c r="E40" s="1"/>
      <c r="F40" s="5"/>
    </row>
    <row r="41" spans="4:7" x14ac:dyDescent="0.25">
      <c r="F41" s="5"/>
    </row>
    <row r="42" spans="4:7" x14ac:dyDescent="0.25">
      <c r="D42" s="5"/>
      <c r="F42" s="5"/>
    </row>
  </sheetData>
  <sheetProtection selectLockedCells="1" selectUnlockedCells="1"/>
  <mergeCells count="5">
    <mergeCell ref="B4:F4"/>
    <mergeCell ref="B15:C15"/>
    <mergeCell ref="B16:D16"/>
    <mergeCell ref="E16:F16"/>
    <mergeCell ref="C18:D18"/>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election activeCell="I35" sqref="I35"/>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 min="8" max="8" width="11.109375" bestFit="1"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65</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Abril_2014!E16</f>
        <v>1715.8500000000001</v>
      </c>
      <c r="F7" s="20">
        <v>0</v>
      </c>
      <c r="G7" s="14"/>
    </row>
    <row r="8" spans="1:7" ht="13.8" x14ac:dyDescent="0.3">
      <c r="A8" s="14"/>
      <c r="B8" s="21">
        <v>41768</v>
      </c>
      <c r="C8" s="22" t="s">
        <v>55</v>
      </c>
      <c r="D8" s="19" t="s">
        <v>56</v>
      </c>
      <c r="E8" s="20"/>
      <c r="F8" s="20">
        <v>267.41000000000003</v>
      </c>
      <c r="G8" s="14"/>
    </row>
    <row r="9" spans="1:7" ht="13.8" x14ac:dyDescent="0.3">
      <c r="A9" s="14"/>
      <c r="B9" s="21">
        <v>41768</v>
      </c>
      <c r="C9" s="22" t="s">
        <v>55</v>
      </c>
      <c r="D9" s="19" t="s">
        <v>57</v>
      </c>
      <c r="E9" s="20"/>
      <c r="F9" s="20">
        <v>24.45</v>
      </c>
      <c r="G9" s="14"/>
    </row>
    <row r="10" spans="1:7" ht="13.8" x14ac:dyDescent="0.3">
      <c r="A10" s="14"/>
      <c r="B10" s="21">
        <v>41768</v>
      </c>
      <c r="C10" s="22" t="s">
        <v>28</v>
      </c>
      <c r="D10" s="19" t="s">
        <v>58</v>
      </c>
      <c r="E10" s="20"/>
      <c r="F10" s="20">
        <v>12</v>
      </c>
      <c r="G10" s="14"/>
    </row>
    <row r="11" spans="1:7" ht="13.8" x14ac:dyDescent="0.3">
      <c r="A11" s="14"/>
      <c r="B11" s="21">
        <v>41768</v>
      </c>
      <c r="C11" s="22" t="s">
        <v>55</v>
      </c>
      <c r="D11" s="19" t="s">
        <v>59</v>
      </c>
      <c r="E11" s="20"/>
      <c r="F11" s="20">
        <v>43.96</v>
      </c>
      <c r="G11" s="14"/>
    </row>
    <row r="12" spans="1:7" ht="13.8" x14ac:dyDescent="0.3">
      <c r="A12" s="14"/>
      <c r="B12" s="21">
        <v>41768</v>
      </c>
      <c r="C12" s="22" t="s">
        <v>55</v>
      </c>
      <c r="D12" s="19" t="s">
        <v>60</v>
      </c>
      <c r="E12" s="20"/>
      <c r="F12" s="20">
        <v>120</v>
      </c>
      <c r="G12" s="14"/>
    </row>
    <row r="13" spans="1:7" ht="13.8" x14ac:dyDescent="0.3">
      <c r="A13" s="14"/>
      <c r="B13" s="21">
        <v>41768</v>
      </c>
      <c r="C13" s="22" t="s">
        <v>55</v>
      </c>
      <c r="D13" s="19" t="s">
        <v>61</v>
      </c>
      <c r="E13" s="20"/>
      <c r="F13" s="20">
        <v>24.9</v>
      </c>
      <c r="G13" s="14"/>
    </row>
    <row r="14" spans="1:7" ht="13.8" x14ac:dyDescent="0.3">
      <c r="A14" s="14"/>
      <c r="B14" s="21">
        <v>41768</v>
      </c>
      <c r="C14" s="22" t="s">
        <v>55</v>
      </c>
      <c r="D14" s="19" t="s">
        <v>62</v>
      </c>
      <c r="E14" s="20"/>
      <c r="F14" s="20">
        <v>78.37</v>
      </c>
      <c r="G14" s="14"/>
    </row>
    <row r="15" spans="1:7" ht="13.8" x14ac:dyDescent="0.3">
      <c r="A15" s="14"/>
      <c r="B15" s="21">
        <v>41768</v>
      </c>
      <c r="C15" s="22" t="s">
        <v>55</v>
      </c>
      <c r="D15" s="19" t="s">
        <v>63</v>
      </c>
      <c r="E15" s="20"/>
      <c r="F15" s="20">
        <v>238.62</v>
      </c>
      <c r="G15" s="14"/>
    </row>
    <row r="16" spans="1:7" ht="13.8" x14ac:dyDescent="0.3">
      <c r="A16" s="14"/>
      <c r="B16" s="21">
        <v>41769</v>
      </c>
      <c r="C16" s="22" t="s">
        <v>9</v>
      </c>
      <c r="D16" s="23" t="s">
        <v>11</v>
      </c>
      <c r="E16" s="24">
        <v>624</v>
      </c>
      <c r="F16" s="20">
        <v>0</v>
      </c>
      <c r="G16" s="14"/>
    </row>
    <row r="17" spans="1:8" ht="13.8" x14ac:dyDescent="0.3">
      <c r="A17" s="14"/>
      <c r="B17" s="21">
        <v>41769</v>
      </c>
      <c r="C17" s="22" t="s">
        <v>9</v>
      </c>
      <c r="D17" s="23" t="s">
        <v>12</v>
      </c>
      <c r="E17" s="24">
        <v>500</v>
      </c>
      <c r="F17" s="20">
        <v>0</v>
      </c>
      <c r="G17" s="14"/>
    </row>
    <row r="18" spans="1:8" ht="13.8" x14ac:dyDescent="0.3">
      <c r="A18" s="14"/>
      <c r="B18" s="21">
        <v>41769</v>
      </c>
      <c r="C18" s="22" t="s">
        <v>13</v>
      </c>
      <c r="D18" s="23" t="s">
        <v>53</v>
      </c>
      <c r="E18" s="24">
        <v>0</v>
      </c>
      <c r="F18" s="20">
        <v>100.5</v>
      </c>
      <c r="G18" s="14"/>
    </row>
    <row r="19" spans="1:8" ht="13.8" x14ac:dyDescent="0.3">
      <c r="A19" s="14"/>
      <c r="B19" s="21">
        <v>41774</v>
      </c>
      <c r="C19" s="22"/>
      <c r="D19" s="23" t="s">
        <v>15</v>
      </c>
      <c r="E19" s="24"/>
      <c r="F19" s="20">
        <v>350</v>
      </c>
      <c r="G19" s="14"/>
    </row>
    <row r="20" spans="1:8" ht="13.8" x14ac:dyDescent="0.3">
      <c r="A20" s="14"/>
      <c r="B20" s="75" t="s">
        <v>7</v>
      </c>
      <c r="C20" s="75"/>
      <c r="D20" s="36"/>
      <c r="E20" s="27">
        <f>SUM(E7:E19)</f>
        <v>2839.8500000000004</v>
      </c>
      <c r="F20" s="27">
        <f>SUM(F7:F19)</f>
        <v>1260.21</v>
      </c>
      <c r="G20" s="14"/>
    </row>
    <row r="21" spans="1:8" ht="15.6" x14ac:dyDescent="0.3">
      <c r="A21" s="14"/>
      <c r="B21" s="79" t="s">
        <v>66</v>
      </c>
      <c r="C21" s="79"/>
      <c r="D21" s="79"/>
      <c r="E21" s="76">
        <f>E20-F20</f>
        <v>1579.6400000000003</v>
      </c>
      <c r="F21" s="76"/>
      <c r="G21" s="14"/>
    </row>
    <row r="22" spans="1:8" x14ac:dyDescent="0.25">
      <c r="A22" s="14"/>
      <c r="B22" s="14"/>
      <c r="C22" s="14"/>
      <c r="D22" s="14"/>
      <c r="E22" s="14"/>
      <c r="F22" s="14"/>
      <c r="G22" s="14"/>
    </row>
    <row r="23" spans="1:8" x14ac:dyDescent="0.25">
      <c r="A23" s="14"/>
      <c r="B23" s="14"/>
      <c r="C23" s="77"/>
      <c r="D23" s="78"/>
      <c r="E23" s="14"/>
      <c r="F23" s="14"/>
      <c r="G23" s="14"/>
    </row>
    <row r="24" spans="1:8" x14ac:dyDescent="0.25">
      <c r="A24" s="14"/>
      <c r="B24" s="14"/>
      <c r="C24" s="14"/>
      <c r="D24" s="14"/>
      <c r="E24" s="14"/>
      <c r="F24" s="15"/>
      <c r="G24" s="14"/>
    </row>
    <row r="25" spans="1:8" ht="13.8" x14ac:dyDescent="0.3">
      <c r="A25" s="14"/>
      <c r="B25" s="32" t="s">
        <v>10</v>
      </c>
      <c r="C25" s="28"/>
      <c r="D25" s="29"/>
      <c r="E25" s="32" t="s">
        <v>24</v>
      </c>
      <c r="F25" s="30"/>
      <c r="G25" s="14"/>
    </row>
    <row r="26" spans="1:8" ht="13.8" x14ac:dyDescent="0.3">
      <c r="A26" s="14"/>
      <c r="B26" s="33" t="s">
        <v>8</v>
      </c>
      <c r="C26" s="29"/>
      <c r="D26" s="29"/>
      <c r="E26" s="33" t="s">
        <v>14</v>
      </c>
      <c r="F26" s="31"/>
      <c r="G26" s="14"/>
    </row>
    <row r="27" spans="1:8" x14ac:dyDescent="0.25">
      <c r="A27" s="14"/>
      <c r="B27" s="14"/>
      <c r="C27" s="14"/>
      <c r="D27" s="14"/>
      <c r="E27" s="14"/>
      <c r="F27" s="15"/>
      <c r="G27" s="14"/>
    </row>
    <row r="28" spans="1:8" x14ac:dyDescent="0.25">
      <c r="A28" s="14"/>
      <c r="B28" s="14"/>
      <c r="C28" s="14"/>
      <c r="D28" s="14"/>
      <c r="E28" s="14"/>
      <c r="F28" s="14"/>
      <c r="G28" s="14"/>
    </row>
    <row r="30" spans="1:8" x14ac:dyDescent="0.25">
      <c r="G30">
        <f>544+1023.5</f>
        <v>1567.5</v>
      </c>
      <c r="H30" s="2">
        <f>G30-E21</f>
        <v>-12.140000000000327</v>
      </c>
    </row>
    <row r="34" spans="4:7" x14ac:dyDescent="0.25">
      <c r="G34" s="3"/>
    </row>
    <row r="35" spans="4:7" x14ac:dyDescent="0.25">
      <c r="G35" s="3"/>
    </row>
    <row r="36" spans="4:7" x14ac:dyDescent="0.25">
      <c r="G36" s="4"/>
    </row>
    <row r="38" spans="4:7" x14ac:dyDescent="0.25">
      <c r="G38" s="2"/>
    </row>
    <row r="45" spans="4:7" x14ac:dyDescent="0.25">
      <c r="E45" s="1"/>
      <c r="F45" s="5"/>
    </row>
    <row r="46" spans="4:7" x14ac:dyDescent="0.25">
      <c r="F46" s="5"/>
    </row>
    <row r="47" spans="4:7" x14ac:dyDescent="0.25">
      <c r="D47" s="5"/>
      <c r="F47" s="5"/>
    </row>
  </sheetData>
  <sheetProtection selectLockedCells="1" selectUnlockedCells="1"/>
  <mergeCells count="5">
    <mergeCell ref="B4:F4"/>
    <mergeCell ref="B20:C20"/>
    <mergeCell ref="B21:D21"/>
    <mergeCell ref="E21:F21"/>
    <mergeCell ref="C23:D23"/>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election activeCell="G36" sqref="G36"/>
    </sheetView>
  </sheetViews>
  <sheetFormatPr defaultRowHeight="13.2" x14ac:dyDescent="0.25"/>
  <cols>
    <col min="2" max="2" width="10.5546875" customWidth="1"/>
    <col min="3" max="3" width="23.109375" customWidth="1"/>
    <col min="4" max="4" width="24.6640625" bestFit="1" customWidth="1"/>
    <col min="5" max="5" width="14.44140625" customWidth="1"/>
    <col min="6" max="6" width="12.109375" bestFit="1" customWidth="1"/>
    <col min="7" max="7" width="10.33203125" customWidth="1"/>
    <col min="8" max="8" width="12.6640625" bestFit="1"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71</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Maio_2014!E21</f>
        <v>1579.6400000000003</v>
      </c>
      <c r="F7" s="20">
        <v>0</v>
      </c>
      <c r="G7" s="14"/>
    </row>
    <row r="8" spans="1:7" ht="13.8" x14ac:dyDescent="0.3">
      <c r="A8" s="14"/>
      <c r="B8" s="21">
        <v>41805</v>
      </c>
      <c r="C8" s="22" t="s">
        <v>9</v>
      </c>
      <c r="D8" s="23" t="s">
        <v>11</v>
      </c>
      <c r="E8" s="24">
        <v>600</v>
      </c>
      <c r="F8" s="20">
        <v>0</v>
      </c>
      <c r="G8" s="14"/>
    </row>
    <row r="9" spans="1:7" ht="13.8" x14ac:dyDescent="0.3">
      <c r="A9" s="14"/>
      <c r="B9" s="21">
        <v>41805</v>
      </c>
      <c r="C9" s="22" t="s">
        <v>9</v>
      </c>
      <c r="D9" s="23" t="s">
        <v>12</v>
      </c>
      <c r="E9" s="24">
        <v>500</v>
      </c>
      <c r="F9" s="20">
        <v>0</v>
      </c>
      <c r="G9" s="14"/>
    </row>
    <row r="10" spans="1:7" ht="13.8" x14ac:dyDescent="0.3">
      <c r="A10" s="14"/>
      <c r="B10" s="21">
        <v>41805</v>
      </c>
      <c r="C10" s="22" t="s">
        <v>13</v>
      </c>
      <c r="D10" s="23" t="s">
        <v>69</v>
      </c>
      <c r="E10" s="24">
        <v>0</v>
      </c>
      <c r="F10" s="20">
        <v>100.5</v>
      </c>
      <c r="G10" s="14"/>
    </row>
    <row r="11" spans="1:7" ht="13.8" x14ac:dyDescent="0.3">
      <c r="A11" s="14"/>
      <c r="B11" s="21">
        <v>41805</v>
      </c>
      <c r="C11" s="22"/>
      <c r="D11" s="23" t="s">
        <v>70</v>
      </c>
      <c r="E11" s="24"/>
      <c r="F11" s="20">
        <v>182</v>
      </c>
      <c r="G11" s="14"/>
    </row>
    <row r="12" spans="1:7" ht="13.8" x14ac:dyDescent="0.3">
      <c r="A12" s="14"/>
      <c r="B12" s="21"/>
      <c r="C12" s="22"/>
      <c r="D12" s="23"/>
      <c r="E12" s="24">
        <v>0</v>
      </c>
      <c r="F12" s="20">
        <v>0</v>
      </c>
      <c r="G12" s="14"/>
    </row>
    <row r="13" spans="1:7" ht="13.8" x14ac:dyDescent="0.3">
      <c r="A13" s="14"/>
      <c r="B13" s="21"/>
      <c r="C13" s="22"/>
      <c r="D13" s="23"/>
      <c r="E13" s="24">
        <v>0</v>
      </c>
      <c r="F13" s="20">
        <v>0</v>
      </c>
      <c r="G13" s="14"/>
    </row>
    <row r="14" spans="1:7" ht="13.8" x14ac:dyDescent="0.3">
      <c r="A14" s="14"/>
      <c r="B14" s="21"/>
      <c r="C14" s="22"/>
      <c r="D14" s="23"/>
      <c r="E14" s="24">
        <v>0</v>
      </c>
      <c r="F14" s="20">
        <v>0</v>
      </c>
      <c r="G14" s="14"/>
    </row>
    <row r="15" spans="1:7" ht="13.8" x14ac:dyDescent="0.3">
      <c r="A15" s="14"/>
      <c r="B15" s="21"/>
      <c r="C15" s="22"/>
      <c r="D15" s="25"/>
      <c r="E15" s="24">
        <v>0</v>
      </c>
      <c r="F15" s="20">
        <v>0</v>
      </c>
      <c r="G15" s="14"/>
    </row>
    <row r="16" spans="1:7" ht="13.8" x14ac:dyDescent="0.3">
      <c r="A16" s="14"/>
      <c r="B16" s="75" t="s">
        <v>7</v>
      </c>
      <c r="C16" s="75"/>
      <c r="D16" s="37"/>
      <c r="E16" s="27">
        <f>SUM(E7:E15)</f>
        <v>2679.6400000000003</v>
      </c>
      <c r="F16" s="27">
        <f>SUM(F7:F15)</f>
        <v>282.5</v>
      </c>
      <c r="G16" s="14"/>
    </row>
    <row r="17" spans="1:8" ht="15.6" x14ac:dyDescent="0.3">
      <c r="A17" s="14"/>
      <c r="B17" s="79" t="s">
        <v>72</v>
      </c>
      <c r="C17" s="79"/>
      <c r="D17" s="79"/>
      <c r="E17" s="76">
        <f>E16-F16</f>
        <v>2397.1400000000003</v>
      </c>
      <c r="F17" s="76"/>
      <c r="G17" s="14"/>
    </row>
    <row r="18" spans="1:8" x14ac:dyDescent="0.25">
      <c r="A18" s="14"/>
      <c r="B18" s="14"/>
      <c r="C18" s="14"/>
      <c r="D18" s="14"/>
      <c r="E18" s="14"/>
      <c r="F18" s="14"/>
      <c r="G18" s="14"/>
    </row>
    <row r="19" spans="1:8" x14ac:dyDescent="0.25">
      <c r="A19" s="14"/>
      <c r="B19" s="14"/>
      <c r="C19" s="77"/>
      <c r="D19" s="78"/>
      <c r="E19" s="14"/>
      <c r="F19" s="14"/>
      <c r="G19" s="14"/>
    </row>
    <row r="20" spans="1:8" x14ac:dyDescent="0.25">
      <c r="A20" s="14"/>
      <c r="B20" s="14"/>
      <c r="C20" s="14"/>
      <c r="D20" s="14"/>
      <c r="E20" s="14"/>
      <c r="F20" s="15"/>
      <c r="G20" s="14"/>
    </row>
    <row r="21" spans="1:8" ht="13.8" x14ac:dyDescent="0.3">
      <c r="A21" s="14"/>
      <c r="B21" s="32" t="s">
        <v>10</v>
      </c>
      <c r="C21" s="28"/>
      <c r="D21" s="29"/>
      <c r="E21" s="32" t="s">
        <v>24</v>
      </c>
      <c r="F21" s="30"/>
      <c r="G21" s="14"/>
    </row>
    <row r="22" spans="1:8" ht="13.8" x14ac:dyDescent="0.3">
      <c r="A22" s="14"/>
      <c r="B22" s="33" t="s">
        <v>8</v>
      </c>
      <c r="C22" s="29"/>
      <c r="D22" s="29"/>
      <c r="E22" s="33" t="s">
        <v>14</v>
      </c>
      <c r="F22" s="31"/>
      <c r="G22" s="14"/>
    </row>
    <row r="23" spans="1:8" x14ac:dyDescent="0.25">
      <c r="A23" s="14"/>
      <c r="B23" s="14"/>
      <c r="C23" s="14"/>
      <c r="D23" s="14"/>
      <c r="E23" s="14"/>
      <c r="F23" s="15"/>
      <c r="G23" s="14"/>
    </row>
    <row r="24" spans="1:8" x14ac:dyDescent="0.25">
      <c r="A24" s="14"/>
      <c r="B24" s="14"/>
      <c r="C24" s="14"/>
      <c r="D24" s="14"/>
      <c r="E24" s="14"/>
      <c r="F24" s="14"/>
      <c r="G24" s="14"/>
    </row>
    <row r="26" spans="1:8" x14ac:dyDescent="0.25">
      <c r="H26" s="2"/>
    </row>
    <row r="30" spans="1:8" x14ac:dyDescent="0.25">
      <c r="G30" s="3"/>
    </row>
    <row r="31" spans="1:8" x14ac:dyDescent="0.25">
      <c r="G31" s="3"/>
    </row>
    <row r="32" spans="1:8" x14ac:dyDescent="0.25">
      <c r="G32" s="4"/>
    </row>
    <row r="34" spans="4:7" x14ac:dyDescent="0.25">
      <c r="G34" s="2"/>
    </row>
    <row r="41" spans="4:7" x14ac:dyDescent="0.25">
      <c r="E41" s="1"/>
      <c r="F41" s="5"/>
    </row>
    <row r="42" spans="4:7" x14ac:dyDescent="0.25">
      <c r="F42" s="5"/>
    </row>
    <row r="43" spans="4:7" x14ac:dyDescent="0.25">
      <c r="D43" s="5"/>
      <c r="F43" s="5"/>
    </row>
  </sheetData>
  <sheetProtection selectLockedCells="1" selectUnlockedCells="1"/>
  <mergeCells count="5">
    <mergeCell ref="B4:F4"/>
    <mergeCell ref="B16:C16"/>
    <mergeCell ref="B17:D17"/>
    <mergeCell ref="E17:F17"/>
    <mergeCell ref="C19:D19"/>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workbookViewId="0">
      <selection activeCell="B13" sqref="B13:F13"/>
    </sheetView>
  </sheetViews>
  <sheetFormatPr defaultRowHeight="13.2" x14ac:dyDescent="0.25"/>
  <cols>
    <col min="2" max="2" width="10.5546875" customWidth="1"/>
    <col min="3" max="3" width="12.5546875" bestFit="1" customWidth="1"/>
    <col min="4" max="4" width="24.6640625" bestFit="1" customWidth="1"/>
    <col min="5" max="5" width="14.44140625" customWidth="1"/>
    <col min="6" max="6" width="12.109375" bestFit="1" customWidth="1"/>
    <col min="7" max="7" width="10.33203125" customWidth="1"/>
    <col min="8" max="8" width="12.6640625" bestFit="1" customWidth="1"/>
  </cols>
  <sheetData>
    <row r="1" spans="1:7" x14ac:dyDescent="0.25">
      <c r="A1" s="14"/>
      <c r="B1" s="14"/>
      <c r="C1" s="14"/>
      <c r="D1" s="14"/>
      <c r="E1" s="14"/>
      <c r="F1" s="14"/>
      <c r="G1" s="14"/>
    </row>
    <row r="2" spans="1:7" x14ac:dyDescent="0.25">
      <c r="A2" s="14"/>
      <c r="B2" s="14"/>
      <c r="C2" s="14"/>
      <c r="D2" s="14"/>
      <c r="E2" s="14"/>
      <c r="F2" s="14"/>
      <c r="G2" s="14"/>
    </row>
    <row r="3" spans="1:7" x14ac:dyDescent="0.25">
      <c r="A3" s="14"/>
      <c r="B3" s="14"/>
      <c r="C3" s="14"/>
      <c r="D3" s="14"/>
      <c r="E3" s="14"/>
      <c r="F3" s="14"/>
      <c r="G3" s="14"/>
    </row>
    <row r="4" spans="1:7" ht="21" x14ac:dyDescent="0.4">
      <c r="A4" s="14"/>
      <c r="B4" s="72" t="s">
        <v>73</v>
      </c>
      <c r="C4" s="73"/>
      <c r="D4" s="73"/>
      <c r="E4" s="73"/>
      <c r="F4" s="74"/>
      <c r="G4" s="14"/>
    </row>
    <row r="5" spans="1:7" ht="13.8" x14ac:dyDescent="0.3">
      <c r="A5" s="14"/>
      <c r="B5" s="16"/>
      <c r="C5" s="16"/>
      <c r="D5" s="16"/>
      <c r="E5" s="16"/>
      <c r="F5" s="16"/>
      <c r="G5" s="14"/>
    </row>
    <row r="6" spans="1:7" ht="13.8" x14ac:dyDescent="0.3">
      <c r="A6" s="14"/>
      <c r="B6" s="17" t="s">
        <v>0</v>
      </c>
      <c r="C6" s="17" t="s">
        <v>1</v>
      </c>
      <c r="D6" s="17" t="s">
        <v>2</v>
      </c>
      <c r="E6" s="17" t="s">
        <v>3</v>
      </c>
      <c r="F6" s="17" t="s">
        <v>4</v>
      </c>
      <c r="G6" s="14"/>
    </row>
    <row r="7" spans="1:7" ht="13.8" x14ac:dyDescent="0.3">
      <c r="A7" s="14"/>
      <c r="B7" s="18" t="s">
        <v>5</v>
      </c>
      <c r="C7" s="18" t="s">
        <v>5</v>
      </c>
      <c r="D7" s="19" t="s">
        <v>6</v>
      </c>
      <c r="E7" s="20">
        <f>Junho_2014!E17</f>
        <v>2397.1400000000003</v>
      </c>
      <c r="F7" s="20">
        <v>0</v>
      </c>
      <c r="G7" s="14"/>
    </row>
    <row r="8" spans="1:7" ht="13.8" x14ac:dyDescent="0.3">
      <c r="A8" s="14"/>
      <c r="B8" s="21">
        <v>41829</v>
      </c>
      <c r="C8" s="22" t="s">
        <v>13</v>
      </c>
      <c r="D8" s="23" t="s">
        <v>77</v>
      </c>
      <c r="E8" s="24">
        <v>0</v>
      </c>
      <c r="F8" s="20">
        <v>92.97</v>
      </c>
      <c r="G8" s="14"/>
    </row>
    <row r="9" spans="1:7" ht="13.8" x14ac:dyDescent="0.3">
      <c r="A9" s="14"/>
      <c r="B9" s="21">
        <v>41829</v>
      </c>
      <c r="C9" s="22" t="s">
        <v>13</v>
      </c>
      <c r="D9" s="23" t="s">
        <v>17</v>
      </c>
      <c r="E9" s="24"/>
      <c r="F9" s="20">
        <v>4</v>
      </c>
      <c r="G9" s="14"/>
    </row>
    <row r="10" spans="1:7" ht="13.8" x14ac:dyDescent="0.3">
      <c r="A10" s="14"/>
      <c r="B10" s="21">
        <v>41829</v>
      </c>
      <c r="C10" s="22" t="s">
        <v>13</v>
      </c>
      <c r="D10" s="23" t="s">
        <v>81</v>
      </c>
      <c r="E10" s="24"/>
      <c r="F10" s="20">
        <v>150</v>
      </c>
      <c r="G10" s="14"/>
    </row>
    <row r="11" spans="1:7" ht="13.8" x14ac:dyDescent="0.3">
      <c r="A11" s="14"/>
      <c r="B11" s="21">
        <v>41829</v>
      </c>
      <c r="C11" s="22" t="s">
        <v>9</v>
      </c>
      <c r="D11" s="23" t="s">
        <v>11</v>
      </c>
      <c r="E11" s="24">
        <v>576</v>
      </c>
      <c r="F11" s="20">
        <v>0</v>
      </c>
      <c r="G11" s="14"/>
    </row>
    <row r="12" spans="1:7" ht="13.8" x14ac:dyDescent="0.3">
      <c r="A12" s="14"/>
      <c r="B12" s="21">
        <v>41835</v>
      </c>
      <c r="C12" s="22" t="s">
        <v>9</v>
      </c>
      <c r="D12" s="23" t="s">
        <v>12</v>
      </c>
      <c r="E12" s="24">
        <v>500</v>
      </c>
      <c r="F12" s="20">
        <v>0</v>
      </c>
      <c r="G12" s="14"/>
    </row>
    <row r="13" spans="1:7" ht="13.8" x14ac:dyDescent="0.3">
      <c r="A13" s="14"/>
      <c r="B13" s="21">
        <v>41829</v>
      </c>
      <c r="C13" s="22" t="s">
        <v>13</v>
      </c>
      <c r="D13" s="23" t="s">
        <v>79</v>
      </c>
      <c r="E13" s="24">
        <v>0</v>
      </c>
      <c r="F13" s="20">
        <v>100.5</v>
      </c>
      <c r="G13" s="14"/>
    </row>
    <row r="14" spans="1:7" ht="13.8" x14ac:dyDescent="0.3">
      <c r="A14" s="14"/>
      <c r="B14" s="21">
        <v>41829</v>
      </c>
      <c r="C14" s="22" t="s">
        <v>13</v>
      </c>
      <c r="D14" s="23" t="s">
        <v>74</v>
      </c>
      <c r="E14" s="24">
        <v>0</v>
      </c>
      <c r="F14" s="20">
        <v>2207.5</v>
      </c>
      <c r="G14" s="14"/>
    </row>
    <row r="15" spans="1:7" ht="13.8" x14ac:dyDescent="0.3">
      <c r="A15" s="14"/>
      <c r="B15" s="21">
        <v>41829</v>
      </c>
      <c r="C15" s="22" t="s">
        <v>13</v>
      </c>
      <c r="D15" s="23" t="s">
        <v>45</v>
      </c>
      <c r="E15" s="24">
        <v>0</v>
      </c>
      <c r="F15" s="20">
        <v>22.41</v>
      </c>
      <c r="G15" s="14"/>
    </row>
    <row r="16" spans="1:7" ht="13.8" x14ac:dyDescent="0.3">
      <c r="A16" s="14"/>
      <c r="B16" s="21">
        <v>41829</v>
      </c>
      <c r="C16" s="22" t="s">
        <v>13</v>
      </c>
      <c r="D16" s="22" t="s">
        <v>75</v>
      </c>
      <c r="E16" s="24"/>
      <c r="F16" s="20">
        <v>29.95</v>
      </c>
      <c r="G16" s="14"/>
    </row>
    <row r="17" spans="1:8" ht="13.8" x14ac:dyDescent="0.3">
      <c r="A17" s="14"/>
      <c r="B17" s="21">
        <v>41829</v>
      </c>
      <c r="C17" s="22" t="s">
        <v>13</v>
      </c>
      <c r="D17" s="23" t="s">
        <v>76</v>
      </c>
      <c r="E17" s="24"/>
      <c r="F17" s="20">
        <v>29.93</v>
      </c>
      <c r="G17" s="14"/>
    </row>
    <row r="18" spans="1:8" ht="13.8" x14ac:dyDescent="0.3">
      <c r="A18" s="14"/>
      <c r="B18" s="21">
        <v>41829</v>
      </c>
      <c r="C18" s="22" t="s">
        <v>13</v>
      </c>
      <c r="D18" s="23" t="s">
        <v>78</v>
      </c>
      <c r="E18" s="24"/>
      <c r="F18" s="20">
        <v>150</v>
      </c>
      <c r="G18" s="14"/>
    </row>
    <row r="19" spans="1:8" ht="13.8" x14ac:dyDescent="0.3">
      <c r="A19" s="14"/>
      <c r="B19" s="21">
        <v>41829</v>
      </c>
      <c r="C19" s="22" t="s">
        <v>13</v>
      </c>
      <c r="D19" s="23" t="s">
        <v>82</v>
      </c>
      <c r="E19" s="24"/>
      <c r="F19" s="20">
        <v>37.35</v>
      </c>
      <c r="G19" s="14"/>
    </row>
    <row r="20" spans="1:8" ht="13.8" x14ac:dyDescent="0.3">
      <c r="A20" s="14"/>
      <c r="B20" s="21"/>
      <c r="C20" s="22"/>
      <c r="D20" s="23"/>
      <c r="E20" s="24"/>
      <c r="F20" s="20"/>
      <c r="G20" s="14"/>
    </row>
    <row r="21" spans="1:8" ht="13.8" x14ac:dyDescent="0.3">
      <c r="A21" s="14"/>
      <c r="B21" s="21"/>
      <c r="C21" s="22"/>
      <c r="D21" s="23"/>
      <c r="E21" s="24"/>
      <c r="F21" s="20"/>
      <c r="G21" s="14"/>
    </row>
    <row r="22" spans="1:8" ht="13.8" x14ac:dyDescent="0.3">
      <c r="A22" s="14"/>
      <c r="B22" s="21"/>
      <c r="C22" s="22"/>
      <c r="D22" s="25"/>
      <c r="E22" s="24">
        <v>0</v>
      </c>
      <c r="F22" s="20">
        <v>0</v>
      </c>
      <c r="G22" s="14"/>
    </row>
    <row r="23" spans="1:8" ht="13.8" x14ac:dyDescent="0.3">
      <c r="A23" s="14"/>
      <c r="B23" s="75" t="s">
        <v>7</v>
      </c>
      <c r="C23" s="75"/>
      <c r="D23" s="38"/>
      <c r="E23" s="27">
        <f>SUM(E7:E22)</f>
        <v>3473.1400000000003</v>
      </c>
      <c r="F23" s="27">
        <f>SUM(F7:F22)</f>
        <v>2824.6099999999997</v>
      </c>
      <c r="G23" s="14"/>
    </row>
    <row r="24" spans="1:8" ht="15.6" x14ac:dyDescent="0.3">
      <c r="A24" s="14"/>
      <c r="B24" s="79" t="s">
        <v>80</v>
      </c>
      <c r="C24" s="79"/>
      <c r="D24" s="79"/>
      <c r="E24" s="76">
        <f>E23-F23</f>
        <v>648.53000000000065</v>
      </c>
      <c r="F24" s="76"/>
      <c r="G24" s="14"/>
    </row>
    <row r="25" spans="1:8" x14ac:dyDescent="0.25">
      <c r="A25" s="14"/>
      <c r="B25" s="14"/>
      <c r="C25" s="14"/>
      <c r="D25" s="14"/>
      <c r="E25" s="14"/>
      <c r="F25" s="14"/>
      <c r="G25" s="14"/>
    </row>
    <row r="26" spans="1:8" x14ac:dyDescent="0.25">
      <c r="A26" s="14"/>
      <c r="B26" s="14"/>
      <c r="C26" s="77"/>
      <c r="D26" s="78"/>
      <c r="E26" s="14"/>
      <c r="F26" s="14"/>
      <c r="G26" s="14"/>
    </row>
    <row r="27" spans="1:8" x14ac:dyDescent="0.25">
      <c r="A27" s="14"/>
      <c r="B27" s="14"/>
      <c r="C27" s="14"/>
      <c r="D27" s="14"/>
      <c r="E27" s="14"/>
      <c r="F27" s="15"/>
      <c r="G27" s="14"/>
    </row>
    <row r="28" spans="1:8" ht="13.8" x14ac:dyDescent="0.3">
      <c r="A28" s="14"/>
      <c r="B28" s="32" t="s">
        <v>10</v>
      </c>
      <c r="C28" s="28"/>
      <c r="D28" s="29"/>
      <c r="E28" s="32" t="s">
        <v>24</v>
      </c>
      <c r="F28" s="30"/>
      <c r="G28" s="14"/>
      <c r="H28" s="2"/>
    </row>
    <row r="29" spans="1:8" ht="13.8" x14ac:dyDescent="0.3">
      <c r="A29" s="14"/>
      <c r="B29" s="33" t="s">
        <v>8</v>
      </c>
      <c r="C29" s="29"/>
      <c r="D29" s="29"/>
      <c r="E29" s="33" t="s">
        <v>14</v>
      </c>
      <c r="F29" s="31"/>
      <c r="G29" s="14"/>
    </row>
    <row r="30" spans="1:8" x14ac:dyDescent="0.25">
      <c r="A30" s="14"/>
      <c r="B30" s="14"/>
      <c r="C30" s="14"/>
      <c r="D30" s="14"/>
      <c r="E30" s="14"/>
      <c r="F30" s="15"/>
      <c r="G30" s="14"/>
    </row>
    <row r="31" spans="1:8" x14ac:dyDescent="0.25">
      <c r="A31" s="14"/>
      <c r="B31" s="14"/>
      <c r="C31" s="14"/>
      <c r="D31" s="14"/>
      <c r="E31" s="14"/>
      <c r="F31" s="14"/>
      <c r="G31" s="14"/>
    </row>
    <row r="32" spans="1:8" x14ac:dyDescent="0.25">
      <c r="G32" s="3"/>
    </row>
    <row r="33" spans="5:7" x14ac:dyDescent="0.25">
      <c r="G33" s="3"/>
    </row>
    <row r="34" spans="5:7" x14ac:dyDescent="0.25">
      <c r="G34" s="4"/>
    </row>
    <row r="36" spans="5:7" x14ac:dyDescent="0.25">
      <c r="G36" s="2"/>
    </row>
    <row r="48" spans="5:7" x14ac:dyDescent="0.25">
      <c r="E48" s="1"/>
      <c r="F48" s="5"/>
    </row>
    <row r="49" spans="4:6" x14ac:dyDescent="0.25">
      <c r="F49" s="5"/>
    </row>
    <row r="50" spans="4:6" x14ac:dyDescent="0.25">
      <c r="D50" s="5"/>
      <c r="F50" s="5"/>
    </row>
  </sheetData>
  <sheetProtection selectLockedCells="1" selectUnlockedCells="1"/>
  <mergeCells count="5">
    <mergeCell ref="B4:F4"/>
    <mergeCell ref="B23:C23"/>
    <mergeCell ref="B24:D24"/>
    <mergeCell ref="E24:F24"/>
    <mergeCell ref="C26:D26"/>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topLeftCell="A4" workbookViewId="0">
      <selection activeCell="K21" sqref="K21"/>
    </sheetView>
  </sheetViews>
  <sheetFormatPr defaultRowHeight="13.2" x14ac:dyDescent="0.25"/>
  <cols>
    <col min="2" max="2" width="10.5546875" customWidth="1"/>
    <col min="3" max="3" width="12.5546875" bestFit="1" customWidth="1"/>
    <col min="4" max="4" width="19.44140625" bestFit="1" customWidth="1"/>
    <col min="5" max="5" width="27.6640625" bestFit="1" customWidth="1"/>
    <col min="6" max="6" width="8.109375" style="70" bestFit="1" customWidth="1"/>
    <col min="7" max="7" width="14.44140625" customWidth="1"/>
    <col min="8" max="8" width="12.109375" bestFit="1" customWidth="1"/>
    <col min="9" max="9" width="10.33203125" customWidth="1"/>
    <col min="10" max="10" width="12.6640625" bestFit="1" customWidth="1"/>
    <col min="11" max="12" width="10.6640625" bestFit="1" customWidth="1"/>
  </cols>
  <sheetData>
    <row r="1" spans="1:12" x14ac:dyDescent="0.25">
      <c r="A1" s="14"/>
      <c r="B1" s="14"/>
      <c r="C1" s="14"/>
      <c r="D1" s="14"/>
      <c r="E1" s="14"/>
      <c r="F1" s="65"/>
      <c r="G1" s="14"/>
      <c r="H1" s="14"/>
      <c r="I1" s="14"/>
    </row>
    <row r="2" spans="1:12" x14ac:dyDescent="0.25">
      <c r="A2" s="14"/>
      <c r="B2" s="14"/>
      <c r="C2" s="14"/>
      <c r="D2" s="14"/>
      <c r="E2" s="14"/>
      <c r="F2" s="65"/>
      <c r="G2" s="14"/>
      <c r="H2" s="14"/>
      <c r="I2" s="14"/>
    </row>
    <row r="3" spans="1:12" x14ac:dyDescent="0.25">
      <c r="A3" s="14"/>
      <c r="B3" s="14"/>
      <c r="C3" s="14"/>
      <c r="D3" s="14"/>
      <c r="E3" s="14"/>
      <c r="F3" s="65"/>
      <c r="G3" s="14"/>
      <c r="H3" s="14"/>
      <c r="I3" s="14"/>
    </row>
    <row r="4" spans="1:12" ht="21" x14ac:dyDescent="0.4">
      <c r="A4" s="14"/>
      <c r="B4" s="72" t="s">
        <v>73</v>
      </c>
      <c r="C4" s="73"/>
      <c r="D4" s="73"/>
      <c r="E4" s="73"/>
      <c r="F4" s="73"/>
      <c r="G4" s="73"/>
      <c r="H4" s="74"/>
      <c r="I4" s="14"/>
    </row>
    <row r="5" spans="1:12" ht="13.8" x14ac:dyDescent="0.3">
      <c r="A5" s="14"/>
      <c r="B5" s="16"/>
      <c r="C5" s="16"/>
      <c r="D5" s="16"/>
      <c r="E5" s="16"/>
      <c r="F5" s="66"/>
      <c r="G5" s="16"/>
      <c r="H5" s="16"/>
      <c r="I5" s="14"/>
    </row>
    <row r="6" spans="1:12" ht="13.8" x14ac:dyDescent="0.3">
      <c r="A6" s="14"/>
      <c r="B6" s="17" t="s">
        <v>0</v>
      </c>
      <c r="C6" s="17" t="s">
        <v>1</v>
      </c>
      <c r="D6" s="17" t="s">
        <v>89</v>
      </c>
      <c r="E6" s="17" t="s">
        <v>2</v>
      </c>
      <c r="F6" s="17" t="s">
        <v>136</v>
      </c>
      <c r="G6" s="17" t="s">
        <v>3</v>
      </c>
      <c r="H6" s="17" t="s">
        <v>4</v>
      </c>
      <c r="I6" s="14"/>
    </row>
    <row r="7" spans="1:12" ht="13.8" x14ac:dyDescent="0.3">
      <c r="A7" s="14"/>
      <c r="B7" s="18" t="s">
        <v>5</v>
      </c>
      <c r="C7" s="18" t="s">
        <v>5</v>
      </c>
      <c r="D7" s="18"/>
      <c r="E7" s="19" t="s">
        <v>6</v>
      </c>
      <c r="F7" s="67"/>
      <c r="G7" s="20">
        <f>Julho_2014!E24</f>
        <v>648.53000000000065</v>
      </c>
      <c r="H7" s="20">
        <v>0</v>
      </c>
      <c r="I7" s="14"/>
    </row>
    <row r="8" spans="1:12" ht="13.8" x14ac:dyDescent="0.3">
      <c r="A8" s="14"/>
      <c r="B8" s="21">
        <v>41842</v>
      </c>
      <c r="C8" s="18"/>
      <c r="D8" s="18"/>
      <c r="E8" s="19" t="s">
        <v>94</v>
      </c>
      <c r="F8" s="67"/>
      <c r="G8" s="20">
        <v>10</v>
      </c>
      <c r="H8" s="20"/>
      <c r="I8" s="14"/>
    </row>
    <row r="9" spans="1:12" ht="13.8" x14ac:dyDescent="0.3">
      <c r="A9" s="14"/>
      <c r="B9" s="21">
        <v>41842</v>
      </c>
      <c r="C9" s="18"/>
      <c r="D9" s="18"/>
      <c r="E9" s="19" t="s">
        <v>95</v>
      </c>
      <c r="F9" s="67"/>
      <c r="G9" s="20">
        <v>27.5</v>
      </c>
      <c r="H9" s="20"/>
      <c r="I9" s="14"/>
    </row>
    <row r="10" spans="1:12" ht="13.8" x14ac:dyDescent="0.3">
      <c r="A10" s="14"/>
      <c r="B10" s="21">
        <v>41839</v>
      </c>
      <c r="C10" s="22"/>
      <c r="D10" s="22" t="s">
        <v>128</v>
      </c>
      <c r="E10" s="23" t="s">
        <v>142</v>
      </c>
      <c r="F10" s="67">
        <v>5</v>
      </c>
      <c r="G10" s="24"/>
      <c r="H10" s="20">
        <v>139.94999999999999</v>
      </c>
      <c r="I10" s="14"/>
    </row>
    <row r="11" spans="1:12" ht="13.8" x14ac:dyDescent="0.3">
      <c r="A11" s="14"/>
      <c r="B11" s="21">
        <v>41841</v>
      </c>
      <c r="C11" s="22" t="s">
        <v>30</v>
      </c>
      <c r="D11" s="22" t="s">
        <v>129</v>
      </c>
      <c r="E11" s="23" t="s">
        <v>83</v>
      </c>
      <c r="F11" s="67"/>
      <c r="G11" s="24"/>
      <c r="H11" s="20">
        <v>57.09</v>
      </c>
      <c r="I11" s="80">
        <f>SUM(H11:H12)</f>
        <v>116.97</v>
      </c>
      <c r="L11" s="39"/>
    </row>
    <row r="12" spans="1:12" ht="13.8" x14ac:dyDescent="0.3">
      <c r="A12" s="14"/>
      <c r="B12" s="21">
        <v>41841</v>
      </c>
      <c r="C12" s="22" t="s">
        <v>30</v>
      </c>
      <c r="D12" s="22" t="s">
        <v>129</v>
      </c>
      <c r="E12" s="23" t="s">
        <v>137</v>
      </c>
      <c r="F12" s="67" t="s">
        <v>138</v>
      </c>
      <c r="G12" s="24"/>
      <c r="H12" s="20">
        <v>59.88</v>
      </c>
      <c r="I12" s="81"/>
      <c r="L12" s="39"/>
    </row>
    <row r="13" spans="1:12" ht="13.8" x14ac:dyDescent="0.3">
      <c r="A13" s="14"/>
      <c r="B13" s="21">
        <v>41843</v>
      </c>
      <c r="C13" s="22" t="s">
        <v>30</v>
      </c>
      <c r="D13" s="22" t="s">
        <v>120</v>
      </c>
      <c r="E13" s="23" t="s">
        <v>78</v>
      </c>
      <c r="F13" s="67"/>
      <c r="G13" s="24"/>
      <c r="H13" s="20">
        <v>150</v>
      </c>
      <c r="I13" s="14"/>
      <c r="L13" s="2"/>
    </row>
    <row r="14" spans="1:12" ht="13.8" x14ac:dyDescent="0.3">
      <c r="A14" s="14"/>
      <c r="B14" s="21"/>
      <c r="C14" s="22"/>
      <c r="D14" s="22"/>
      <c r="E14" s="63" t="s">
        <v>121</v>
      </c>
      <c r="F14" s="68"/>
      <c r="G14" s="64">
        <v>150</v>
      </c>
      <c r="H14" s="20"/>
      <c r="I14" s="14"/>
    </row>
    <row r="15" spans="1:12" ht="13.8" x14ac:dyDescent="0.3">
      <c r="A15" s="14"/>
      <c r="B15" s="21"/>
      <c r="C15" s="22"/>
      <c r="D15" s="22"/>
      <c r="E15" s="63" t="s">
        <v>122</v>
      </c>
      <c r="F15" s="68"/>
      <c r="G15" s="64">
        <v>16.920000000000002</v>
      </c>
      <c r="H15" s="20"/>
      <c r="I15" s="14"/>
      <c r="L15" s="40"/>
    </row>
    <row r="16" spans="1:12" ht="13.8" x14ac:dyDescent="0.3">
      <c r="A16" s="14"/>
      <c r="B16" s="21">
        <v>41843</v>
      </c>
      <c r="C16" s="22" t="s">
        <v>30</v>
      </c>
      <c r="D16" s="22" t="s">
        <v>123</v>
      </c>
      <c r="E16" s="23" t="s">
        <v>124</v>
      </c>
      <c r="F16" s="67"/>
      <c r="G16" s="24"/>
      <c r="H16" s="20">
        <v>40.4</v>
      </c>
      <c r="I16" s="14"/>
      <c r="L16" s="41"/>
    </row>
    <row r="17" spans="1:14" ht="13.8" x14ac:dyDescent="0.3">
      <c r="A17" s="14"/>
      <c r="B17" s="21">
        <v>41843</v>
      </c>
      <c r="C17" s="22" t="s">
        <v>30</v>
      </c>
      <c r="D17" s="22" t="s">
        <v>123</v>
      </c>
      <c r="E17" s="22" t="s">
        <v>125</v>
      </c>
      <c r="F17" s="18"/>
      <c r="G17" s="24"/>
      <c r="H17" s="20">
        <v>18.5</v>
      </c>
      <c r="I17" s="14"/>
    </row>
    <row r="18" spans="1:14" ht="13.8" x14ac:dyDescent="0.3">
      <c r="A18" s="14"/>
      <c r="B18" s="21">
        <v>41843</v>
      </c>
      <c r="C18" s="22" t="s">
        <v>13</v>
      </c>
      <c r="D18" s="22" t="s">
        <v>126</v>
      </c>
      <c r="E18" s="23" t="s">
        <v>127</v>
      </c>
      <c r="F18" s="67"/>
      <c r="G18" s="24"/>
      <c r="H18" s="20">
        <v>12.15</v>
      </c>
      <c r="I18" s="14"/>
    </row>
    <row r="19" spans="1:14" ht="13.8" x14ac:dyDescent="0.3">
      <c r="A19" s="14"/>
      <c r="B19" s="21">
        <v>41844</v>
      </c>
      <c r="C19" s="22"/>
      <c r="D19" s="22"/>
      <c r="E19" s="23" t="s">
        <v>130</v>
      </c>
      <c r="F19" s="67"/>
      <c r="G19" s="24">
        <v>20</v>
      </c>
      <c r="H19" s="20"/>
      <c r="I19" s="14"/>
    </row>
    <row r="20" spans="1:14" ht="13.8" x14ac:dyDescent="0.3">
      <c r="A20" s="14"/>
      <c r="B20" s="21">
        <v>41844</v>
      </c>
      <c r="C20" s="22"/>
      <c r="D20" s="22"/>
      <c r="E20" s="23" t="s">
        <v>131</v>
      </c>
      <c r="F20" s="67"/>
      <c r="G20" s="24">
        <v>20</v>
      </c>
      <c r="H20" s="20"/>
      <c r="I20" s="14"/>
    </row>
    <row r="21" spans="1:14" ht="13.8" x14ac:dyDescent="0.3">
      <c r="A21" s="14"/>
      <c r="B21" s="21"/>
      <c r="C21" s="22"/>
      <c r="D21" s="22"/>
      <c r="E21" s="23" t="s">
        <v>132</v>
      </c>
      <c r="F21" s="67"/>
      <c r="G21" s="24">
        <v>81</v>
      </c>
      <c r="H21" s="20"/>
      <c r="I21" s="14"/>
    </row>
    <row r="22" spans="1:14" ht="13.8" x14ac:dyDescent="0.3">
      <c r="A22" s="14"/>
      <c r="B22" s="21"/>
      <c r="C22" s="22"/>
      <c r="D22" s="22"/>
      <c r="E22" s="23" t="s">
        <v>133</v>
      </c>
      <c r="F22" s="67"/>
      <c r="G22" s="24"/>
      <c r="H22" s="20">
        <v>81</v>
      </c>
      <c r="I22" s="14"/>
    </row>
    <row r="23" spans="1:14" ht="13.8" x14ac:dyDescent="0.3">
      <c r="A23" s="14"/>
      <c r="B23" s="21"/>
      <c r="C23" s="22" t="s">
        <v>30</v>
      </c>
      <c r="D23" s="22" t="s">
        <v>134</v>
      </c>
      <c r="E23" s="23" t="s">
        <v>143</v>
      </c>
      <c r="F23" s="67" t="s">
        <v>139</v>
      </c>
      <c r="G23" s="24"/>
      <c r="H23" s="20">
        <v>80</v>
      </c>
      <c r="I23" s="14"/>
      <c r="M23" s="62"/>
      <c r="N23" s="62"/>
    </row>
    <row r="24" spans="1:14" ht="13.8" x14ac:dyDescent="0.3">
      <c r="A24" s="14"/>
      <c r="B24" s="21"/>
      <c r="C24" s="22" t="s">
        <v>30</v>
      </c>
      <c r="D24" s="22" t="s">
        <v>135</v>
      </c>
      <c r="E24" s="23" t="s">
        <v>144</v>
      </c>
      <c r="F24" s="67" t="s">
        <v>140</v>
      </c>
      <c r="G24" s="24"/>
      <c r="H24" s="20">
        <v>50</v>
      </c>
      <c r="I24" s="14"/>
      <c r="M24" s="62"/>
    </row>
    <row r="25" spans="1:14" ht="13.8" x14ac:dyDescent="0.3">
      <c r="A25" s="14"/>
      <c r="B25" s="21"/>
      <c r="C25" s="22" t="s">
        <v>30</v>
      </c>
      <c r="D25" s="22" t="s">
        <v>129</v>
      </c>
      <c r="E25" s="23" t="s">
        <v>145</v>
      </c>
      <c r="F25" s="67" t="s">
        <v>141</v>
      </c>
      <c r="G25" s="24"/>
      <c r="H25" s="20">
        <v>126.05</v>
      </c>
      <c r="I25" s="14"/>
      <c r="M25" s="62"/>
    </row>
    <row r="26" spans="1:14" ht="13.8" x14ac:dyDescent="0.3">
      <c r="A26" s="14"/>
      <c r="B26" s="75" t="s">
        <v>7</v>
      </c>
      <c r="C26" s="75"/>
      <c r="D26" s="59"/>
      <c r="E26" s="59"/>
      <c r="F26" s="59"/>
      <c r="G26" s="27">
        <f>SUM(G7:G25)</f>
        <v>973.95000000000061</v>
      </c>
      <c r="H26" s="27">
        <f>SUM(H7:H25)</f>
        <v>815.02</v>
      </c>
      <c r="I26" s="14"/>
    </row>
    <row r="27" spans="1:14" ht="15.6" x14ac:dyDescent="0.3">
      <c r="A27" s="14"/>
      <c r="B27" s="79" t="s">
        <v>80</v>
      </c>
      <c r="C27" s="79"/>
      <c r="D27" s="79"/>
      <c r="E27" s="79"/>
      <c r="F27" s="61"/>
      <c r="G27" s="76">
        <f>G26-H26</f>
        <v>158.93000000000063</v>
      </c>
      <c r="H27" s="76"/>
      <c r="I27" s="14"/>
    </row>
    <row r="28" spans="1:14" x14ac:dyDescent="0.25">
      <c r="A28" s="14"/>
      <c r="B28" s="14"/>
      <c r="C28" s="14"/>
      <c r="D28" s="14"/>
      <c r="E28" s="14"/>
      <c r="F28" s="65"/>
      <c r="G28" s="14"/>
      <c r="H28" s="14"/>
      <c r="I28" s="14"/>
    </row>
    <row r="29" spans="1:14" x14ac:dyDescent="0.25">
      <c r="A29" s="14"/>
      <c r="B29" s="14"/>
      <c r="C29" s="77"/>
      <c r="D29" s="77"/>
      <c r="E29" s="78"/>
      <c r="F29" s="60"/>
      <c r="G29" s="14"/>
      <c r="H29" s="14"/>
      <c r="I29" s="14"/>
    </row>
    <row r="30" spans="1:14" x14ac:dyDescent="0.25">
      <c r="A30" s="14"/>
      <c r="B30" s="14"/>
      <c r="C30" s="14"/>
      <c r="D30" s="14"/>
      <c r="E30" s="14"/>
      <c r="F30" s="65"/>
      <c r="G30" s="14"/>
      <c r="H30" s="15"/>
      <c r="I30" s="14"/>
    </row>
    <row r="31" spans="1:14" ht="13.8" x14ac:dyDescent="0.3">
      <c r="A31" s="14"/>
      <c r="B31" s="32"/>
      <c r="C31" s="28"/>
      <c r="D31" s="28"/>
      <c r="E31" s="29"/>
      <c r="F31" s="69"/>
      <c r="G31" s="32"/>
      <c r="H31" s="30"/>
      <c r="I31" s="14"/>
      <c r="J31" s="2"/>
    </row>
    <row r="32" spans="1:14" ht="13.8" x14ac:dyDescent="0.3">
      <c r="A32" s="14"/>
      <c r="B32" s="33"/>
      <c r="C32" s="29"/>
      <c r="D32" s="29"/>
      <c r="E32" s="29"/>
      <c r="F32" s="69"/>
      <c r="G32" s="33"/>
      <c r="H32" s="31"/>
      <c r="I32" s="14"/>
    </row>
    <row r="33" spans="1:9" x14ac:dyDescent="0.25">
      <c r="A33" s="14"/>
      <c r="B33" s="14"/>
      <c r="C33" s="14"/>
      <c r="D33" s="14"/>
      <c r="E33" s="14"/>
      <c r="F33" s="65"/>
      <c r="G33" s="14"/>
      <c r="H33" s="15"/>
      <c r="I33" s="14"/>
    </row>
    <row r="34" spans="1:9" x14ac:dyDescent="0.25">
      <c r="A34" s="14"/>
      <c r="B34" s="14"/>
      <c r="C34" s="14"/>
      <c r="D34" s="14"/>
      <c r="E34" s="14"/>
      <c r="F34" s="65"/>
      <c r="G34" s="14"/>
      <c r="H34" s="14"/>
      <c r="I34" s="14"/>
    </row>
    <row r="35" spans="1:9" x14ac:dyDescent="0.25">
      <c r="I35" s="3"/>
    </row>
    <row r="36" spans="1:9" x14ac:dyDescent="0.25">
      <c r="I36" s="3"/>
    </row>
    <row r="37" spans="1:9" x14ac:dyDescent="0.25">
      <c r="I37" s="4"/>
    </row>
    <row r="39" spans="1:9" x14ac:dyDescent="0.25">
      <c r="I39" s="2"/>
    </row>
    <row r="51" spans="5:8" ht="12.75" x14ac:dyDescent="0.2">
      <c r="G51" s="1"/>
      <c r="H51" s="5"/>
    </row>
    <row r="52" spans="5:8" x14ac:dyDescent="0.25">
      <c r="H52" s="5"/>
    </row>
    <row r="53" spans="5:8" x14ac:dyDescent="0.25">
      <c r="E53" s="5"/>
      <c r="F53" s="71"/>
      <c r="H53" s="5"/>
    </row>
  </sheetData>
  <sheetProtection selectLockedCells="1" selectUnlockedCells="1"/>
  <mergeCells count="6">
    <mergeCell ref="C29:E29"/>
    <mergeCell ref="B4:H4"/>
    <mergeCell ref="I11:I12"/>
    <mergeCell ref="B26:C26"/>
    <mergeCell ref="B27:E27"/>
    <mergeCell ref="G27:H27"/>
  </mergeCells>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tabSelected="1" topLeftCell="A4" workbookViewId="0">
      <selection activeCell="K16" sqref="K16"/>
    </sheetView>
  </sheetViews>
  <sheetFormatPr defaultRowHeight="13.2" x14ac:dyDescent="0.25"/>
  <cols>
    <col min="2" max="2" width="10.5546875" customWidth="1"/>
    <col min="3" max="3" width="12.5546875" bestFit="1" customWidth="1"/>
    <col min="4" max="4" width="19.44140625" bestFit="1" customWidth="1"/>
    <col min="5" max="5" width="27.6640625" bestFit="1" customWidth="1"/>
    <col min="6" max="6" width="8.109375" style="70" bestFit="1" customWidth="1"/>
    <col min="7" max="7" width="14.44140625" customWidth="1"/>
    <col min="8" max="8" width="12.109375" bestFit="1" customWidth="1"/>
    <col min="9" max="9" width="10.33203125" customWidth="1"/>
    <col min="10" max="10" width="12.6640625" bestFit="1" customWidth="1"/>
    <col min="11" max="12" width="10.6640625" bestFit="1" customWidth="1"/>
  </cols>
  <sheetData>
    <row r="1" spans="1:12" x14ac:dyDescent="0.25">
      <c r="A1" s="14"/>
      <c r="B1" s="14"/>
      <c r="C1" s="14"/>
      <c r="D1" s="14"/>
      <c r="E1" s="14"/>
      <c r="F1" s="65"/>
      <c r="G1" s="14"/>
      <c r="H1" s="14"/>
      <c r="I1" s="14"/>
    </row>
    <row r="2" spans="1:12" x14ac:dyDescent="0.25">
      <c r="A2" s="14"/>
      <c r="B2" s="14"/>
      <c r="C2" s="14"/>
      <c r="D2" s="14"/>
      <c r="E2" s="14"/>
      <c r="F2" s="65"/>
      <c r="G2" s="14"/>
      <c r="H2" s="14"/>
      <c r="I2" s="14"/>
    </row>
    <row r="3" spans="1:12" x14ac:dyDescent="0.25">
      <c r="A3" s="14"/>
      <c r="B3" s="14"/>
      <c r="C3" s="14"/>
      <c r="D3" s="14"/>
      <c r="E3" s="14"/>
      <c r="F3" s="65"/>
      <c r="G3" s="14"/>
      <c r="H3" s="14"/>
      <c r="I3" s="14"/>
    </row>
    <row r="4" spans="1:12" ht="21" x14ac:dyDescent="0.4">
      <c r="A4" s="14"/>
      <c r="B4" s="72" t="s">
        <v>147</v>
      </c>
      <c r="C4" s="73"/>
      <c r="D4" s="73"/>
      <c r="E4" s="73"/>
      <c r="F4" s="73"/>
      <c r="G4" s="73"/>
      <c r="H4" s="74"/>
      <c r="I4" s="14"/>
    </row>
    <row r="5" spans="1:12" ht="13.8" x14ac:dyDescent="0.3">
      <c r="A5" s="14"/>
      <c r="B5" s="16"/>
      <c r="C5" s="16"/>
      <c r="D5" s="16"/>
      <c r="E5" s="16"/>
      <c r="F5" s="66"/>
      <c r="G5" s="16"/>
      <c r="H5" s="16"/>
      <c r="I5" s="14"/>
    </row>
    <row r="6" spans="1:12" ht="13.8" x14ac:dyDescent="0.3">
      <c r="A6" s="14"/>
      <c r="B6" s="17" t="s">
        <v>0</v>
      </c>
      <c r="C6" s="17" t="s">
        <v>1</v>
      </c>
      <c r="D6" s="17" t="s">
        <v>89</v>
      </c>
      <c r="E6" s="17" t="s">
        <v>2</v>
      </c>
      <c r="F6" s="17" t="s">
        <v>136</v>
      </c>
      <c r="G6" s="17" t="s">
        <v>3</v>
      </c>
      <c r="H6" s="17" t="s">
        <v>4</v>
      </c>
      <c r="I6" s="14"/>
    </row>
    <row r="7" spans="1:12" ht="13.8" x14ac:dyDescent="0.3">
      <c r="A7" s="14"/>
      <c r="B7" s="18" t="s">
        <v>5</v>
      </c>
      <c r="C7" s="18" t="s">
        <v>5</v>
      </c>
      <c r="D7" s="18"/>
      <c r="E7" s="19" t="s">
        <v>6</v>
      </c>
      <c r="F7" s="67"/>
      <c r="G7" s="20">
        <f>'Julho - 2014 (2)'!G27:H27</f>
        <v>158.93000000000063</v>
      </c>
      <c r="H7" s="20">
        <v>0</v>
      </c>
      <c r="I7" s="14"/>
    </row>
    <row r="8" spans="1:12" ht="13.8" x14ac:dyDescent="0.3">
      <c r="A8" s="14"/>
      <c r="B8" s="21">
        <v>41860</v>
      </c>
      <c r="C8" s="18" t="s">
        <v>13</v>
      </c>
      <c r="D8" s="18"/>
      <c r="E8" s="19" t="s">
        <v>79</v>
      </c>
      <c r="F8" s="67"/>
      <c r="G8" s="20">
        <v>0</v>
      </c>
      <c r="H8" s="20">
        <v>100.5</v>
      </c>
      <c r="I8" s="14"/>
    </row>
    <row r="9" spans="1:12" ht="13.8" x14ac:dyDescent="0.3">
      <c r="A9" s="14"/>
      <c r="B9" s="21"/>
      <c r="C9" s="18"/>
      <c r="D9" s="18"/>
      <c r="E9" s="19"/>
      <c r="F9" s="67"/>
      <c r="G9" s="20"/>
      <c r="H9" s="20"/>
      <c r="I9" s="14"/>
    </row>
    <row r="10" spans="1:12" ht="13.8" x14ac:dyDescent="0.3">
      <c r="A10" s="14"/>
      <c r="B10" s="21"/>
      <c r="C10" s="22"/>
      <c r="D10" s="22"/>
      <c r="E10" s="23"/>
      <c r="F10" s="67"/>
      <c r="G10" s="24"/>
      <c r="H10" s="20"/>
      <c r="I10" s="14"/>
    </row>
    <row r="11" spans="1:12" ht="13.8" x14ac:dyDescent="0.3">
      <c r="A11" s="14"/>
      <c r="B11" s="21"/>
      <c r="C11" s="22"/>
      <c r="D11" s="23"/>
      <c r="E11" s="23"/>
      <c r="F11" s="67"/>
      <c r="G11" s="24"/>
      <c r="H11" s="20"/>
      <c r="I11" s="14"/>
      <c r="L11" s="39"/>
    </row>
    <row r="12" spans="1:12" ht="13.8" x14ac:dyDescent="0.3">
      <c r="A12" s="14"/>
      <c r="B12" s="21"/>
      <c r="C12" s="22"/>
      <c r="D12" s="22"/>
      <c r="E12" s="23"/>
      <c r="F12" s="67"/>
      <c r="G12" s="24"/>
      <c r="H12" s="20"/>
      <c r="I12" s="80"/>
      <c r="L12" s="39"/>
    </row>
    <row r="13" spans="1:12" ht="13.8" x14ac:dyDescent="0.3">
      <c r="A13" s="14"/>
      <c r="B13" s="21"/>
      <c r="C13" s="22"/>
      <c r="D13" s="22"/>
      <c r="E13" s="23"/>
      <c r="F13" s="67"/>
      <c r="G13" s="24"/>
      <c r="H13" s="20"/>
      <c r="I13" s="81"/>
      <c r="L13" s="39"/>
    </row>
    <row r="14" spans="1:12" ht="13.8" x14ac:dyDescent="0.3">
      <c r="A14" s="14"/>
      <c r="B14" s="21"/>
      <c r="C14" s="22"/>
      <c r="D14" s="22"/>
      <c r="E14" s="23"/>
      <c r="F14" s="67"/>
      <c r="G14" s="24"/>
      <c r="H14" s="20"/>
      <c r="I14" s="14"/>
      <c r="L14" s="2"/>
    </row>
    <row r="15" spans="1:12" ht="13.8" x14ac:dyDescent="0.3">
      <c r="A15" s="14"/>
      <c r="B15" s="21"/>
      <c r="C15" s="22"/>
      <c r="D15" s="22"/>
      <c r="E15" s="63"/>
      <c r="F15" s="68"/>
      <c r="G15" s="64"/>
      <c r="H15" s="20"/>
      <c r="I15" s="14"/>
    </row>
    <row r="16" spans="1:12" ht="13.8" x14ac:dyDescent="0.3">
      <c r="A16" s="14"/>
      <c r="B16" s="21"/>
      <c r="C16" s="22"/>
      <c r="D16" s="22"/>
      <c r="E16" s="63"/>
      <c r="F16" s="68"/>
      <c r="G16" s="64"/>
      <c r="H16" s="20"/>
      <c r="I16" s="14"/>
      <c r="L16" s="40"/>
    </row>
    <row r="17" spans="1:14" ht="13.8" x14ac:dyDescent="0.3">
      <c r="A17" s="14"/>
      <c r="B17" s="21"/>
      <c r="C17" s="22"/>
      <c r="D17" s="22"/>
      <c r="E17" s="23"/>
      <c r="F17" s="67"/>
      <c r="G17" s="24"/>
      <c r="H17" s="20"/>
      <c r="I17" s="14"/>
      <c r="L17" s="41"/>
    </row>
    <row r="18" spans="1:14" ht="13.8" x14ac:dyDescent="0.3">
      <c r="A18" s="14"/>
      <c r="B18" s="21"/>
      <c r="C18" s="22"/>
      <c r="D18" s="22"/>
      <c r="E18" s="22"/>
      <c r="F18" s="18"/>
      <c r="G18" s="24"/>
      <c r="H18" s="20"/>
      <c r="I18" s="14"/>
    </row>
    <row r="19" spans="1:14" ht="13.8" x14ac:dyDescent="0.3">
      <c r="A19" s="14"/>
      <c r="B19" s="21"/>
      <c r="C19" s="22"/>
      <c r="D19" s="22"/>
      <c r="E19" s="23"/>
      <c r="F19" s="67"/>
      <c r="G19" s="24"/>
      <c r="H19" s="20"/>
      <c r="I19" s="14"/>
    </row>
    <row r="20" spans="1:14" ht="13.8" x14ac:dyDescent="0.3">
      <c r="A20" s="14"/>
      <c r="B20" s="21"/>
      <c r="C20" s="22"/>
      <c r="D20" s="22"/>
      <c r="E20" s="23"/>
      <c r="F20" s="67"/>
      <c r="G20" s="24"/>
      <c r="H20" s="20"/>
      <c r="I20" s="14"/>
    </row>
    <row r="21" spans="1:14" ht="13.8" x14ac:dyDescent="0.3">
      <c r="A21" s="14"/>
      <c r="B21" s="21"/>
      <c r="C21" s="22"/>
      <c r="D21" s="22"/>
      <c r="E21" s="23"/>
      <c r="F21" s="67"/>
      <c r="G21" s="24"/>
      <c r="H21" s="20"/>
      <c r="I21" s="14"/>
    </row>
    <row r="22" spans="1:14" ht="13.8" x14ac:dyDescent="0.3">
      <c r="A22" s="14"/>
      <c r="B22" s="21"/>
      <c r="C22" s="22"/>
      <c r="D22" s="22"/>
      <c r="E22" s="23"/>
      <c r="F22" s="67"/>
      <c r="G22" s="24"/>
      <c r="H22" s="20"/>
      <c r="I22" s="14"/>
    </row>
    <row r="23" spans="1:14" ht="13.8" x14ac:dyDescent="0.3">
      <c r="A23" s="14"/>
      <c r="B23" s="21"/>
      <c r="C23" s="22"/>
      <c r="D23" s="22"/>
      <c r="E23" s="23"/>
      <c r="F23" s="67"/>
      <c r="G23" s="24"/>
      <c r="H23" s="20"/>
      <c r="I23" s="14"/>
    </row>
    <row r="24" spans="1:14" ht="13.8" x14ac:dyDescent="0.3">
      <c r="A24" s="14"/>
      <c r="B24" s="21"/>
      <c r="C24" s="22"/>
      <c r="D24" s="22"/>
      <c r="E24" s="23"/>
      <c r="F24" s="67"/>
      <c r="G24" s="24"/>
      <c r="H24" s="20"/>
      <c r="I24" s="14"/>
      <c r="M24" s="62"/>
      <c r="N24" s="62"/>
    </row>
    <row r="25" spans="1:14" ht="13.8" x14ac:dyDescent="0.3">
      <c r="A25" s="14"/>
      <c r="B25" s="21"/>
      <c r="C25" s="22"/>
      <c r="D25" s="22"/>
      <c r="E25" s="23"/>
      <c r="F25" s="67"/>
      <c r="G25" s="24"/>
      <c r="H25" s="20"/>
      <c r="I25" s="14"/>
      <c r="M25" s="62"/>
    </row>
    <row r="26" spans="1:14" ht="13.8" x14ac:dyDescent="0.3">
      <c r="A26" s="14"/>
      <c r="B26" s="21"/>
      <c r="C26" s="22"/>
      <c r="D26" s="22"/>
      <c r="E26" s="23"/>
      <c r="F26" s="67"/>
      <c r="G26" s="24"/>
      <c r="H26" s="20"/>
      <c r="I26" s="14"/>
      <c r="M26" s="62"/>
    </row>
    <row r="27" spans="1:14" ht="13.8" x14ac:dyDescent="0.3">
      <c r="A27" s="14"/>
      <c r="B27" s="75" t="s">
        <v>7</v>
      </c>
      <c r="C27" s="75"/>
      <c r="D27" s="59"/>
      <c r="E27" s="59"/>
      <c r="F27" s="59"/>
      <c r="G27" s="27">
        <f>SUM(G7:G26)</f>
        <v>158.93000000000063</v>
      </c>
      <c r="H27" s="27">
        <f>SUM(H7:H26)</f>
        <v>100.5</v>
      </c>
      <c r="I27" s="14"/>
    </row>
    <row r="28" spans="1:14" ht="15.6" x14ac:dyDescent="0.3">
      <c r="A28" s="14"/>
      <c r="B28" s="79" t="s">
        <v>146</v>
      </c>
      <c r="C28" s="79"/>
      <c r="D28" s="79"/>
      <c r="E28" s="79"/>
      <c r="F28" s="61"/>
      <c r="G28" s="82">
        <f>G27-H27</f>
        <v>58.430000000000632</v>
      </c>
      <c r="H28" s="82"/>
      <c r="I28" s="14"/>
    </row>
    <row r="29" spans="1:14" x14ac:dyDescent="0.25">
      <c r="A29" s="14"/>
      <c r="B29" s="14"/>
      <c r="C29" s="14"/>
      <c r="D29" s="14"/>
      <c r="E29" s="14"/>
      <c r="F29" s="65"/>
      <c r="G29" s="14"/>
      <c r="H29" s="14"/>
      <c r="I29" s="14"/>
    </row>
    <row r="30" spans="1:14" x14ac:dyDescent="0.25">
      <c r="A30" s="14"/>
      <c r="B30" s="14"/>
      <c r="C30" s="77"/>
      <c r="D30" s="77"/>
      <c r="E30" s="78"/>
      <c r="F30" s="60"/>
      <c r="G30" s="14"/>
      <c r="H30" s="14"/>
      <c r="I30" s="14"/>
    </row>
    <row r="31" spans="1:14" x14ac:dyDescent="0.25">
      <c r="A31" s="14"/>
      <c r="B31" s="14"/>
      <c r="C31" s="14"/>
      <c r="D31" s="14"/>
      <c r="E31" s="14"/>
      <c r="F31" s="65"/>
      <c r="G31" s="14"/>
      <c r="H31" s="15"/>
      <c r="I31" s="14"/>
    </row>
    <row r="32" spans="1:14" ht="13.8" x14ac:dyDescent="0.3">
      <c r="A32" s="14"/>
      <c r="B32" s="32"/>
      <c r="C32" s="28"/>
      <c r="D32" s="28"/>
      <c r="E32" s="29"/>
      <c r="F32" s="69"/>
      <c r="G32" s="32"/>
      <c r="H32" s="30"/>
      <c r="I32" s="14"/>
      <c r="J32" s="2"/>
    </row>
    <row r="33" spans="1:9" ht="13.8" x14ac:dyDescent="0.3">
      <c r="A33" s="14"/>
      <c r="B33" s="33"/>
      <c r="C33" s="29"/>
      <c r="D33" s="29"/>
      <c r="E33" s="29"/>
      <c r="F33" s="69"/>
      <c r="G33" s="33"/>
      <c r="H33" s="31"/>
      <c r="I33" s="14"/>
    </row>
    <row r="34" spans="1:9" x14ac:dyDescent="0.25">
      <c r="A34" s="14"/>
      <c r="B34" s="14"/>
      <c r="C34" s="14"/>
      <c r="D34" s="14"/>
      <c r="E34" s="14"/>
      <c r="F34" s="65"/>
      <c r="G34" s="14"/>
      <c r="H34" s="15"/>
      <c r="I34" s="14"/>
    </row>
    <row r="35" spans="1:9" x14ac:dyDescent="0.25">
      <c r="A35" s="14"/>
      <c r="B35" s="14"/>
      <c r="C35" s="14"/>
      <c r="D35" s="14"/>
      <c r="E35" s="14"/>
      <c r="F35" s="65"/>
      <c r="G35" s="14"/>
      <c r="H35" s="14"/>
      <c r="I35" s="14"/>
    </row>
    <row r="36" spans="1:9" x14ac:dyDescent="0.25">
      <c r="I36" s="3"/>
    </row>
    <row r="37" spans="1:9" x14ac:dyDescent="0.25">
      <c r="I37" s="3"/>
    </row>
    <row r="38" spans="1:9" x14ac:dyDescent="0.25">
      <c r="I38" s="4"/>
    </row>
    <row r="40" spans="1:9" x14ac:dyDescent="0.25">
      <c r="I40" s="2"/>
    </row>
    <row r="52" spans="5:8" x14ac:dyDescent="0.25">
      <c r="G52" s="1"/>
      <c r="H52" s="5"/>
    </row>
    <row r="53" spans="5:8" x14ac:dyDescent="0.25">
      <c r="H53" s="5"/>
    </row>
    <row r="54" spans="5:8" x14ac:dyDescent="0.25">
      <c r="E54" s="5"/>
      <c r="F54" s="71"/>
      <c r="H54" s="5"/>
    </row>
  </sheetData>
  <sheetProtection selectLockedCells="1" selectUnlockedCells="1"/>
  <mergeCells count="6">
    <mergeCell ref="C30:E30"/>
    <mergeCell ref="B4:H4"/>
    <mergeCell ref="I12:I13"/>
    <mergeCell ref="B27:C27"/>
    <mergeCell ref="B28:E28"/>
    <mergeCell ref="G28:H28"/>
  </mergeCells>
  <conditionalFormatting sqref="G28:H28">
    <cfRule type="cellIs" dxfId="0" priority="1" operator="lessThan">
      <formula>0</formula>
    </cfRule>
  </conditionalFormatting>
  <printOptions horizontalCentered="1" verticalCentered="1"/>
  <pageMargins left="0.78740157480314965" right="0.78740157480314965" top="0.98425196850393704" bottom="0.98425196850393704" header="0.51181102362204722" footer="0.51181102362204722"/>
  <pageSetup paperSize="8" scale="145" firstPageNumber="0" pageOrder="overThenDown"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Janeiro_2014</vt:lpstr>
      <vt:lpstr>Fevereiro_2014</vt:lpstr>
      <vt:lpstr>Março_2014</vt:lpstr>
      <vt:lpstr>Abril_2014</vt:lpstr>
      <vt:lpstr>Maio_2014</vt:lpstr>
      <vt:lpstr>Junho_2014</vt:lpstr>
      <vt:lpstr>Julho_2014</vt:lpstr>
      <vt:lpstr>Julho - 2014 (2)</vt:lpstr>
      <vt:lpstr>Agosto - 2014</vt:lpstr>
      <vt:lpstr>Resumo</vt:lpstr>
      <vt:lpstr>FORNECEDORES</vt:lpstr>
      <vt:lpstr>CHOPP</vt:lpstr>
      <vt:lpstr>Relatório de Compatibilidade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 User</dc:creator>
  <cp:lastModifiedBy>tathyannesouza</cp:lastModifiedBy>
  <cp:lastPrinted>2013-10-02T19:24:23Z</cp:lastPrinted>
  <dcterms:created xsi:type="dcterms:W3CDTF">2014-02-04T11:53:01Z</dcterms:created>
  <dcterms:modified xsi:type="dcterms:W3CDTF">2014-08-01T13:00:03Z</dcterms:modified>
</cp:coreProperties>
</file>