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17496" windowHeight="68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1" l="1"/>
  <c r="J19" i="1"/>
  <c r="J18" i="1"/>
  <c r="O11" i="1" l="1"/>
  <c r="O10" i="1"/>
  <c r="O8" i="1"/>
  <c r="O7" i="1"/>
  <c r="O6" i="1"/>
  <c r="O5" i="1"/>
  <c r="O4" i="1"/>
  <c r="O3" i="1"/>
  <c r="L6" i="1"/>
  <c r="L5" i="1"/>
  <c r="L4" i="1"/>
  <c r="L3" i="1"/>
  <c r="J3" i="1"/>
  <c r="L11" i="1"/>
  <c r="L10" i="1"/>
</calcChain>
</file>

<file path=xl/sharedStrings.xml><?xml version="1.0" encoding="utf-8"?>
<sst xmlns="http://schemas.openxmlformats.org/spreadsheetml/2006/main" count="207" uniqueCount="129">
  <si>
    <t>Function</t>
  </si>
  <si>
    <t>Syntax</t>
  </si>
  <si>
    <t>opcode</t>
  </si>
  <si>
    <t>op1</t>
  </si>
  <si>
    <t>op2</t>
  </si>
  <si>
    <t>funct.</t>
  </si>
  <si>
    <t>Code</t>
  </si>
  <si>
    <t> type</t>
  </si>
  <si>
    <t>Operation</t>
  </si>
  <si>
    <t>Signed addition</t>
  </si>
  <si>
    <t>add op1, op2</t>
  </si>
  <si>
    <t>reg</t>
  </si>
  <si>
    <t>A</t>
  </si>
  <si>
    <t>op1 = op1 + op2</t>
  </si>
  <si>
    <t>Signed subtraction</t>
  </si>
  <si>
    <t>sub op1, op2</t>
  </si>
  <si>
    <t>op1 = op1 - op2</t>
  </si>
  <si>
    <t>Signed multiplication</t>
  </si>
  <si>
    <t>mul op1, op2</t>
  </si>
  <si>
    <t>op1 = op1 * op2</t>
  </si>
  <si>
    <t>op1: Product (lower half)</t>
  </si>
  <si>
    <t>R15:  Product (upper half)</t>
  </si>
  <si>
    <t>Signed division</t>
  </si>
  <si>
    <t>div op1, op2</t>
  </si>
  <si>
    <t>op1: 16-bit quotient</t>
  </si>
  <si>
    <t>R15: 16-bit remainder</t>
  </si>
  <si>
    <t>Move</t>
  </si>
  <si>
    <t>mv op1, op2</t>
  </si>
  <si>
    <t>reg.</t>
  </si>
  <si>
    <t>op1 &lt;= op2</t>
  </si>
  <si>
    <t>SWAP</t>
  </si>
  <si>
    <t>swp op1, op2</t>
  </si>
  <si>
    <t>op2 &lt;= op1</t>
  </si>
  <si>
    <t>AND immediate</t>
  </si>
  <si>
    <t>andi op1, op2</t>
  </si>
  <si>
    <t>Immd.</t>
  </si>
  <si>
    <t>N/A</t>
  </si>
  <si>
    <t>C</t>
  </si>
  <si>
    <t>op1 = op1 &amp; {8’b0, constant}</t>
  </si>
  <si>
    <t>OR immediate</t>
  </si>
  <si>
    <t>or op1, op2</t>
  </si>
  <si>
    <t>op1 = op1 | {8’b0, constant}</t>
  </si>
  <si>
    <t>Load byte unsigned</t>
  </si>
  <si>
    <t>lbu op1, immd (op2)</t>
  </si>
  <si>
    <t>B</t>
  </si>
  <si>
    <t>op1 = {8’b0, Mem [ immd + op2] }</t>
  </si>
  <si>
    <t>(sign extend  immd)</t>
  </si>
  <si>
    <t>Store byte</t>
  </si>
  <si>
    <t>sb op1, immd (op2)</t>
  </si>
  <si>
    <t>Mem [immd + op2](7:0) = op1(7:0)</t>
  </si>
  <si>
    <t>(sign extend immd)</t>
  </si>
  <si>
    <t>Load</t>
  </si>
  <si>
    <t>lw op1, immd (op2)</t>
  </si>
  <si>
    <t>op1 = Mem [ immd + op2]</t>
  </si>
  <si>
    <t>Store</t>
  </si>
  <si>
    <t>sw op1, immd (op2)</t>
  </si>
  <si>
    <t>Mem [immd + op2] = op1</t>
  </si>
  <si>
    <t>Branch on less than</t>
  </si>
  <si>
    <t>blt op1, op2</t>
  </si>
  <si>
    <t>immd.</t>
  </si>
  <si>
    <t>if (op1 &lt; R15) then PC = PC + op2</t>
  </si>
  <si>
    <t>(sign extend op2 &amp; shift left)</t>
  </si>
  <si>
    <t>Branch on greater than</t>
  </si>
  <si>
    <t>bgt op1, op2</t>
  </si>
  <si>
    <t>if ( op1 &gt; R15 ) then PC = PC + op2</t>
  </si>
  <si>
    <t>Branch on equal</t>
  </si>
  <si>
    <t>beq op1, op2</t>
  </si>
  <si>
    <t>if (op1 = R15) then PC = PC + op2</t>
  </si>
  <si>
    <t>jump</t>
  </si>
  <si>
    <t>jmp op1</t>
  </si>
  <si>
    <t>off-set</t>
  </si>
  <si>
    <t>-------</t>
  </si>
  <si>
    <t>D</t>
  </si>
  <si>
    <t>pc = pc + op1</t>
  </si>
  <si>
    <t>(sign extend op1&amp; shift left)</t>
  </si>
  <si>
    <t>halt</t>
  </si>
  <si>
    <t>Halt</t>
  </si>
  <si>
    <t>-----</t>
  </si>
  <si>
    <t>------</t>
  </si>
  <si>
    <t>halt program execution</t>
  </si>
  <si>
    <t>Truth Table</t>
  </si>
  <si>
    <t>Op 4'b</t>
  </si>
  <si>
    <t>ALU Control</t>
  </si>
  <si>
    <t>Output</t>
  </si>
  <si>
    <t>ALU CNTRL</t>
  </si>
  <si>
    <t>ALUSrc</t>
  </si>
  <si>
    <t>MemWrt</t>
  </si>
  <si>
    <t>RegWrt</t>
  </si>
  <si>
    <t>MemReg</t>
  </si>
  <si>
    <t>MemRd</t>
  </si>
  <si>
    <t>RegDst</t>
  </si>
  <si>
    <t>Branch</t>
  </si>
  <si>
    <t>Func Cd</t>
  </si>
  <si>
    <t>JMP</t>
  </si>
  <si>
    <t>---</t>
  </si>
  <si>
    <t>-</t>
  </si>
  <si>
    <t>Forwarding Unit</t>
  </si>
  <si>
    <t>add</t>
  </si>
  <si>
    <t>sub</t>
  </si>
  <si>
    <t>div</t>
  </si>
  <si>
    <t>mult</t>
  </si>
  <si>
    <t>MV</t>
  </si>
  <si>
    <t>MUX Control</t>
  </si>
  <si>
    <t>Forward Mux A</t>
  </si>
  <si>
    <t>Forward Mux B</t>
  </si>
  <si>
    <t>Results only happen when Register Add is equal which is comapred in forwarding unit</t>
  </si>
  <si>
    <t>DIV/MUL</t>
  </si>
  <si>
    <t>move</t>
  </si>
  <si>
    <t>swap</t>
  </si>
  <si>
    <t>AND</t>
  </si>
  <si>
    <t>OR</t>
  </si>
  <si>
    <t>Load B</t>
  </si>
  <si>
    <t>Store B</t>
  </si>
  <si>
    <t>BLE</t>
  </si>
  <si>
    <t>BGE</t>
  </si>
  <si>
    <t>BE</t>
  </si>
  <si>
    <t>JUIMP</t>
  </si>
  <si>
    <t>HALT</t>
  </si>
  <si>
    <t>Hazard Detection Unit</t>
  </si>
  <si>
    <t>READBIT</t>
  </si>
  <si>
    <t>Op1</t>
  </si>
  <si>
    <t>Op2</t>
  </si>
  <si>
    <t>Future Op</t>
  </si>
  <si>
    <t>IFBLK</t>
  </si>
  <si>
    <t>PCBLK</t>
  </si>
  <si>
    <t>BUBMUX</t>
  </si>
  <si>
    <t>Whenever registers op1 or 2 are equal</t>
  </si>
  <si>
    <t>to future op then the flag is set</t>
  </si>
  <si>
    <t>Note: Operations are 4 bit reg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</si>
</sst>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D3B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quotePrefix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topLeftCell="A38" zoomScale="60" zoomScaleNormal="60" workbookViewId="0">
      <selection activeCell="M50" sqref="M50"/>
    </sheetView>
  </sheetViews>
  <sheetFormatPr defaultRowHeight="14.4" x14ac:dyDescent="0.3"/>
  <sheetData>
    <row r="1" spans="1:25" x14ac:dyDescent="0.3">
      <c r="A1" s="1"/>
      <c r="B1" s="1"/>
      <c r="C1" s="1"/>
      <c r="D1" s="1"/>
      <c r="E1" s="1"/>
      <c r="F1" s="1"/>
      <c r="G1" s="1"/>
      <c r="H1" s="1"/>
      <c r="J1" t="s">
        <v>80</v>
      </c>
      <c r="O1" t="s">
        <v>83</v>
      </c>
    </row>
    <row r="2" spans="1:2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8</v>
      </c>
      <c r="J2" s="1" t="s">
        <v>81</v>
      </c>
      <c r="L2" s="1" t="s">
        <v>92</v>
      </c>
      <c r="O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93</v>
      </c>
      <c r="Y2" t="s">
        <v>106</v>
      </c>
    </row>
    <row r="3" spans="1:25" x14ac:dyDescent="0.3">
      <c r="A3" s="2"/>
      <c r="B3" s="2"/>
      <c r="C3" s="2"/>
      <c r="D3" s="2"/>
      <c r="E3" s="2"/>
      <c r="F3" s="1" t="s">
        <v>6</v>
      </c>
      <c r="G3" s="2"/>
      <c r="H3" s="2"/>
      <c r="I3" t="s">
        <v>97</v>
      </c>
      <c r="J3" t="str">
        <f>"0000"</f>
        <v>0000</v>
      </c>
      <c r="L3" t="str">
        <f>"0000"</f>
        <v>0000</v>
      </c>
      <c r="O3" t="str">
        <f>"0000"</f>
        <v>0000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</row>
    <row r="4" spans="1:25" x14ac:dyDescent="0.3">
      <c r="A4" s="1"/>
      <c r="B4" s="1"/>
      <c r="C4" s="1"/>
      <c r="D4" s="1"/>
      <c r="E4" s="1"/>
      <c r="F4" s="1"/>
      <c r="G4" s="1"/>
      <c r="H4" s="1"/>
      <c r="I4" t="s">
        <v>98</v>
      </c>
      <c r="L4" t="str">
        <f>"0001"</f>
        <v>0001</v>
      </c>
      <c r="O4" t="str">
        <f>"0001"</f>
        <v>0001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</row>
    <row r="5" spans="1:25" ht="39.6" x14ac:dyDescent="0.3">
      <c r="A5" s="1" t="s">
        <v>9</v>
      </c>
      <c r="B5" s="1" t="s">
        <v>10</v>
      </c>
      <c r="C5" s="1">
        <v>0</v>
      </c>
      <c r="D5" s="1" t="s">
        <v>11</v>
      </c>
      <c r="E5" s="1" t="s">
        <v>11</v>
      </c>
      <c r="F5" s="1">
        <v>0</v>
      </c>
      <c r="G5" s="1" t="s">
        <v>12</v>
      </c>
      <c r="H5" s="1" t="s">
        <v>13</v>
      </c>
      <c r="I5" s="3" t="s">
        <v>100</v>
      </c>
      <c r="L5" t="str">
        <f>"0100"</f>
        <v>0100</v>
      </c>
      <c r="O5" t="str">
        <f>"0010"</f>
        <v>0010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</row>
    <row r="6" spans="1:25" x14ac:dyDescent="0.3">
      <c r="A6" s="1"/>
      <c r="B6" s="1"/>
      <c r="C6" s="1"/>
      <c r="D6" s="1"/>
      <c r="E6" s="1"/>
      <c r="F6" s="1"/>
      <c r="G6" s="1"/>
      <c r="H6" s="1"/>
      <c r="I6" t="s">
        <v>99</v>
      </c>
      <c r="L6">
        <f>1000</f>
        <v>1000</v>
      </c>
      <c r="O6" t="str">
        <f>"0011"</f>
        <v>0011</v>
      </c>
      <c r="Q6">
        <v>0</v>
      </c>
      <c r="R6">
        <v>1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</row>
    <row r="7" spans="1:25" ht="39.6" x14ac:dyDescent="0.3">
      <c r="A7" s="1" t="s">
        <v>14</v>
      </c>
      <c r="B7" s="1" t="s">
        <v>15</v>
      </c>
      <c r="C7" s="1">
        <v>0</v>
      </c>
      <c r="D7" s="1" t="s">
        <v>11</v>
      </c>
      <c r="E7" s="1" t="s">
        <v>11</v>
      </c>
      <c r="F7" s="1">
        <v>1</v>
      </c>
      <c r="G7" s="1" t="s">
        <v>12</v>
      </c>
      <c r="H7" s="1" t="s">
        <v>16</v>
      </c>
      <c r="I7" s="3" t="s">
        <v>107</v>
      </c>
      <c r="L7">
        <v>1110</v>
      </c>
      <c r="O7" t="str">
        <f>"0100"</f>
        <v>0100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</row>
    <row r="8" spans="1:25" x14ac:dyDescent="0.3">
      <c r="A8" s="1"/>
      <c r="B8" s="1"/>
      <c r="C8" s="1"/>
      <c r="D8" s="1"/>
      <c r="E8" s="1"/>
      <c r="F8" s="1"/>
      <c r="G8" s="1"/>
      <c r="H8" s="1"/>
      <c r="I8" t="s">
        <v>108</v>
      </c>
      <c r="L8">
        <v>1111</v>
      </c>
      <c r="O8" t="str">
        <f>"0101"</f>
        <v>0101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</row>
    <row r="9" spans="1:25" ht="39.6" x14ac:dyDescent="0.3">
      <c r="A9" s="1" t="s">
        <v>17</v>
      </c>
      <c r="B9" s="1" t="s">
        <v>18</v>
      </c>
      <c r="C9" s="1">
        <v>0</v>
      </c>
      <c r="D9" s="1" t="s">
        <v>11</v>
      </c>
      <c r="E9" s="1" t="s">
        <v>11</v>
      </c>
      <c r="F9" s="1">
        <v>100</v>
      </c>
      <c r="G9" s="1" t="s">
        <v>12</v>
      </c>
      <c r="H9" s="1" t="s">
        <v>19</v>
      </c>
    </row>
    <row r="10" spans="1:25" ht="52.8" x14ac:dyDescent="0.3">
      <c r="A10" s="2"/>
      <c r="B10" s="2"/>
      <c r="C10" s="2"/>
      <c r="D10" s="2"/>
      <c r="E10" s="2"/>
      <c r="F10" s="2"/>
      <c r="G10" s="2"/>
      <c r="H10" s="1" t="s">
        <v>20</v>
      </c>
      <c r="I10" t="s">
        <v>109</v>
      </c>
      <c r="J10">
        <v>1</v>
      </c>
      <c r="L10" t="str">
        <f>"----"</f>
        <v>----</v>
      </c>
      <c r="O10" t="str">
        <f>"0110"</f>
        <v>0110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 ht="52.8" x14ac:dyDescent="0.3">
      <c r="A11" s="2"/>
      <c r="B11" s="2"/>
      <c r="C11" s="2"/>
      <c r="D11" s="2"/>
      <c r="E11" s="2"/>
      <c r="F11" s="2"/>
      <c r="G11" s="2"/>
      <c r="H11" s="1" t="s">
        <v>21</v>
      </c>
      <c r="I11" t="s">
        <v>110</v>
      </c>
      <c r="J11">
        <v>10</v>
      </c>
      <c r="L11" t="str">
        <f>"----"</f>
        <v>----</v>
      </c>
      <c r="O11" t="str">
        <f>"0111"</f>
        <v>0111</v>
      </c>
      <c r="Q11">
        <v>1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 x14ac:dyDescent="0.3">
      <c r="A12" s="1"/>
      <c r="B12" s="1"/>
      <c r="C12" s="1"/>
      <c r="D12" s="1"/>
      <c r="E12" s="1"/>
      <c r="F12" s="1"/>
      <c r="G12" s="1"/>
      <c r="H12" s="1"/>
      <c r="I12" t="s">
        <v>111</v>
      </c>
      <c r="J12">
        <v>1000</v>
      </c>
      <c r="O12">
        <v>1000</v>
      </c>
      <c r="Q12">
        <v>10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</row>
    <row r="13" spans="1:25" ht="39.6" x14ac:dyDescent="0.3">
      <c r="A13" s="1" t="s">
        <v>22</v>
      </c>
      <c r="B13" s="1" t="s">
        <v>23</v>
      </c>
      <c r="C13" s="1">
        <v>0</v>
      </c>
      <c r="D13" s="1" t="s">
        <v>11</v>
      </c>
      <c r="E13" s="1" t="s">
        <v>11</v>
      </c>
      <c r="F13" s="1">
        <v>1000</v>
      </c>
      <c r="G13" s="1" t="s">
        <v>12</v>
      </c>
      <c r="H13" s="1" t="s">
        <v>24</v>
      </c>
      <c r="I13" s="3" t="s">
        <v>112</v>
      </c>
      <c r="J13">
        <v>1001</v>
      </c>
      <c r="O13">
        <v>1000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</row>
    <row r="14" spans="1:25" ht="52.8" x14ac:dyDescent="0.3">
      <c r="A14" s="2"/>
      <c r="B14" s="2"/>
      <c r="C14" s="2"/>
      <c r="D14" s="2"/>
      <c r="E14" s="2"/>
      <c r="F14" s="2"/>
      <c r="G14" s="2"/>
      <c r="H14" s="1" t="s">
        <v>25</v>
      </c>
      <c r="I14" t="s">
        <v>51</v>
      </c>
      <c r="J14">
        <v>1010</v>
      </c>
      <c r="O14">
        <v>1000</v>
      </c>
      <c r="Q14">
        <v>11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 spans="1:25" x14ac:dyDescent="0.3">
      <c r="A15" s="1"/>
      <c r="B15" s="1"/>
      <c r="C15" s="1"/>
      <c r="D15" s="1"/>
      <c r="E15" s="1"/>
      <c r="F15" s="1"/>
      <c r="G15" s="1"/>
      <c r="H15" s="1"/>
      <c r="I15" t="s">
        <v>54</v>
      </c>
      <c r="J15">
        <v>1011</v>
      </c>
      <c r="O15">
        <v>1000</v>
      </c>
      <c r="Q15">
        <v>11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</row>
    <row r="16" spans="1:25" ht="26.4" x14ac:dyDescent="0.3">
      <c r="A16" s="1" t="s">
        <v>26</v>
      </c>
      <c r="B16" s="1" t="s">
        <v>27</v>
      </c>
      <c r="C16" s="1">
        <v>0</v>
      </c>
      <c r="D16" s="1" t="s">
        <v>11</v>
      </c>
      <c r="E16" s="1" t="s">
        <v>28</v>
      </c>
      <c r="F16" s="1">
        <v>1110</v>
      </c>
      <c r="G16" s="1" t="s">
        <v>12</v>
      </c>
      <c r="H16" s="1" t="s">
        <v>29</v>
      </c>
      <c r="Y16">
        <v>0</v>
      </c>
    </row>
    <row r="17" spans="1:25" x14ac:dyDescent="0.3">
      <c r="A17" s="1"/>
      <c r="B17" s="1"/>
      <c r="C17" s="1"/>
      <c r="D17" s="1"/>
      <c r="E17" s="1"/>
      <c r="F17" s="1"/>
      <c r="G17" s="1"/>
      <c r="H17" s="1"/>
    </row>
    <row r="18" spans="1:25" ht="26.4" x14ac:dyDescent="0.3">
      <c r="A18" s="1" t="s">
        <v>30</v>
      </c>
      <c r="B18" s="1" t="s">
        <v>31</v>
      </c>
      <c r="C18" s="1">
        <v>0</v>
      </c>
      <c r="D18" s="1" t="s">
        <v>11</v>
      </c>
      <c r="E18" s="1" t="s">
        <v>11</v>
      </c>
      <c r="F18" s="1">
        <v>1111</v>
      </c>
      <c r="G18" s="1" t="s">
        <v>12</v>
      </c>
      <c r="H18" s="1" t="s">
        <v>29</v>
      </c>
      <c r="I18" s="3" t="s">
        <v>113</v>
      </c>
      <c r="J18" t="str">
        <f>"0100"</f>
        <v>0100</v>
      </c>
      <c r="O18">
        <v>1001</v>
      </c>
      <c r="Q18">
        <v>100</v>
      </c>
      <c r="R18" t="s">
        <v>95</v>
      </c>
      <c r="S18">
        <v>0</v>
      </c>
      <c r="T18" t="s">
        <v>95</v>
      </c>
      <c r="U18">
        <v>1</v>
      </c>
      <c r="V18" t="s">
        <v>95</v>
      </c>
      <c r="W18">
        <v>1</v>
      </c>
      <c r="X18">
        <v>0</v>
      </c>
      <c r="Y18">
        <v>0</v>
      </c>
    </row>
    <row r="19" spans="1:25" ht="26.4" x14ac:dyDescent="0.3">
      <c r="A19" s="2"/>
      <c r="B19" s="2"/>
      <c r="C19" s="2"/>
      <c r="D19" s="2"/>
      <c r="E19" s="2"/>
      <c r="F19" s="2"/>
      <c r="G19" s="2"/>
      <c r="H19" s="1" t="s">
        <v>32</v>
      </c>
      <c r="I19" t="s">
        <v>114</v>
      </c>
      <c r="J19" t="str">
        <f>"0101"</f>
        <v>0101</v>
      </c>
      <c r="O19">
        <v>1001</v>
      </c>
      <c r="Q19">
        <v>100</v>
      </c>
      <c r="R19" t="s">
        <v>95</v>
      </c>
      <c r="S19">
        <v>0</v>
      </c>
      <c r="T19" t="s">
        <v>95</v>
      </c>
      <c r="U19">
        <v>1</v>
      </c>
      <c r="V19" t="s">
        <v>95</v>
      </c>
      <c r="W19">
        <v>1</v>
      </c>
      <c r="X19">
        <v>0</v>
      </c>
      <c r="Y19">
        <v>0</v>
      </c>
    </row>
    <row r="20" spans="1:25" x14ac:dyDescent="0.3">
      <c r="A20" s="1"/>
      <c r="B20" s="1"/>
      <c r="C20" s="1"/>
      <c r="D20" s="1"/>
      <c r="E20" s="1"/>
      <c r="F20" s="1"/>
      <c r="G20" s="1"/>
      <c r="H20" s="1"/>
      <c r="I20" t="s">
        <v>115</v>
      </c>
      <c r="J20" t="str">
        <f>"0110"</f>
        <v>0110</v>
      </c>
      <c r="O20">
        <v>1001</v>
      </c>
      <c r="Q20">
        <v>100</v>
      </c>
      <c r="R20" t="s">
        <v>95</v>
      </c>
      <c r="S20">
        <v>0</v>
      </c>
      <c r="T20" t="s">
        <v>95</v>
      </c>
      <c r="U20">
        <v>1</v>
      </c>
      <c r="V20" t="s">
        <v>95</v>
      </c>
      <c r="W20">
        <v>1</v>
      </c>
      <c r="X20">
        <v>0</v>
      </c>
      <c r="Y20">
        <v>0</v>
      </c>
    </row>
    <row r="21" spans="1:25" ht="52.8" x14ac:dyDescent="0.3">
      <c r="A21" s="1" t="s">
        <v>33</v>
      </c>
      <c r="B21" s="1" t="s">
        <v>34</v>
      </c>
      <c r="C21" s="1">
        <v>1</v>
      </c>
      <c r="D21" s="1" t="s">
        <v>11</v>
      </c>
      <c r="E21" s="1" t="s">
        <v>35</v>
      </c>
      <c r="F21" s="1" t="s">
        <v>36</v>
      </c>
      <c r="G21" s="1" t="s">
        <v>37</v>
      </c>
      <c r="H21" s="1" t="s">
        <v>38</v>
      </c>
      <c r="I21" s="3" t="s">
        <v>116</v>
      </c>
      <c r="J21">
        <v>1100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</row>
    <row r="22" spans="1:25" x14ac:dyDescent="0.3">
      <c r="A22" s="1"/>
      <c r="B22" s="1"/>
      <c r="C22" s="1"/>
      <c r="D22" s="1"/>
      <c r="E22" s="1"/>
      <c r="F22" s="6" t="s">
        <v>36</v>
      </c>
      <c r="G22" s="1"/>
      <c r="H22" s="1"/>
    </row>
    <row r="23" spans="1:25" ht="52.8" x14ac:dyDescent="0.3">
      <c r="A23" s="1" t="s">
        <v>39</v>
      </c>
      <c r="B23" s="1" t="s">
        <v>40</v>
      </c>
      <c r="C23" s="1">
        <v>10</v>
      </c>
      <c r="D23" s="1" t="s">
        <v>11</v>
      </c>
      <c r="E23" s="1" t="s">
        <v>35</v>
      </c>
      <c r="F23" s="6"/>
      <c r="G23" s="1" t="s">
        <v>37</v>
      </c>
      <c r="H23" s="1" t="s">
        <v>41</v>
      </c>
      <c r="I23" s="3" t="s">
        <v>117</v>
      </c>
      <c r="J23">
        <v>1111</v>
      </c>
      <c r="Q23" s="4" t="s">
        <v>94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>
        <v>1</v>
      </c>
      <c r="Y23" t="s">
        <v>95</v>
      </c>
    </row>
    <row r="24" spans="1:25" x14ac:dyDescent="0.3">
      <c r="A24" s="1"/>
      <c r="B24" s="1"/>
      <c r="C24" s="1"/>
      <c r="D24" s="1"/>
      <c r="E24" s="1"/>
      <c r="F24" s="1"/>
      <c r="G24" s="1"/>
      <c r="H24" s="1"/>
    </row>
    <row r="25" spans="1:25" ht="66" x14ac:dyDescent="0.3">
      <c r="A25" s="1" t="s">
        <v>42</v>
      </c>
      <c r="B25" s="1" t="s">
        <v>43</v>
      </c>
      <c r="C25" s="1">
        <v>1000</v>
      </c>
      <c r="D25" s="1" t="s">
        <v>11</v>
      </c>
      <c r="E25" s="1" t="s">
        <v>11</v>
      </c>
      <c r="F25" s="1" t="s">
        <v>36</v>
      </c>
      <c r="G25" s="1" t="s">
        <v>44</v>
      </c>
      <c r="H25" s="1" t="s">
        <v>45</v>
      </c>
      <c r="J25" s="3" t="s">
        <v>96</v>
      </c>
      <c r="L25" s="3" t="s">
        <v>103</v>
      </c>
      <c r="O25" t="s">
        <v>104</v>
      </c>
    </row>
    <row r="26" spans="1:25" ht="39.6" x14ac:dyDescent="0.3">
      <c r="A26" s="2"/>
      <c r="B26" s="2"/>
      <c r="C26" s="2"/>
      <c r="D26" s="2"/>
      <c r="E26" s="2"/>
      <c r="F26" s="2"/>
      <c r="G26" s="2"/>
      <c r="H26" s="1" t="s">
        <v>46</v>
      </c>
      <c r="J26">
        <v>0</v>
      </c>
      <c r="L26">
        <v>0</v>
      </c>
      <c r="O26">
        <v>0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J27">
        <v>1</v>
      </c>
      <c r="L27">
        <v>1</v>
      </c>
      <c r="O27">
        <v>0</v>
      </c>
    </row>
    <row r="28" spans="1:25" ht="66" x14ac:dyDescent="0.3">
      <c r="A28" s="1" t="s">
        <v>47</v>
      </c>
      <c r="B28" s="1" t="s">
        <v>48</v>
      </c>
      <c r="C28" s="1">
        <v>1001</v>
      </c>
      <c r="D28" s="1" t="s">
        <v>11</v>
      </c>
      <c r="E28" s="1" t="s">
        <v>11</v>
      </c>
      <c r="F28" s="1" t="s">
        <v>36</v>
      </c>
      <c r="G28" s="1" t="s">
        <v>44</v>
      </c>
      <c r="H28" s="1" t="s">
        <v>49</v>
      </c>
      <c r="J28">
        <v>10</v>
      </c>
      <c r="L28">
        <v>0</v>
      </c>
      <c r="O28">
        <v>1</v>
      </c>
    </row>
    <row r="29" spans="1:25" ht="39.6" x14ac:dyDescent="0.3">
      <c r="A29" s="2"/>
      <c r="B29" s="2"/>
      <c r="C29" s="2"/>
      <c r="D29" s="2"/>
      <c r="E29" s="2"/>
      <c r="F29" s="2"/>
      <c r="G29" s="2"/>
      <c r="H29" s="1" t="s">
        <v>50</v>
      </c>
      <c r="J29">
        <v>11</v>
      </c>
      <c r="L29">
        <v>1</v>
      </c>
      <c r="O29">
        <v>1</v>
      </c>
    </row>
    <row r="30" spans="1:25" x14ac:dyDescent="0.3">
      <c r="A30" s="1"/>
      <c r="B30" s="1"/>
      <c r="C30" s="1"/>
      <c r="D30" s="1"/>
      <c r="E30" s="1"/>
      <c r="F30" s="1"/>
      <c r="G30" s="1"/>
      <c r="H30" s="1"/>
    </row>
    <row r="31" spans="1:25" ht="52.8" x14ac:dyDescent="0.3">
      <c r="A31" s="1" t="s">
        <v>51</v>
      </c>
      <c r="B31" s="1" t="s">
        <v>52</v>
      </c>
      <c r="C31" s="1">
        <v>1010</v>
      </c>
      <c r="D31" s="1" t="s">
        <v>11</v>
      </c>
      <c r="E31" s="1" t="s">
        <v>11</v>
      </c>
      <c r="F31" s="1" t="s">
        <v>36</v>
      </c>
      <c r="G31" s="1" t="s">
        <v>44</v>
      </c>
      <c r="H31" s="1" t="s">
        <v>53</v>
      </c>
      <c r="J31" t="s">
        <v>105</v>
      </c>
    </row>
    <row r="32" spans="1:25" ht="39.6" x14ac:dyDescent="0.3">
      <c r="A32" s="2"/>
      <c r="B32" s="2"/>
      <c r="C32" s="2"/>
      <c r="D32" s="2"/>
      <c r="E32" s="2"/>
      <c r="F32" s="2"/>
      <c r="G32" s="2"/>
      <c r="H32" s="1" t="s">
        <v>46</v>
      </c>
    </row>
    <row r="33" spans="1:17" x14ac:dyDescent="0.3">
      <c r="A33" s="1"/>
      <c r="B33" s="1"/>
      <c r="C33" s="1"/>
      <c r="D33" s="1"/>
      <c r="E33" s="1"/>
      <c r="F33" s="1"/>
      <c r="G33" s="1"/>
      <c r="H33" s="1"/>
    </row>
    <row r="34" spans="1:17" ht="52.8" x14ac:dyDescent="0.3">
      <c r="A34" s="1" t="s">
        <v>54</v>
      </c>
      <c r="B34" s="1" t="s">
        <v>55</v>
      </c>
      <c r="C34" s="1">
        <v>1011</v>
      </c>
      <c r="D34" s="1" t="s">
        <v>11</v>
      </c>
      <c r="E34" s="1" t="s">
        <v>11</v>
      </c>
      <c r="F34" s="1" t="s">
        <v>36</v>
      </c>
      <c r="G34" s="1" t="s">
        <v>44</v>
      </c>
      <c r="H34" s="1" t="s">
        <v>56</v>
      </c>
    </row>
    <row r="35" spans="1:17" ht="39.6" x14ac:dyDescent="0.3">
      <c r="A35" s="2"/>
      <c r="B35" s="2"/>
      <c r="C35" s="2"/>
      <c r="D35" s="2"/>
      <c r="E35" s="2"/>
      <c r="F35" s="2"/>
      <c r="G35" s="2"/>
      <c r="H35" s="1" t="s">
        <v>50</v>
      </c>
    </row>
    <row r="36" spans="1:17" x14ac:dyDescent="0.3">
      <c r="A36" s="1"/>
      <c r="B36" s="1"/>
      <c r="C36" s="1"/>
      <c r="D36" s="1"/>
      <c r="E36" s="1"/>
      <c r="F36" s="1"/>
      <c r="G36" s="1"/>
      <c r="H36" s="1"/>
      <c r="J36" t="s">
        <v>82</v>
      </c>
      <c r="M36" t="s">
        <v>102</v>
      </c>
    </row>
    <row r="37" spans="1:17" ht="52.8" x14ac:dyDescent="0.3">
      <c r="A37" s="1" t="s">
        <v>57</v>
      </c>
      <c r="B37" s="1" t="s">
        <v>58</v>
      </c>
      <c r="C37" s="1">
        <v>100</v>
      </c>
      <c r="D37" s="1" t="s">
        <v>11</v>
      </c>
      <c r="E37" s="1" t="s">
        <v>59</v>
      </c>
      <c r="F37" s="1" t="s">
        <v>36</v>
      </c>
      <c r="G37" s="1" t="s">
        <v>37</v>
      </c>
      <c r="H37" s="1" t="s">
        <v>60</v>
      </c>
      <c r="J37">
        <v>0</v>
      </c>
      <c r="L37" t="s">
        <v>97</v>
      </c>
      <c r="M37">
        <v>0</v>
      </c>
    </row>
    <row r="38" spans="1:17" ht="52.8" x14ac:dyDescent="0.3">
      <c r="A38" s="2"/>
      <c r="B38" s="2"/>
      <c r="C38" s="2"/>
      <c r="D38" s="2"/>
      <c r="E38" s="2"/>
      <c r="F38" s="2"/>
      <c r="G38" s="2"/>
      <c r="H38" s="1" t="s">
        <v>61</v>
      </c>
      <c r="J38">
        <v>1</v>
      </c>
      <c r="L38" t="s">
        <v>98</v>
      </c>
      <c r="M38">
        <v>0</v>
      </c>
    </row>
    <row r="39" spans="1:17" x14ac:dyDescent="0.3">
      <c r="A39" s="1"/>
      <c r="B39" s="1"/>
      <c r="C39" s="1"/>
      <c r="D39" s="1"/>
      <c r="E39" s="1"/>
      <c r="F39" s="1"/>
      <c r="G39" s="1"/>
      <c r="H39" s="1"/>
      <c r="J39">
        <v>10</v>
      </c>
      <c r="L39" t="s">
        <v>99</v>
      </c>
      <c r="M39">
        <v>1</v>
      </c>
    </row>
    <row r="40" spans="1:17" ht="66" x14ac:dyDescent="0.3">
      <c r="A40" s="1" t="s">
        <v>62</v>
      </c>
      <c r="B40" s="1" t="s">
        <v>63</v>
      </c>
      <c r="C40" s="1">
        <v>101</v>
      </c>
      <c r="D40" s="1" t="s">
        <v>11</v>
      </c>
      <c r="E40" s="1" t="s">
        <v>59</v>
      </c>
      <c r="F40" s="1" t="s">
        <v>36</v>
      </c>
      <c r="G40" s="1" t="s">
        <v>37</v>
      </c>
      <c r="H40" s="1" t="s">
        <v>64</v>
      </c>
      <c r="J40">
        <v>11</v>
      </c>
      <c r="L40" t="s">
        <v>100</v>
      </c>
      <c r="M40">
        <v>1</v>
      </c>
    </row>
    <row r="41" spans="1:17" ht="52.8" x14ac:dyDescent="0.3">
      <c r="A41" s="2"/>
      <c r="B41" s="2"/>
      <c r="C41" s="2"/>
      <c r="D41" s="2"/>
      <c r="E41" s="2"/>
      <c r="F41" s="2"/>
      <c r="G41" s="2"/>
      <c r="H41" s="1" t="s">
        <v>61</v>
      </c>
      <c r="J41">
        <v>100</v>
      </c>
      <c r="L41" t="s">
        <v>101</v>
      </c>
      <c r="M41">
        <v>0</v>
      </c>
    </row>
    <row r="42" spans="1:17" x14ac:dyDescent="0.3">
      <c r="A42" s="1"/>
      <c r="B42" s="1"/>
      <c r="C42" s="1"/>
      <c r="D42" s="1"/>
      <c r="E42" s="1"/>
      <c r="F42" s="1"/>
      <c r="G42" s="1"/>
      <c r="H42" s="1"/>
      <c r="J42">
        <v>101</v>
      </c>
      <c r="L42" t="s">
        <v>30</v>
      </c>
      <c r="M42">
        <v>0</v>
      </c>
    </row>
    <row r="43" spans="1:17" ht="52.8" x14ac:dyDescent="0.3">
      <c r="A43" s="1" t="s">
        <v>65</v>
      </c>
      <c r="B43" s="1" t="s">
        <v>66</v>
      </c>
      <c r="C43" s="1">
        <v>110</v>
      </c>
      <c r="D43" s="1" t="s">
        <v>11</v>
      </c>
      <c r="E43" s="1" t="s">
        <v>59</v>
      </c>
      <c r="F43" s="1" t="s">
        <v>36</v>
      </c>
      <c r="G43" s="1" t="s">
        <v>37</v>
      </c>
      <c r="H43" s="1" t="s">
        <v>67</v>
      </c>
      <c r="J43">
        <v>110</v>
      </c>
      <c r="L43" t="s">
        <v>109</v>
      </c>
      <c r="M43">
        <v>0</v>
      </c>
    </row>
    <row r="44" spans="1:17" ht="52.8" x14ac:dyDescent="0.3">
      <c r="A44" s="2"/>
      <c r="B44" s="2"/>
      <c r="C44" s="2"/>
      <c r="D44" s="2"/>
      <c r="E44" s="2"/>
      <c r="F44" s="2"/>
      <c r="G44" s="2"/>
      <c r="H44" s="1" t="s">
        <v>61</v>
      </c>
      <c r="J44">
        <v>111</v>
      </c>
      <c r="L44" t="s">
        <v>110</v>
      </c>
      <c r="M44">
        <v>0</v>
      </c>
    </row>
    <row r="45" spans="1:17" x14ac:dyDescent="0.3">
      <c r="A45" s="1"/>
      <c r="B45" s="1"/>
      <c r="C45" s="1"/>
      <c r="D45" s="1"/>
      <c r="E45" s="1"/>
      <c r="F45" s="1"/>
      <c r="G45" s="1"/>
      <c r="H45" s="1"/>
    </row>
    <row r="46" spans="1:17" ht="39.6" x14ac:dyDescent="0.3">
      <c r="A46" s="1" t="s">
        <v>68</v>
      </c>
      <c r="B46" s="1" t="s">
        <v>69</v>
      </c>
      <c r="C46" s="1">
        <v>1100</v>
      </c>
      <c r="D46" s="1" t="s">
        <v>70</v>
      </c>
      <c r="E46" s="1" t="s">
        <v>71</v>
      </c>
      <c r="F46" s="1" t="s">
        <v>36</v>
      </c>
      <c r="G46" s="1" t="s">
        <v>72</v>
      </c>
      <c r="H46" s="1" t="s">
        <v>73</v>
      </c>
      <c r="J46" s="3" t="s">
        <v>118</v>
      </c>
    </row>
    <row r="47" spans="1:17" ht="52.8" x14ac:dyDescent="0.3">
      <c r="A47" s="2"/>
      <c r="B47" s="2"/>
      <c r="C47" s="2"/>
      <c r="D47" s="2"/>
      <c r="E47" s="2"/>
      <c r="F47" s="2"/>
      <c r="G47" s="2"/>
      <c r="H47" s="1" t="s">
        <v>74</v>
      </c>
      <c r="J47" s="5" t="s">
        <v>119</v>
      </c>
      <c r="K47" s="5" t="s">
        <v>120</v>
      </c>
      <c r="L47" s="5" t="s">
        <v>121</v>
      </c>
      <c r="M47" s="5" t="s">
        <v>122</v>
      </c>
      <c r="O47" s="5" t="s">
        <v>123</v>
      </c>
      <c r="P47" s="5" t="s">
        <v>124</v>
      </c>
      <c r="Q47" s="5" t="s">
        <v>125</v>
      </c>
    </row>
    <row r="48" spans="1:17" x14ac:dyDescent="0.3">
      <c r="A48" s="1"/>
      <c r="B48" s="1"/>
      <c r="C48" s="1"/>
      <c r="D48" s="1"/>
      <c r="E48" s="1"/>
      <c r="F48" s="1"/>
      <c r="G48" s="1"/>
      <c r="H48" s="1"/>
      <c r="J48">
        <v>0</v>
      </c>
      <c r="K48">
        <v>1</v>
      </c>
      <c r="L48">
        <v>1</v>
      </c>
      <c r="M48">
        <v>1</v>
      </c>
      <c r="O48">
        <v>0</v>
      </c>
      <c r="P48">
        <v>0</v>
      </c>
      <c r="Q48">
        <v>0</v>
      </c>
    </row>
    <row r="49" spans="1:17" ht="39.6" x14ac:dyDescent="0.3">
      <c r="A49" s="1" t="s">
        <v>75</v>
      </c>
      <c r="B49" s="1" t="s">
        <v>76</v>
      </c>
      <c r="C49" s="1">
        <v>1111</v>
      </c>
      <c r="D49" s="1" t="s">
        <v>77</v>
      </c>
      <c r="E49" s="1" t="s">
        <v>78</v>
      </c>
      <c r="F49" s="1" t="s">
        <v>36</v>
      </c>
      <c r="G49" s="1" t="s">
        <v>72</v>
      </c>
      <c r="H49" s="1" t="s">
        <v>79</v>
      </c>
      <c r="J49">
        <v>1</v>
      </c>
      <c r="K49">
        <v>1</v>
      </c>
      <c r="L49">
        <v>0</v>
      </c>
      <c r="M49">
        <v>1</v>
      </c>
      <c r="O49">
        <v>1</v>
      </c>
      <c r="P49">
        <v>1</v>
      </c>
      <c r="Q49">
        <v>1</v>
      </c>
    </row>
    <row r="50" spans="1:17" x14ac:dyDescent="0.3">
      <c r="J50">
        <v>1</v>
      </c>
      <c r="K50">
        <v>0</v>
      </c>
      <c r="L50">
        <v>1</v>
      </c>
      <c r="M50">
        <v>1</v>
      </c>
      <c r="O50">
        <v>1</v>
      </c>
      <c r="P50">
        <v>1</v>
      </c>
      <c r="Q50">
        <v>1</v>
      </c>
    </row>
    <row r="51" spans="1:17" x14ac:dyDescent="0.3">
      <c r="K51" t="s">
        <v>126</v>
      </c>
    </row>
    <row r="52" spans="1:17" x14ac:dyDescent="0.3">
      <c r="K52" t="s">
        <v>127</v>
      </c>
    </row>
    <row r="53" spans="1:17" x14ac:dyDescent="0.3">
      <c r="K53" t="s">
        <v>128</v>
      </c>
    </row>
  </sheetData>
  <mergeCells count="1">
    <mergeCell ref="F22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komac</dc:creator>
  <cp:lastModifiedBy>daniel komac</cp:lastModifiedBy>
  <dcterms:created xsi:type="dcterms:W3CDTF">2018-11-12T17:19:47Z</dcterms:created>
  <dcterms:modified xsi:type="dcterms:W3CDTF">2018-12-07T07:37:30Z</dcterms:modified>
</cp:coreProperties>
</file>