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jkus\Desktop\"/>
    </mc:Choice>
  </mc:AlternateContent>
  <xr:revisionPtr revIDLastSave="0" documentId="13_ncr:1_{86E6F4E1-8678-4220-9B35-537F8AB9C7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ab 00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3" l="1"/>
  <c r="C77" i="3"/>
  <c r="C78" i="3"/>
  <c r="C79" i="3"/>
  <c r="C80" i="3"/>
  <c r="C73" i="3"/>
  <c r="C74" i="3"/>
  <c r="C75" i="3"/>
  <c r="C72" i="3"/>
  <c r="C63" i="3"/>
  <c r="C41" i="3"/>
  <c r="D41" i="3"/>
  <c r="E41" i="3"/>
  <c r="F41" i="3"/>
  <c r="G41" i="3"/>
  <c r="H41" i="3"/>
  <c r="I41" i="3"/>
  <c r="J41" i="3"/>
  <c r="K41" i="3"/>
  <c r="C42" i="3"/>
  <c r="D42" i="3"/>
  <c r="E42" i="3"/>
  <c r="F42" i="3"/>
  <c r="G42" i="3"/>
  <c r="H42" i="3"/>
  <c r="I42" i="3"/>
  <c r="J42" i="3"/>
  <c r="K42" i="3"/>
  <c r="C43" i="3"/>
  <c r="D43" i="3"/>
  <c r="E43" i="3"/>
  <c r="F43" i="3"/>
  <c r="G43" i="3"/>
  <c r="H43" i="3"/>
  <c r="I43" i="3"/>
  <c r="J43" i="3"/>
  <c r="K43" i="3"/>
  <c r="C44" i="3"/>
  <c r="D44" i="3"/>
  <c r="E44" i="3"/>
  <c r="F44" i="3"/>
  <c r="G44" i="3"/>
  <c r="H44" i="3"/>
  <c r="I44" i="3"/>
  <c r="J44" i="3"/>
  <c r="K44" i="3"/>
  <c r="B42" i="3"/>
  <c r="B43" i="3"/>
  <c r="B44" i="3"/>
  <c r="B41" i="3"/>
  <c r="B23" i="3"/>
  <c r="B24" i="3"/>
  <c r="B25" i="3"/>
  <c r="B26" i="3"/>
  <c r="B27" i="3"/>
  <c r="B30" i="3"/>
  <c r="B31" i="3"/>
  <c r="B32" i="3"/>
  <c r="B33" i="3"/>
  <c r="B34" i="3"/>
  <c r="B35" i="3"/>
  <c r="B36" i="3"/>
  <c r="B22" i="3"/>
  <c r="B28" i="3" s="1"/>
  <c r="B29" i="3" l="1"/>
</calcChain>
</file>

<file path=xl/sharedStrings.xml><?xml version="1.0" encoding="utf-8"?>
<sst xmlns="http://schemas.openxmlformats.org/spreadsheetml/2006/main" count="211" uniqueCount="100">
  <si>
    <t>Name</t>
  </si>
  <si>
    <t>Model Name</t>
  </si>
  <si>
    <t>Price (USD Million)</t>
  </si>
  <si>
    <t>Launch Year</t>
  </si>
  <si>
    <t>Warranty (Years)</t>
  </si>
  <si>
    <t>Engine</t>
  </si>
  <si>
    <t>Radar</t>
  </si>
  <si>
    <t>Weapon System</t>
  </si>
  <si>
    <t>Avionics</t>
  </si>
  <si>
    <t>Part 1 Name</t>
  </si>
  <si>
    <t>Part 1 Price (USD Thousand)</t>
  </si>
  <si>
    <t>Part 2 Name</t>
  </si>
  <si>
    <t>Sparrow X</t>
  </si>
  <si>
    <t>Viper X10</t>
  </si>
  <si>
    <t>Eagle Eye</t>
  </si>
  <si>
    <t>Hellfire Missiles</t>
  </si>
  <si>
    <t>Aegis</t>
  </si>
  <si>
    <t>Navigation System</t>
  </si>
  <si>
    <t>Targeting System</t>
  </si>
  <si>
    <t>Sparrow X Pro</t>
  </si>
  <si>
    <t>Viper X10+</t>
  </si>
  <si>
    <t>Falcon Eye</t>
  </si>
  <si>
    <t>Javelin Missiles</t>
  </si>
  <si>
    <t>Aegis Pro</t>
  </si>
  <si>
    <t>Flight Control System</t>
  </si>
  <si>
    <t>Stealth Coating</t>
  </si>
  <si>
    <t>Raptor Mk I</t>
  </si>
  <si>
    <t>Thunderbird X7</t>
  </si>
  <si>
    <t>Hawk Eye</t>
  </si>
  <si>
    <t>Phoenix Missiles</t>
  </si>
  <si>
    <t>Guardian</t>
  </si>
  <si>
    <t>Guidance System</t>
  </si>
  <si>
    <t>Communication System</t>
  </si>
  <si>
    <t>Raptor Mk II</t>
  </si>
  <si>
    <t>Thunderbird X7+</t>
  </si>
  <si>
    <t>Falcon Eye Pro</t>
  </si>
  <si>
    <t>Storm Missiles</t>
  </si>
  <si>
    <t>Guardian Pro</t>
  </si>
  <si>
    <t>Weapon Targeting Pod</t>
  </si>
  <si>
    <t>Countermeasure System</t>
  </si>
  <si>
    <t>Griffin</t>
  </si>
  <si>
    <t>Stallion X5</t>
  </si>
  <si>
    <t>Sparrow Eye</t>
  </si>
  <si>
    <t>Sidewinder Missiles</t>
  </si>
  <si>
    <t>Sentinel</t>
  </si>
  <si>
    <t>Landing Gear</t>
  </si>
  <si>
    <t>Griffin Elite</t>
  </si>
  <si>
    <t>Stallion X5+</t>
  </si>
  <si>
    <t>Piranha Missiles</t>
  </si>
  <si>
    <t>Sentinel Pro</t>
  </si>
  <si>
    <t>Auto-pilot System</t>
  </si>
  <si>
    <t>Jamming System</t>
  </si>
  <si>
    <t>Kestrel</t>
  </si>
  <si>
    <t>Sparrow X3</t>
  </si>
  <si>
    <t>Talon Eye</t>
  </si>
  <si>
    <t>Stinger Missiles</t>
  </si>
  <si>
    <t>Scout</t>
  </si>
  <si>
    <t>Airframe</t>
  </si>
  <si>
    <t>Cockpit Display</t>
  </si>
  <si>
    <t>Kestrel EX</t>
  </si>
  <si>
    <t>Sparrow X3+</t>
  </si>
  <si>
    <t>Falcon Eye Lite</t>
  </si>
  <si>
    <t>Viper Missiles</t>
  </si>
  <si>
    <t>Scout Pro</t>
  </si>
  <si>
    <t>Engine Control System</t>
  </si>
  <si>
    <t>Ejection Seat</t>
  </si>
  <si>
    <t>Harrier</t>
  </si>
  <si>
    <t>Wyvern X8</t>
  </si>
  <si>
    <t>Hydra Rockets</t>
  </si>
  <si>
    <t>Landing Gear System</t>
  </si>
  <si>
    <t>Radar System</t>
  </si>
  <si>
    <t>Harrier Prime</t>
  </si>
  <si>
    <t>Wyvern X8+</t>
  </si>
  <si>
    <t>Storm Rockets</t>
  </si>
  <si>
    <t>Weapon Targeting System</t>
  </si>
  <si>
    <t>Laser Defense System</t>
  </si>
  <si>
    <t>Wraith</t>
  </si>
  <si>
    <t>Banshee X6</t>
  </si>
  <si>
    <t>Stingray Missiles</t>
  </si>
  <si>
    <t>Wraith Stealth</t>
  </si>
  <si>
    <t>Banshee X6+</t>
  </si>
  <si>
    <t>Stealth Coating System</t>
  </si>
  <si>
    <t>Talon</t>
  </si>
  <si>
    <t>Viper X3</t>
  </si>
  <si>
    <t>Airframe System</t>
  </si>
  <si>
    <t>Weapon System Integration</t>
  </si>
  <si>
    <t>Talon Ace</t>
  </si>
  <si>
    <t>Viper X3+</t>
  </si>
  <si>
    <t>Engine Control Unit</t>
  </si>
  <si>
    <t>Ejection Seat System</t>
  </si>
  <si>
    <t>Striker</t>
  </si>
  <si>
    <t>Stallion X2</t>
  </si>
  <si>
    <t>Sparrow Eye Lite</t>
  </si>
  <si>
    <t>Cockpit Display System</t>
  </si>
  <si>
    <t>Vlookup funtions</t>
  </si>
  <si>
    <t>example- 01</t>
  </si>
  <si>
    <t>Example -2</t>
  </si>
  <si>
    <t>Hlookup funtions</t>
  </si>
  <si>
    <t>Example-01</t>
  </si>
  <si>
    <t>Example 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</si>
</sst>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3" fillId="3" borderId="0" xfId="0" applyFont="1" applyFill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1" fillId="0" borderId="0" xfId="0" applyFont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960120</xdr:colOff>
      <xdr:row>17</xdr:row>
      <xdr:rowOff>95250</xdr:rowOff>
    </xdr:from>
    <xdr:to>
      <xdr:col>8</xdr:col>
      <xdr:colOff>723900</xdr:colOff>
      <xdr:row>19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2FD53F-98FB-4D8D-0077-EB57C81954ED}"/>
            </a:ext>
          </a:extLst>
        </xdr:cNvPr>
        <xdr:cNvSpPr txBox="1"/>
      </xdr:nvSpPr>
      <xdr:spPr>
        <a:xfrm>
          <a:off x="3482340" y="3219450"/>
          <a:ext cx="6515100" cy="49149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tx1"/>
              </a:solidFill>
            </a:rPr>
            <a:t>VLOOKUP stands for 'Vertical Lookup'. It is a function that makes Excel search for a certain value in a column (the so called 'table array'), in order to return a value from a different column in the same row.</a:t>
          </a:r>
        </a:p>
      </xdr:txBody>
    </xdr:sp>
    <xdr:clientData/>
  </xdr:twoCellAnchor>
  <xdr:twoCellAnchor>
    <xdr:from>
      <xdr:col>2</xdr:col>
      <xdr:colOff>1318260</xdr:colOff>
      <xdr:row>46</xdr:row>
      <xdr:rowOff>53340</xdr:rowOff>
    </xdr:from>
    <xdr:to>
      <xdr:col>9</xdr:col>
      <xdr:colOff>1409700</xdr:colOff>
      <xdr:row>48</xdr:row>
      <xdr:rowOff>144780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C697B1B-4A32-FB27-C74D-49CC2A4BDD10}"/>
            </a:ext>
          </a:extLst>
        </xdr:cNvPr>
        <xdr:cNvSpPr txBox="1"/>
      </xdr:nvSpPr>
      <xdr:spPr>
        <a:xfrm>
          <a:off x="3840480" y="8542020"/>
          <a:ext cx="8214360" cy="502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HLOOKUP in Excel stands for 'Horizontal Lookup'. It is a function that makes Excel search for a certain value in a row (the so called 'table array'), in order to return a value from a different row in the same column.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048B6-866E-478B-93D6-D5A5254A5D0E}">
  <dimension ref="A2:L80"/>
  <sheetViews>
    <sheetView tabSelected="1" topLeftCell="A48" workbookViewId="0">
      <selection activeCell="D78" sqref="D78"/>
    </sheetView>
  </sheetViews>
  <sheetFormatPr defaultRowHeight="14.4" x14ac:dyDescent="0.3"/>
  <cols>
    <col min="1" max="1" width="16.44140625" customWidth="1"/>
    <col min="2" max="2" width="20.33203125" customWidth="1"/>
    <col min="3" max="3" width="20.109375" customWidth="1"/>
    <col min="4" max="4" width="17.109375" customWidth="1"/>
    <col min="5" max="5" width="16.21875" customWidth="1"/>
    <col min="6" max="6" width="16.44140625" customWidth="1"/>
    <col min="7" max="7" width="15.6640625" customWidth="1"/>
    <col min="8" max="8" width="18.109375" customWidth="1"/>
    <col min="9" max="9" width="20" customWidth="1"/>
    <col min="10" max="10" width="28.5546875" customWidth="1"/>
    <col min="11" max="11" width="25.44140625" customWidth="1"/>
    <col min="12" max="12" width="24.44140625" customWidth="1"/>
  </cols>
  <sheetData>
    <row r="2" spans="2:12" ht="15.6" x14ac:dyDescent="0.3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</row>
    <row r="3" spans="2:12" x14ac:dyDescent="0.3">
      <c r="B3" s="5" t="s">
        <v>12</v>
      </c>
      <c r="C3" s="5">
        <v>50</v>
      </c>
      <c r="D3" s="5">
        <v>2020</v>
      </c>
      <c r="E3" s="5">
        <v>1</v>
      </c>
      <c r="F3" s="5" t="s">
        <v>13</v>
      </c>
      <c r="G3" s="5" t="s">
        <v>14</v>
      </c>
      <c r="H3" s="5" t="s">
        <v>15</v>
      </c>
      <c r="I3" s="5" t="s">
        <v>16</v>
      </c>
      <c r="J3" s="5" t="s">
        <v>17</v>
      </c>
      <c r="K3" s="5">
        <v>200</v>
      </c>
      <c r="L3" s="5" t="s">
        <v>18</v>
      </c>
    </row>
    <row r="4" spans="2:12" x14ac:dyDescent="0.3">
      <c r="B4" s="5" t="s">
        <v>19</v>
      </c>
      <c r="C4" s="5">
        <v>75</v>
      </c>
      <c r="D4" s="5">
        <v>2022</v>
      </c>
      <c r="E4" s="5">
        <v>5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5">
        <v>400</v>
      </c>
      <c r="L4" s="5" t="s">
        <v>25</v>
      </c>
    </row>
    <row r="5" spans="2:12" x14ac:dyDescent="0.3">
      <c r="B5" s="5" t="s">
        <v>26</v>
      </c>
      <c r="C5" s="5">
        <v>100</v>
      </c>
      <c r="D5" s="5">
        <v>2018</v>
      </c>
      <c r="E5" s="5">
        <v>1</v>
      </c>
      <c r="F5" s="5" t="s">
        <v>27</v>
      </c>
      <c r="G5" s="5" t="s">
        <v>28</v>
      </c>
      <c r="H5" s="5" t="s">
        <v>29</v>
      </c>
      <c r="I5" s="5" t="s">
        <v>30</v>
      </c>
      <c r="J5" s="5" t="s">
        <v>31</v>
      </c>
      <c r="K5" s="5">
        <v>300</v>
      </c>
      <c r="L5" s="5" t="s">
        <v>32</v>
      </c>
    </row>
    <row r="6" spans="2:12" x14ac:dyDescent="0.3">
      <c r="B6" s="5" t="s">
        <v>33</v>
      </c>
      <c r="C6" s="5">
        <v>120</v>
      </c>
      <c r="D6" s="5">
        <v>2021</v>
      </c>
      <c r="E6" s="5">
        <v>5</v>
      </c>
      <c r="F6" s="5" t="s">
        <v>34</v>
      </c>
      <c r="G6" s="5" t="s">
        <v>35</v>
      </c>
      <c r="H6" s="5" t="s">
        <v>36</v>
      </c>
      <c r="I6" s="5" t="s">
        <v>37</v>
      </c>
      <c r="J6" s="5" t="s">
        <v>38</v>
      </c>
      <c r="K6" s="5">
        <v>600</v>
      </c>
      <c r="L6" s="5" t="s">
        <v>39</v>
      </c>
    </row>
    <row r="7" spans="2:12" x14ac:dyDescent="0.3">
      <c r="B7" s="5" t="s">
        <v>40</v>
      </c>
      <c r="C7" s="5">
        <v>35</v>
      </c>
      <c r="D7" s="5">
        <v>2015</v>
      </c>
      <c r="E7" s="5">
        <v>1</v>
      </c>
      <c r="F7" s="5" t="s">
        <v>41</v>
      </c>
      <c r="G7" s="5" t="s">
        <v>42</v>
      </c>
      <c r="H7" s="5" t="s">
        <v>43</v>
      </c>
      <c r="I7" s="5" t="s">
        <v>44</v>
      </c>
      <c r="J7" s="5" t="s">
        <v>45</v>
      </c>
      <c r="K7" s="5">
        <v>150</v>
      </c>
      <c r="L7" s="5" t="s">
        <v>17</v>
      </c>
    </row>
    <row r="8" spans="2:12" x14ac:dyDescent="0.3">
      <c r="B8" s="5" t="s">
        <v>46</v>
      </c>
      <c r="C8" s="5">
        <v>45</v>
      </c>
      <c r="D8" s="5">
        <v>2019</v>
      </c>
      <c r="E8" s="5">
        <v>5</v>
      </c>
      <c r="F8" s="5" t="s">
        <v>47</v>
      </c>
      <c r="G8" s="5" t="s">
        <v>28</v>
      </c>
      <c r="H8" s="5" t="s">
        <v>48</v>
      </c>
      <c r="I8" s="5" t="s">
        <v>49</v>
      </c>
      <c r="J8" s="5" t="s">
        <v>50</v>
      </c>
      <c r="K8" s="5">
        <v>300</v>
      </c>
      <c r="L8" s="5" t="s">
        <v>51</v>
      </c>
    </row>
    <row r="9" spans="2:12" x14ac:dyDescent="0.3">
      <c r="B9" s="5" t="s">
        <v>52</v>
      </c>
      <c r="C9" s="5">
        <v>20</v>
      </c>
      <c r="D9" s="5">
        <v>2017</v>
      </c>
      <c r="E9" s="5">
        <v>1</v>
      </c>
      <c r="F9" s="5" t="s">
        <v>53</v>
      </c>
      <c r="G9" s="5" t="s">
        <v>54</v>
      </c>
      <c r="H9" s="5" t="s">
        <v>55</v>
      </c>
      <c r="I9" s="5" t="s">
        <v>56</v>
      </c>
      <c r="J9" s="5" t="s">
        <v>57</v>
      </c>
      <c r="K9" s="5">
        <v>100</v>
      </c>
      <c r="L9" s="5" t="s">
        <v>58</v>
      </c>
    </row>
    <row r="10" spans="2:12" x14ac:dyDescent="0.3">
      <c r="B10" s="5" t="s">
        <v>59</v>
      </c>
      <c r="C10" s="5">
        <v>25</v>
      </c>
      <c r="D10" s="5">
        <v>2023</v>
      </c>
      <c r="E10" s="5">
        <v>5</v>
      </c>
      <c r="F10" s="5" t="s">
        <v>60</v>
      </c>
      <c r="G10" s="5" t="s">
        <v>61</v>
      </c>
      <c r="H10" s="5" t="s">
        <v>62</v>
      </c>
      <c r="I10" s="5" t="s">
        <v>63</v>
      </c>
      <c r="J10" s="5" t="s">
        <v>64</v>
      </c>
      <c r="K10" s="5">
        <v>250</v>
      </c>
      <c r="L10" s="5" t="s">
        <v>65</v>
      </c>
    </row>
    <row r="11" spans="2:12" x14ac:dyDescent="0.3">
      <c r="B11" s="5" t="s">
        <v>66</v>
      </c>
      <c r="C11" s="5">
        <v>80</v>
      </c>
      <c r="D11" s="5">
        <v>2016</v>
      </c>
      <c r="E11" s="5">
        <v>1</v>
      </c>
      <c r="F11" s="5" t="s">
        <v>67</v>
      </c>
      <c r="G11" s="5" t="s">
        <v>28</v>
      </c>
      <c r="H11" s="5" t="s">
        <v>68</v>
      </c>
      <c r="I11" s="5" t="s">
        <v>30</v>
      </c>
      <c r="J11" s="5" t="s">
        <v>69</v>
      </c>
      <c r="K11" s="5">
        <v>200</v>
      </c>
      <c r="L11" s="5" t="s">
        <v>70</v>
      </c>
    </row>
    <row r="12" spans="2:12" x14ac:dyDescent="0.3">
      <c r="B12" s="5" t="s">
        <v>71</v>
      </c>
      <c r="C12" s="5">
        <v>90</v>
      </c>
      <c r="D12" s="5">
        <v>2020</v>
      </c>
      <c r="E12" s="5">
        <v>5</v>
      </c>
      <c r="F12" s="5" t="s">
        <v>72</v>
      </c>
      <c r="G12" s="5" t="s">
        <v>35</v>
      </c>
      <c r="H12" s="5" t="s">
        <v>73</v>
      </c>
      <c r="I12" s="5" t="s">
        <v>37</v>
      </c>
      <c r="J12" s="5" t="s">
        <v>74</v>
      </c>
      <c r="K12" s="5">
        <v>500</v>
      </c>
      <c r="L12" s="5" t="s">
        <v>75</v>
      </c>
    </row>
    <row r="13" spans="2:12" x14ac:dyDescent="0.3">
      <c r="B13" s="5" t="s">
        <v>76</v>
      </c>
      <c r="C13" s="5">
        <v>60</v>
      </c>
      <c r="D13" s="5">
        <v>2019</v>
      </c>
      <c r="E13" s="5">
        <v>1</v>
      </c>
      <c r="F13" s="5" t="s">
        <v>77</v>
      </c>
      <c r="G13" s="5" t="s">
        <v>42</v>
      </c>
      <c r="H13" s="5" t="s">
        <v>78</v>
      </c>
      <c r="I13" s="5" t="s">
        <v>44</v>
      </c>
      <c r="J13" s="5" t="s">
        <v>32</v>
      </c>
      <c r="K13" s="5">
        <v>220</v>
      </c>
      <c r="L13" s="5" t="s">
        <v>17</v>
      </c>
    </row>
    <row r="14" spans="2:12" x14ac:dyDescent="0.3">
      <c r="B14" s="5" t="s">
        <v>79</v>
      </c>
      <c r="C14" s="5">
        <v>70</v>
      </c>
      <c r="D14" s="5">
        <v>2022</v>
      </c>
      <c r="E14" s="5">
        <v>5</v>
      </c>
      <c r="F14" s="5" t="s">
        <v>80</v>
      </c>
      <c r="G14" s="5" t="s">
        <v>61</v>
      </c>
      <c r="H14" s="5" t="s">
        <v>48</v>
      </c>
      <c r="I14" s="5" t="s">
        <v>49</v>
      </c>
      <c r="J14" s="5" t="s">
        <v>81</v>
      </c>
      <c r="K14" s="5">
        <v>800</v>
      </c>
      <c r="L14" s="5" t="s">
        <v>39</v>
      </c>
    </row>
    <row r="15" spans="2:12" x14ac:dyDescent="0.3">
      <c r="B15" s="5" t="s">
        <v>82</v>
      </c>
      <c r="C15" s="5">
        <v>40</v>
      </c>
      <c r="D15" s="5">
        <v>2018</v>
      </c>
      <c r="E15" s="5">
        <v>1</v>
      </c>
      <c r="F15" s="5" t="s">
        <v>83</v>
      </c>
      <c r="G15" s="5" t="s">
        <v>54</v>
      </c>
      <c r="H15" s="5" t="s">
        <v>43</v>
      </c>
      <c r="I15" s="5" t="s">
        <v>56</v>
      </c>
      <c r="J15" s="5" t="s">
        <v>84</v>
      </c>
      <c r="K15" s="5">
        <v>120</v>
      </c>
      <c r="L15" s="5" t="s">
        <v>85</v>
      </c>
    </row>
    <row r="16" spans="2:12" x14ac:dyDescent="0.3">
      <c r="B16" s="5" t="s">
        <v>86</v>
      </c>
      <c r="C16" s="5">
        <v>50</v>
      </c>
      <c r="D16" s="5">
        <v>2021</v>
      </c>
      <c r="E16" s="5">
        <v>5</v>
      </c>
      <c r="F16" s="5" t="s">
        <v>87</v>
      </c>
      <c r="G16" s="5" t="s">
        <v>35</v>
      </c>
      <c r="H16" s="5" t="s">
        <v>62</v>
      </c>
      <c r="I16" s="5" t="s">
        <v>63</v>
      </c>
      <c r="J16" s="5" t="s">
        <v>88</v>
      </c>
      <c r="K16" s="5">
        <v>320</v>
      </c>
      <c r="L16" s="5" t="s">
        <v>89</v>
      </c>
    </row>
    <row r="17" spans="1:12" x14ac:dyDescent="0.3">
      <c r="B17" s="5" t="s">
        <v>90</v>
      </c>
      <c r="C17" s="5">
        <v>25</v>
      </c>
      <c r="D17" s="5">
        <v>2020</v>
      </c>
      <c r="E17" s="5">
        <v>1</v>
      </c>
      <c r="F17" s="5" t="s">
        <v>91</v>
      </c>
      <c r="G17" s="5" t="s">
        <v>92</v>
      </c>
      <c r="H17" s="5" t="s">
        <v>55</v>
      </c>
      <c r="I17" s="5" t="s">
        <v>56</v>
      </c>
      <c r="J17" s="5" t="s">
        <v>45</v>
      </c>
      <c r="K17" s="5">
        <v>80</v>
      </c>
      <c r="L17" s="5" t="s">
        <v>93</v>
      </c>
    </row>
    <row r="19" spans="1:12" ht="18" x14ac:dyDescent="0.35">
      <c r="B19" s="2" t="s">
        <v>94</v>
      </c>
    </row>
    <row r="20" spans="1:12" x14ac:dyDescent="0.3">
      <c r="A20" s="7" t="s">
        <v>95</v>
      </c>
    </row>
    <row r="21" spans="1:12" x14ac:dyDescent="0.3">
      <c r="A21" s="6" t="s">
        <v>0</v>
      </c>
      <c r="B21" s="6" t="s">
        <v>5</v>
      </c>
    </row>
    <row r="22" spans="1:12" x14ac:dyDescent="0.3">
      <c r="A22" s="1" t="s">
        <v>12</v>
      </c>
      <c r="B22" s="1" t="str">
        <f>VLOOKUP(A22, B3:L17, 5,0)</f>
        <v>Viper X10</v>
      </c>
    </row>
    <row r="23" spans="1:12" x14ac:dyDescent="0.3">
      <c r="A23" s="1" t="s">
        <v>19</v>
      </c>
      <c r="B23" s="1" t="str">
        <f t="shared" ref="B23:B36" si="0">VLOOKUP(A23, B4:L18, 5,0)</f>
        <v>Viper X10+</v>
      </c>
    </row>
    <row r="24" spans="1:12" x14ac:dyDescent="0.3">
      <c r="A24" s="1" t="s">
        <v>26</v>
      </c>
      <c r="B24" s="1" t="str">
        <f t="shared" si="0"/>
        <v>Thunderbird X7</v>
      </c>
    </row>
    <row r="25" spans="1:12" x14ac:dyDescent="0.3">
      <c r="A25" s="1" t="s">
        <v>33</v>
      </c>
      <c r="B25" s="1" t="str">
        <f t="shared" si="0"/>
        <v>Thunderbird X7+</v>
      </c>
    </row>
    <row r="26" spans="1:12" x14ac:dyDescent="0.3">
      <c r="A26" s="1" t="s">
        <v>40</v>
      </c>
      <c r="B26" s="1" t="str">
        <f t="shared" si="0"/>
        <v>Stallion X5</v>
      </c>
    </row>
    <row r="27" spans="1:12" x14ac:dyDescent="0.3">
      <c r="A27" s="1" t="s">
        <v>46</v>
      </c>
      <c r="B27" s="1" t="str">
        <f t="shared" si="0"/>
        <v>Stallion X5+</v>
      </c>
    </row>
    <row r="28" spans="1:12" x14ac:dyDescent="0.3">
      <c r="A28" s="1" t="s">
        <v>52</v>
      </c>
      <c r="B28" s="1" t="str">
        <f t="shared" si="0"/>
        <v>Sparrow X3</v>
      </c>
    </row>
    <row r="29" spans="1:12" x14ac:dyDescent="0.3">
      <c r="A29" s="1" t="s">
        <v>59</v>
      </c>
      <c r="B29" s="1" t="str">
        <f t="shared" si="0"/>
        <v>Sparrow X3+</v>
      </c>
    </row>
    <row r="30" spans="1:12" x14ac:dyDescent="0.3">
      <c r="A30" s="1" t="s">
        <v>66</v>
      </c>
      <c r="B30" s="1" t="str">
        <f t="shared" si="0"/>
        <v>Wyvern X8</v>
      </c>
    </row>
    <row r="31" spans="1:12" x14ac:dyDescent="0.3">
      <c r="A31" s="1" t="s">
        <v>71</v>
      </c>
      <c r="B31" s="1" t="str">
        <f t="shared" si="0"/>
        <v>Wyvern X8+</v>
      </c>
    </row>
    <row r="32" spans="1:12" x14ac:dyDescent="0.3">
      <c r="A32" s="1" t="s">
        <v>76</v>
      </c>
      <c r="B32" s="1" t="str">
        <f t="shared" si="0"/>
        <v>Banshee X6</v>
      </c>
    </row>
    <row r="33" spans="1:11" x14ac:dyDescent="0.3">
      <c r="A33" s="1" t="s">
        <v>79</v>
      </c>
      <c r="B33" s="1" t="str">
        <f t="shared" si="0"/>
        <v>Banshee X6+</v>
      </c>
    </row>
    <row r="34" spans="1:11" x14ac:dyDescent="0.3">
      <c r="A34" s="1" t="s">
        <v>82</v>
      </c>
      <c r="B34" s="1" t="str">
        <f t="shared" si="0"/>
        <v>Viper X3</v>
      </c>
    </row>
    <row r="35" spans="1:11" x14ac:dyDescent="0.3">
      <c r="A35" s="1" t="s">
        <v>86</v>
      </c>
      <c r="B35" s="1" t="str">
        <f t="shared" si="0"/>
        <v>Viper X3+</v>
      </c>
    </row>
    <row r="36" spans="1:11" x14ac:dyDescent="0.3">
      <c r="A36" s="1" t="s">
        <v>90</v>
      </c>
      <c r="B36" s="1" t="str">
        <f t="shared" si="0"/>
        <v>Stallion X2</v>
      </c>
    </row>
    <row r="38" spans="1:11" x14ac:dyDescent="0.3">
      <c r="A38" s="7" t="s">
        <v>96</v>
      </c>
    </row>
    <row r="40" spans="1:11" ht="15.6" x14ac:dyDescent="0.3">
      <c r="A40" s="3" t="s">
        <v>1</v>
      </c>
      <c r="B40" s="4" t="s">
        <v>2</v>
      </c>
      <c r="C40" s="4" t="s">
        <v>3</v>
      </c>
      <c r="D40" s="4" t="s">
        <v>4</v>
      </c>
      <c r="E40" s="4" t="s">
        <v>5</v>
      </c>
      <c r="F40" s="4" t="s">
        <v>6</v>
      </c>
      <c r="G40" s="4" t="s">
        <v>7</v>
      </c>
      <c r="H40" s="4" t="s">
        <v>8</v>
      </c>
      <c r="I40" s="4" t="s">
        <v>9</v>
      </c>
      <c r="J40" s="4" t="s">
        <v>10</v>
      </c>
      <c r="K40" s="4" t="s">
        <v>11</v>
      </c>
    </row>
    <row r="41" spans="1:11" x14ac:dyDescent="0.3">
      <c r="A41" s="5" t="s">
        <v>19</v>
      </c>
      <c r="B41" s="1">
        <f>VLOOKUP($A41, $B$3:$L$17, COLUMN(), 0)</f>
        <v>75</v>
      </c>
      <c r="C41" s="1">
        <f t="shared" ref="C41:K41" si="1">VLOOKUP($A41, $B$3:$L$17, COLUMN(), 0)</f>
        <v>2022</v>
      </c>
      <c r="D41" s="1">
        <f t="shared" si="1"/>
        <v>5</v>
      </c>
      <c r="E41" s="1" t="str">
        <f t="shared" si="1"/>
        <v>Viper X10+</v>
      </c>
      <c r="F41" s="1" t="str">
        <f t="shared" si="1"/>
        <v>Falcon Eye</v>
      </c>
      <c r="G41" s="1" t="str">
        <f t="shared" si="1"/>
        <v>Javelin Missiles</v>
      </c>
      <c r="H41" s="1" t="str">
        <f t="shared" si="1"/>
        <v>Aegis Pro</v>
      </c>
      <c r="I41" s="1" t="str">
        <f t="shared" si="1"/>
        <v>Flight Control System</v>
      </c>
      <c r="J41" s="1">
        <f t="shared" si="1"/>
        <v>400</v>
      </c>
      <c r="K41" s="1" t="str">
        <f t="shared" si="1"/>
        <v>Stealth Coating</v>
      </c>
    </row>
    <row r="42" spans="1:11" x14ac:dyDescent="0.3">
      <c r="A42" s="5" t="s">
        <v>82</v>
      </c>
      <c r="B42" s="1">
        <f t="shared" ref="B42:K44" si="2">VLOOKUP($A42, $B$3:$L$17, COLUMN(), 0)</f>
        <v>40</v>
      </c>
      <c r="C42" s="1">
        <f t="shared" si="2"/>
        <v>2018</v>
      </c>
      <c r="D42" s="1">
        <f t="shared" si="2"/>
        <v>1</v>
      </c>
      <c r="E42" s="1" t="str">
        <f t="shared" si="2"/>
        <v>Viper X3</v>
      </c>
      <c r="F42" s="1" t="str">
        <f t="shared" si="2"/>
        <v>Talon Eye</v>
      </c>
      <c r="G42" s="1" t="str">
        <f t="shared" si="2"/>
        <v>Sidewinder Missiles</v>
      </c>
      <c r="H42" s="1" t="str">
        <f t="shared" si="2"/>
        <v>Scout</v>
      </c>
      <c r="I42" s="1" t="str">
        <f t="shared" si="2"/>
        <v>Airframe System</v>
      </c>
      <c r="J42" s="1">
        <f t="shared" si="2"/>
        <v>120</v>
      </c>
      <c r="K42" s="1" t="str">
        <f t="shared" si="2"/>
        <v>Weapon System Integration</v>
      </c>
    </row>
    <row r="43" spans="1:11" x14ac:dyDescent="0.3">
      <c r="A43" s="5" t="s">
        <v>52</v>
      </c>
      <c r="B43" s="1">
        <f t="shared" si="2"/>
        <v>20</v>
      </c>
      <c r="C43" s="1">
        <f t="shared" si="2"/>
        <v>2017</v>
      </c>
      <c r="D43" s="1">
        <f t="shared" si="2"/>
        <v>1</v>
      </c>
      <c r="E43" s="1" t="str">
        <f t="shared" si="2"/>
        <v>Sparrow X3</v>
      </c>
      <c r="F43" s="1" t="str">
        <f t="shared" si="2"/>
        <v>Talon Eye</v>
      </c>
      <c r="G43" s="1" t="str">
        <f t="shared" si="2"/>
        <v>Stinger Missiles</v>
      </c>
      <c r="H43" s="1" t="str">
        <f t="shared" si="2"/>
        <v>Scout</v>
      </c>
      <c r="I43" s="1" t="str">
        <f t="shared" si="2"/>
        <v>Airframe</v>
      </c>
      <c r="J43" s="1">
        <f t="shared" si="2"/>
        <v>100</v>
      </c>
      <c r="K43" s="1" t="str">
        <f t="shared" si="2"/>
        <v>Cockpit Display</v>
      </c>
    </row>
    <row r="44" spans="1:11" x14ac:dyDescent="0.3">
      <c r="A44" s="5" t="s">
        <v>59</v>
      </c>
      <c r="B44" s="1">
        <f t="shared" si="2"/>
        <v>25</v>
      </c>
      <c r="C44" s="1">
        <f t="shared" si="2"/>
        <v>2023</v>
      </c>
      <c r="D44" s="1">
        <f t="shared" si="2"/>
        <v>5</v>
      </c>
      <c r="E44" s="1" t="str">
        <f t="shared" si="2"/>
        <v>Sparrow X3+</v>
      </c>
      <c r="F44" s="1" t="str">
        <f t="shared" si="2"/>
        <v>Falcon Eye Lite</v>
      </c>
      <c r="G44" s="1" t="str">
        <f t="shared" si="2"/>
        <v>Viper Missiles</v>
      </c>
      <c r="H44" s="1" t="str">
        <f t="shared" si="2"/>
        <v>Scout Pro</v>
      </c>
      <c r="I44" s="1" t="str">
        <f t="shared" si="2"/>
        <v>Engine Control System</v>
      </c>
      <c r="J44" s="1">
        <f t="shared" si="2"/>
        <v>250</v>
      </c>
      <c r="K44" s="1" t="str">
        <f t="shared" si="2"/>
        <v>Ejection Seat</v>
      </c>
    </row>
    <row r="48" spans="1:11" ht="18" x14ac:dyDescent="0.35">
      <c r="B48" s="8" t="s">
        <v>97</v>
      </c>
    </row>
    <row r="50" spans="1:11" x14ac:dyDescent="0.3">
      <c r="A50" s="7" t="s">
        <v>98</v>
      </c>
    </row>
    <row r="52" spans="1:11" x14ac:dyDescent="0.3">
      <c r="B52" s="3" t="s">
        <v>1</v>
      </c>
      <c r="C52" s="5" t="s">
        <v>12</v>
      </c>
      <c r="D52" s="5" t="s">
        <v>19</v>
      </c>
      <c r="E52" s="5" t="s">
        <v>26</v>
      </c>
      <c r="F52" s="5" t="s">
        <v>33</v>
      </c>
      <c r="G52" s="5" t="s">
        <v>40</v>
      </c>
      <c r="H52" s="5" t="s">
        <v>46</v>
      </c>
      <c r="I52" s="5" t="s">
        <v>52</v>
      </c>
      <c r="J52" s="5" t="s">
        <v>59</v>
      </c>
      <c r="K52" s="5" t="s">
        <v>66</v>
      </c>
    </row>
    <row r="53" spans="1:11" ht="15.6" x14ac:dyDescent="0.3">
      <c r="B53" s="4" t="s">
        <v>2</v>
      </c>
      <c r="C53" s="5">
        <v>50</v>
      </c>
      <c r="D53" s="5">
        <v>75</v>
      </c>
      <c r="E53" s="5">
        <v>100</v>
      </c>
      <c r="F53" s="5">
        <v>120</v>
      </c>
      <c r="G53" s="5">
        <v>35</v>
      </c>
      <c r="H53" s="5">
        <v>45</v>
      </c>
      <c r="I53" s="5">
        <v>20</v>
      </c>
      <c r="J53" s="5">
        <v>25</v>
      </c>
      <c r="K53" s="5">
        <v>80</v>
      </c>
    </row>
    <row r="54" spans="1:11" ht="15.6" x14ac:dyDescent="0.3">
      <c r="B54" s="4" t="s">
        <v>3</v>
      </c>
      <c r="C54" s="5">
        <v>2020</v>
      </c>
      <c r="D54" s="5">
        <v>2022</v>
      </c>
      <c r="E54" s="5">
        <v>2018</v>
      </c>
      <c r="F54" s="5">
        <v>2021</v>
      </c>
      <c r="G54" s="5">
        <v>2015</v>
      </c>
      <c r="H54" s="5">
        <v>2019</v>
      </c>
      <c r="I54" s="5">
        <v>2017</v>
      </c>
      <c r="J54" s="5">
        <v>2023</v>
      </c>
      <c r="K54" s="5">
        <v>2016</v>
      </c>
    </row>
    <row r="55" spans="1:11" ht="15.6" x14ac:dyDescent="0.3">
      <c r="B55" s="4" t="s">
        <v>4</v>
      </c>
      <c r="C55" s="5">
        <v>1</v>
      </c>
      <c r="D55" s="5">
        <v>5</v>
      </c>
      <c r="E55" s="5">
        <v>1</v>
      </c>
      <c r="F55" s="5">
        <v>5</v>
      </c>
      <c r="G55" s="5">
        <v>1</v>
      </c>
      <c r="H55" s="5">
        <v>5</v>
      </c>
      <c r="I55" s="5">
        <v>1</v>
      </c>
      <c r="J55" s="5">
        <v>5</v>
      </c>
      <c r="K55" s="5">
        <v>1</v>
      </c>
    </row>
    <row r="56" spans="1:11" ht="15.6" x14ac:dyDescent="0.3">
      <c r="B56" s="4" t="s">
        <v>5</v>
      </c>
      <c r="C56" s="5" t="s">
        <v>13</v>
      </c>
      <c r="D56" s="5" t="s">
        <v>20</v>
      </c>
      <c r="E56" s="5" t="s">
        <v>27</v>
      </c>
      <c r="F56" s="5" t="s">
        <v>34</v>
      </c>
      <c r="G56" s="5" t="s">
        <v>41</v>
      </c>
      <c r="H56" s="5" t="s">
        <v>47</v>
      </c>
      <c r="I56" s="5" t="s">
        <v>53</v>
      </c>
      <c r="J56" s="5" t="s">
        <v>60</v>
      </c>
      <c r="K56" s="5" t="s">
        <v>67</v>
      </c>
    </row>
    <row r="57" spans="1:11" ht="15.6" x14ac:dyDescent="0.3">
      <c r="B57" s="4" t="s">
        <v>6</v>
      </c>
      <c r="C57" s="5" t="s">
        <v>14</v>
      </c>
      <c r="D57" s="5" t="s">
        <v>21</v>
      </c>
      <c r="E57" s="5" t="s">
        <v>28</v>
      </c>
      <c r="F57" s="5" t="s">
        <v>35</v>
      </c>
      <c r="G57" s="5" t="s">
        <v>42</v>
      </c>
      <c r="H57" s="5" t="s">
        <v>28</v>
      </c>
      <c r="I57" s="5" t="s">
        <v>54</v>
      </c>
      <c r="J57" s="5" t="s">
        <v>61</v>
      </c>
      <c r="K57" s="5" t="s">
        <v>28</v>
      </c>
    </row>
    <row r="58" spans="1:11" ht="15.6" x14ac:dyDescent="0.3">
      <c r="B58" s="4" t="s">
        <v>7</v>
      </c>
      <c r="C58" s="5" t="s">
        <v>15</v>
      </c>
      <c r="D58" s="5" t="s">
        <v>22</v>
      </c>
      <c r="E58" s="5" t="s">
        <v>29</v>
      </c>
      <c r="F58" s="5" t="s">
        <v>36</v>
      </c>
      <c r="G58" s="5" t="s">
        <v>43</v>
      </c>
      <c r="H58" s="5" t="s">
        <v>48</v>
      </c>
      <c r="I58" s="5" t="s">
        <v>55</v>
      </c>
      <c r="J58" s="5" t="s">
        <v>62</v>
      </c>
      <c r="K58" s="5" t="s">
        <v>68</v>
      </c>
    </row>
    <row r="62" spans="1:11" ht="15.6" x14ac:dyDescent="0.3">
      <c r="B62" s="3" t="s">
        <v>1</v>
      </c>
      <c r="C62" s="4" t="s">
        <v>5</v>
      </c>
    </row>
    <row r="63" spans="1:11" x14ac:dyDescent="0.3">
      <c r="B63" s="5" t="s">
        <v>52</v>
      </c>
      <c r="C63" t="str">
        <f>HLOOKUP(B63, C52:K58, 5,0)</f>
        <v>Sparrow X3</v>
      </c>
    </row>
    <row r="67" spans="1:3" x14ac:dyDescent="0.3">
      <c r="A67" s="7" t="s">
        <v>99</v>
      </c>
    </row>
    <row r="71" spans="1:3" ht="15.6" x14ac:dyDescent="0.3">
      <c r="B71" s="3" t="s">
        <v>1</v>
      </c>
      <c r="C71" s="4" t="s">
        <v>2</v>
      </c>
    </row>
    <row r="72" spans="1:3" x14ac:dyDescent="0.3">
      <c r="B72" s="5" t="s">
        <v>12</v>
      </c>
      <c r="C72" s="1">
        <f>HLOOKUP(B72, $C$52:$K$58, 2,0)</f>
        <v>50</v>
      </c>
    </row>
    <row r="73" spans="1:3" x14ac:dyDescent="0.3">
      <c r="B73" s="5" t="s">
        <v>19</v>
      </c>
      <c r="C73" s="1">
        <f t="shared" ref="C73:C80" si="3">HLOOKUP(B73, $C$52:$K$58, 2,0)</f>
        <v>75</v>
      </c>
    </row>
    <row r="74" spans="1:3" x14ac:dyDescent="0.3">
      <c r="B74" s="5" t="s">
        <v>26</v>
      </c>
      <c r="C74" s="1">
        <f t="shared" si="3"/>
        <v>100</v>
      </c>
    </row>
    <row r="75" spans="1:3" x14ac:dyDescent="0.3">
      <c r="B75" s="5" t="s">
        <v>33</v>
      </c>
      <c r="C75" s="1">
        <f t="shared" si="3"/>
        <v>120</v>
      </c>
    </row>
    <row r="76" spans="1:3" x14ac:dyDescent="0.3">
      <c r="B76" s="5" t="s">
        <v>40</v>
      </c>
      <c r="C76" s="1">
        <f t="shared" si="3"/>
        <v>35</v>
      </c>
    </row>
    <row r="77" spans="1:3" x14ac:dyDescent="0.3">
      <c r="B77" s="5" t="s">
        <v>46</v>
      </c>
      <c r="C77" s="1">
        <f t="shared" si="3"/>
        <v>45</v>
      </c>
    </row>
    <row r="78" spans="1:3" x14ac:dyDescent="0.3">
      <c r="B78" s="5" t="s">
        <v>52</v>
      </c>
      <c r="C78" s="1">
        <f t="shared" si="3"/>
        <v>20</v>
      </c>
    </row>
    <row r="79" spans="1:3" x14ac:dyDescent="0.3">
      <c r="B79" s="5" t="s">
        <v>59</v>
      </c>
      <c r="C79" s="1">
        <f t="shared" si="3"/>
        <v>25</v>
      </c>
    </row>
    <row r="80" spans="1:3" x14ac:dyDescent="0.3">
      <c r="B80" s="5" t="s">
        <v>66</v>
      </c>
      <c r="C80" s="1">
        <f t="shared" si="3"/>
        <v>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kushwah</dc:creator>
  <cp:lastModifiedBy>manoj kushwah</cp:lastModifiedBy>
  <dcterms:created xsi:type="dcterms:W3CDTF">2024-07-08T17:57:05Z</dcterms:created>
  <dcterms:modified xsi:type="dcterms:W3CDTF">2024-07-09T19:31:52Z</dcterms:modified>
</cp:coreProperties>
</file>