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th\OneDrive\Documents\Client\Mine App Gert Verwey\"/>
    </mc:Choice>
  </mc:AlternateContent>
  <xr:revisionPtr revIDLastSave="0" documentId="13_ncr:1_{6E135452-E3DE-4BFE-875F-E372ECCC2C5D}" xr6:coauthVersionLast="47" xr6:coauthVersionMax="47" xr10:uidLastSave="{00000000-0000-0000-0000-000000000000}"/>
  <bookViews>
    <workbookView xWindow="28680" yWindow="2895" windowWidth="29040" windowHeight="15840" xr2:uid="{A9E86E99-BD77-44D8-A952-0453C3E8851A}"/>
  </bookViews>
  <sheets>
    <sheet name="Hours" sheetId="1" r:id="rId1"/>
    <sheet name="Propos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G57" i="1"/>
  <c r="C7" i="2"/>
  <c r="D10" i="2"/>
  <c r="D9" i="2"/>
  <c r="C9" i="2"/>
  <c r="D8" i="2"/>
  <c r="C8" i="2"/>
  <c r="D7" i="2"/>
  <c r="D6" i="2"/>
  <c r="C6" i="2"/>
  <c r="D5" i="2"/>
  <c r="C5" i="2"/>
  <c r="D4" i="2"/>
  <c r="C4" i="2"/>
  <c r="D56" i="1"/>
  <c r="D45" i="1"/>
  <c r="D40" i="1"/>
  <c r="D35" i="1"/>
  <c r="D23" i="1"/>
  <c r="D16" i="1"/>
  <c r="D11" i="1"/>
  <c r="G56" i="1"/>
  <c r="G45" i="1"/>
  <c r="D38" i="1"/>
  <c r="D37" i="1"/>
  <c r="D31" i="1"/>
  <c r="B32" i="1"/>
  <c r="D32" i="1" s="1"/>
  <c r="D26" i="1"/>
  <c r="D29" i="1" s="1"/>
  <c r="D27" i="1"/>
  <c r="F27" i="1" s="1"/>
  <c r="G27" i="1" s="1"/>
  <c r="D28" i="1"/>
  <c r="D25" i="1"/>
  <c r="D19" i="1"/>
  <c r="D20" i="1"/>
  <c r="D21" i="1"/>
  <c r="D22" i="1"/>
  <c r="B18" i="1"/>
  <c r="D18" i="1" s="1"/>
  <c r="G16" i="1"/>
  <c r="D10" i="1"/>
  <c r="D9" i="1"/>
  <c r="D8" i="1"/>
  <c r="D7" i="1"/>
  <c r="D6" i="1"/>
  <c r="D5" i="1"/>
  <c r="F38" i="1" l="1"/>
  <c r="G38" i="1"/>
  <c r="F37" i="1"/>
  <c r="G37" i="1"/>
  <c r="G40" i="1" s="1"/>
  <c r="F31" i="1"/>
  <c r="G31" i="1" s="1"/>
  <c r="G35" i="1" s="1"/>
  <c r="F32" i="1"/>
  <c r="G32" i="1" s="1"/>
  <c r="F28" i="1"/>
  <c r="G28" i="1" s="1"/>
  <c r="F26" i="1"/>
  <c r="G26" i="1"/>
  <c r="F25" i="1"/>
  <c r="G25" i="1" s="1"/>
  <c r="G29" i="1" s="1"/>
  <c r="F19" i="1"/>
  <c r="G19" i="1" s="1"/>
  <c r="F20" i="1"/>
  <c r="G20" i="1" s="1"/>
  <c r="F21" i="1"/>
  <c r="G21" i="1" s="1"/>
  <c r="F22" i="1"/>
  <c r="G22" i="1" s="1"/>
  <c r="F18" i="1"/>
  <c r="G18" i="1" s="1"/>
  <c r="G23" i="1" s="1"/>
  <c r="F10" i="1"/>
  <c r="G10" i="1"/>
  <c r="F9" i="1"/>
  <c r="G9" i="1"/>
  <c r="F8" i="1"/>
  <c r="G8" i="1"/>
  <c r="F7" i="1"/>
  <c r="G7" i="1"/>
  <c r="F6" i="1"/>
  <c r="G6" i="1"/>
  <c r="F5" i="1"/>
  <c r="G5" i="1"/>
  <c r="G11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<sst xmlns="http://schemas.openxmlformats.org/spreadsheetml/2006/main" count="104" uniqueCount="72">
  <si>
    <t xml:space="preserve"> </t>
  </si>
  <si>
    <t># Item</t>
  </si>
  <si>
    <t>Time Min</t>
  </si>
  <si>
    <t>Time Hrs</t>
  </si>
  <si>
    <t>Rate/Hr</t>
  </si>
  <si>
    <t>Markup 20%</t>
  </si>
  <si>
    <t>Total</t>
  </si>
  <si>
    <t>App Info</t>
  </si>
  <si>
    <t>ShortName</t>
  </si>
  <si>
    <t>1</t>
  </si>
  <si>
    <t>Short Description</t>
  </si>
  <si>
    <t>Description</t>
  </si>
  <si>
    <t>User Guidance</t>
  </si>
  <si>
    <t>Private policy</t>
  </si>
  <si>
    <t>Url</t>
  </si>
  <si>
    <t>Use Template</t>
  </si>
  <si>
    <t>Download and modify template</t>
  </si>
  <si>
    <t>Modify Clock in Form</t>
  </si>
  <si>
    <t>DATA MANAGEMENT</t>
  </si>
  <si>
    <t>Table  Column Data Type (WDMI VSKW)</t>
  </si>
  <si>
    <t xml:space="preserve">Table  (Employees) </t>
  </si>
  <si>
    <t>5</t>
  </si>
  <si>
    <t>Columns ( Modify Properties, Add Virtual Columns)</t>
  </si>
  <si>
    <t>7</t>
  </si>
  <si>
    <t>User Settings</t>
  </si>
  <si>
    <t>UX (User Interface)</t>
  </si>
  <si>
    <t>Add New View ( Sites )</t>
  </si>
  <si>
    <t>Add New View ( Audits)</t>
  </si>
  <si>
    <t>Add New View ( Gallery )</t>
  </si>
  <si>
    <t>Add New View ( MAP )</t>
  </si>
  <si>
    <t>Behavior</t>
  </si>
  <si>
    <t>Actions (delete, InspectionCompleted)</t>
  </si>
  <si>
    <t>Automation (Timesheet Log)</t>
  </si>
  <si>
    <t>ChatBot</t>
  </si>
  <si>
    <t>Offline/Sync</t>
  </si>
  <si>
    <t>Security</t>
  </si>
  <si>
    <t>Require Sign-In</t>
  </si>
  <si>
    <t>10</t>
  </si>
  <si>
    <t>Security Filters</t>
  </si>
  <si>
    <t>Domain intergration</t>
  </si>
  <si>
    <t>Users</t>
  </si>
  <si>
    <t>Broadcast Notifications</t>
  </si>
  <si>
    <t>Links</t>
  </si>
  <si>
    <t>Manage</t>
  </si>
  <si>
    <t>Author</t>
  </si>
  <si>
    <t>Versions</t>
  </si>
  <si>
    <t>Integration (Chatbot)</t>
  </si>
  <si>
    <t>Deploy</t>
  </si>
  <si>
    <t>App Store Google Play Store</t>
  </si>
  <si>
    <t>Monitor</t>
  </si>
  <si>
    <t>Create Google Account for appsheet</t>
  </si>
  <si>
    <t>Set gmail for reports</t>
  </si>
  <si>
    <t>Sub Total</t>
  </si>
  <si>
    <t>Test App check</t>
  </si>
  <si>
    <t>Mobile APP  Winding Engine Drivers</t>
  </si>
  <si>
    <t>Proposal</t>
  </si>
  <si>
    <t>App Information Documentation</t>
  </si>
  <si>
    <t>Item</t>
  </si>
  <si>
    <t>Hrs</t>
  </si>
  <si>
    <t>Cost</t>
  </si>
  <si>
    <t>Slices</t>
  </si>
  <si>
    <t>Behavior/ Automation</t>
  </si>
  <si>
    <t>Manage Google Account</t>
  </si>
  <si>
    <t>/ user / month</t>
  </si>
  <si>
    <r>
      <t>Advanced</t>
    </r>
    <r>
      <rPr>
        <sz val="11"/>
        <color rgb="FF5F6368"/>
        <rFont val="Google Sans Text"/>
      </rPr>
      <t> application and automation features</t>
    </r>
  </si>
  <si>
    <t>Connect to spreadsheets and file storage providers</t>
  </si>
  <si>
    <t>Application security controls</t>
  </si>
  <si>
    <t>Email customer support</t>
  </si>
  <si>
    <r>
      <t xml:space="preserve">          $10</t>
    </r>
    <r>
      <rPr>
        <sz val="11"/>
        <color rgb="FF5F6368"/>
        <rFont val="Google Sans Text"/>
      </rPr>
      <t>USD</t>
    </r>
  </si>
  <si>
    <t xml:space="preserve">    Included in most paid Google Workspace plans</t>
  </si>
  <si>
    <t>Duration</t>
  </si>
  <si>
    <t>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</si>
</sst>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&quot;#,##0;&quot;-R&quot;#,##0"/>
    <numFmt numFmtId="168" formatCode="&quot;R&quot;#,##0.00"/>
  </numFmts>
  <fonts count="9">
    <font>
      <sz val="14"/>
      <color theme="1"/>
      <name val="Arial"/>
      <family val="2"/>
    </font>
    <font>
      <b/>
      <sz val="14"/>
      <color theme="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27"/>
      <color rgb="FF1A73E8"/>
      <name val="Google Sans"/>
    </font>
    <font>
      <sz val="11"/>
      <color rgb="FF5F6368"/>
      <name val="Google Sans Text"/>
    </font>
    <font>
      <sz val="9"/>
      <color rgb="FF174EA6"/>
      <name val="Roboto"/>
    </font>
    <font>
      <b/>
      <sz val="11"/>
      <color rgb="FF5F6368"/>
      <name val="Google Sans Text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164" fontId="3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4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0" fillId="0" borderId="2" xfId="0" applyBorder="1"/>
    <xf numFmtId="0" fontId="0" fillId="0" borderId="9" xfId="0" applyBorder="1"/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1" xfId="0" applyNumberFormat="1" applyFont="1" applyBorder="1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164" fontId="0" fillId="2" borderId="6" xfId="0" applyNumberFormat="1" applyFill="1" applyBorder="1" applyAlignment="1">
      <alignment horizontal="right"/>
    </xf>
    <xf numFmtId="0" fontId="0" fillId="3" borderId="0" xfId="0" applyFill="1"/>
    <xf numFmtId="0" fontId="0" fillId="3" borderId="2" xfId="0" applyFill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0" xfId="0"/>
    <xf numFmtId="0" fontId="1" fillId="0" borderId="0" xfId="0" applyFont="1"/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164" fontId="0" fillId="2" borderId="14" xfId="0" applyNumberFormat="1" applyFill="1" applyBorder="1" applyAlignment="1">
      <alignment horizontal="right"/>
    </xf>
    <xf numFmtId="0" fontId="0" fillId="0" borderId="4" xfId="0" applyBorder="1"/>
    <xf numFmtId="1" fontId="2" fillId="0" borderId="5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right"/>
    </xf>
    <xf numFmtId="3" fontId="1" fillId="0" borderId="2" xfId="0" applyNumberFormat="1" applyFont="1" applyBorder="1" applyAlignment="1">
      <alignment horizontal="center"/>
    </xf>
    <xf numFmtId="168" fontId="1" fillId="0" borderId="2" xfId="0" applyNumberFormat="1" applyFont="1" applyBorder="1"/>
    <xf numFmtId="0" fontId="6" fillId="0" borderId="0" xfId="0" applyFont="1" applyAlignment="1">
      <alignment horizontal="left" vertical="center" wrapText="1" inden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14</xdr:row>
      <xdr:rowOff>304800</xdr:rowOff>
    </xdr:to>
    <xdr:sp macro="" textlink="">
      <xdr:nvSpPr>
        <xdr:cNvPr id="2049" name="AutoShape 1" descr="checkmark">
          <a:extLst>
            <a:ext uri="{FF2B5EF4-FFF2-40B4-BE49-F238E27FC236}">
              <a16:creationId xmlns:a16="http://schemas.microsoft.com/office/drawing/2014/main" id="{57CA83B4-21B4-8494-C1D7-66894D01DD53}"/>
            </a:ext>
          </a:extLst>
        </xdr:cNvPr>
        <xdr:cNvSpPr>
          <a:spLocks noChangeAspect="1" noChangeArrowheads="1"/>
        </xdr:cNvSpPr>
      </xdr:nvSpPr>
      <xdr:spPr bwMode="auto">
        <a:xfrm>
          <a:off x="914400" y="3524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15</xdr:row>
      <xdr:rowOff>304800</xdr:rowOff>
    </xdr:to>
    <xdr:sp macro="" textlink="">
      <xdr:nvSpPr>
        <xdr:cNvPr id="2050" name="AutoShape 2" descr="checkmark">
          <a:extLst>
            <a:ext uri="{FF2B5EF4-FFF2-40B4-BE49-F238E27FC236}">
              <a16:creationId xmlns:a16="http://schemas.microsoft.com/office/drawing/2014/main" id="{1E1FA0CE-0AB7-3B78-1BF8-98F59B8D4EF1}"/>
            </a:ext>
          </a:extLst>
        </xdr:cNvPr>
        <xdr:cNvSpPr>
          <a:spLocks noChangeAspect="1" noChangeArrowheads="1"/>
        </xdr:cNvSpPr>
      </xdr:nvSpPr>
      <xdr:spPr bwMode="auto">
        <a:xfrm>
          <a:off x="914400" y="389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76200</xdr:rowOff>
    </xdr:to>
    <xdr:sp macro="" textlink="">
      <xdr:nvSpPr>
        <xdr:cNvPr id="2051" name="AutoShape 3" descr="checkmark">
          <a:extLst>
            <a:ext uri="{FF2B5EF4-FFF2-40B4-BE49-F238E27FC236}">
              <a16:creationId xmlns:a16="http://schemas.microsoft.com/office/drawing/2014/main" id="{68312599-2EDB-C158-6357-BABB3CA5A40E}"/>
            </a:ext>
          </a:extLst>
        </xdr:cNvPr>
        <xdr:cNvSpPr>
          <a:spLocks noChangeAspect="1" noChangeArrowheads="1"/>
        </xdr:cNvSpPr>
      </xdr:nvSpPr>
      <xdr:spPr bwMode="auto">
        <a:xfrm>
          <a:off x="914400" y="4257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76200</xdr:rowOff>
    </xdr:to>
    <xdr:sp macro="" textlink="">
      <xdr:nvSpPr>
        <xdr:cNvPr id="2052" name="AutoShape 4" descr="checkmark">
          <a:extLst>
            <a:ext uri="{FF2B5EF4-FFF2-40B4-BE49-F238E27FC236}">
              <a16:creationId xmlns:a16="http://schemas.microsoft.com/office/drawing/2014/main" id="{DA659436-B75E-C6CB-014E-FB1B532D59DC}"/>
            </a:ext>
          </a:extLst>
        </xdr:cNvPr>
        <xdr:cNvSpPr>
          <a:spLocks noChangeAspect="1" noChangeArrowheads="1"/>
        </xdr:cNvSpPr>
      </xdr:nvSpPr>
      <xdr:spPr bwMode="auto">
        <a:xfrm>
          <a:off x="914400" y="4486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76200</xdr:rowOff>
    </xdr:to>
    <xdr:sp macro="" textlink="">
      <xdr:nvSpPr>
        <xdr:cNvPr id="2053" name="AutoShape 5" descr="checkmark">
          <a:extLst>
            <a:ext uri="{FF2B5EF4-FFF2-40B4-BE49-F238E27FC236}">
              <a16:creationId xmlns:a16="http://schemas.microsoft.com/office/drawing/2014/main" id="{79CBA06D-ADA3-E2A1-0E70-798ECA2B99EA}"/>
            </a:ext>
          </a:extLst>
        </xdr:cNvPr>
        <xdr:cNvSpPr>
          <a:spLocks noChangeAspect="1" noChangeArrowheads="1"/>
        </xdr:cNvSpPr>
      </xdr:nvSpPr>
      <xdr:spPr bwMode="auto">
        <a:xfrm>
          <a:off x="914400" y="4714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37B6-5359-466E-8EB6-EDEBE651FD5E}">
  <dimension ref="A1:G57"/>
  <sheetViews>
    <sheetView showGridLines="0" tabSelected="1" workbookViewId="0">
      <selection sqref="A1:G2"/>
    </sheetView>
  </sheetViews>
  <sheetFormatPr defaultRowHeight="18"/>
  <cols>
    <col min="1" max="1" width="45.1796875" customWidth="1"/>
    <col min="2" max="7" width="9.54296875" style="1" customWidth="1"/>
  </cols>
  <sheetData>
    <row r="1" spans="1:7">
      <c r="A1" s="27" t="s">
        <v>54</v>
      </c>
      <c r="B1" s="26"/>
      <c r="C1" s="26"/>
      <c r="D1" s="26"/>
      <c r="E1" s="26"/>
      <c r="F1" s="26"/>
      <c r="G1" s="26"/>
    </row>
    <row r="2" spans="1:7" ht="88.5" customHeight="1">
      <c r="A2" s="26" t="e" vm="1">
        <v>#VALUE!</v>
      </c>
      <c r="B2" s="26"/>
      <c r="C2" s="26"/>
      <c r="D2" s="26"/>
      <c r="E2" s="26"/>
      <c r="F2" s="26"/>
      <c r="G2" s="26"/>
    </row>
    <row r="3" spans="1:7">
      <c r="A3" s="22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</row>
    <row r="4" spans="1:7">
      <c r="A4" s="8" t="s">
        <v>7</v>
      </c>
      <c r="B4" s="9"/>
      <c r="C4" s="9"/>
      <c r="D4" s="9"/>
      <c r="E4" s="9"/>
      <c r="F4" s="9"/>
      <c r="G4" s="10"/>
    </row>
    <row r="5" spans="1:7">
      <c r="A5" s="13" t="s">
        <v>8</v>
      </c>
      <c r="B5" s="11" t="s">
        <v>9</v>
      </c>
      <c r="C5" s="24">
        <v>5</v>
      </c>
      <c r="D5" s="5">
        <f t="shared" ref="D5" si="0">C5/60</f>
        <v>8.3333333333333329E-2</v>
      </c>
      <c r="E5" s="6">
        <v>450</v>
      </c>
      <c r="F5" s="6">
        <f t="shared" ref="F5" si="1">D5*E5*0.2</f>
        <v>7.5</v>
      </c>
      <c r="G5" s="7">
        <f t="shared" ref="G5" si="2">(D5*E5)+F5</f>
        <v>45</v>
      </c>
    </row>
    <row r="6" spans="1:7">
      <c r="A6" s="13" t="s">
        <v>10</v>
      </c>
      <c r="B6" s="12" t="s">
        <v>9</v>
      </c>
      <c r="C6" s="25">
        <v>5</v>
      </c>
      <c r="D6" s="2">
        <f t="shared" ref="D6:D10" si="3">C6/60</f>
        <v>8.3333333333333329E-2</v>
      </c>
      <c r="E6" s="4">
        <v>450</v>
      </c>
      <c r="F6" s="4">
        <f t="shared" ref="F6:F10" si="4">D6*E6*0.2</f>
        <v>7.5</v>
      </c>
      <c r="G6" s="3">
        <f t="shared" ref="G6:G10" si="5">(D6*E6)+F6</f>
        <v>45</v>
      </c>
    </row>
    <row r="7" spans="1:7">
      <c r="A7" s="13" t="s">
        <v>11</v>
      </c>
      <c r="B7" s="12" t="s">
        <v>9</v>
      </c>
      <c r="C7" s="25">
        <v>30</v>
      </c>
      <c r="D7" s="2">
        <f t="shared" si="3"/>
        <v>0.5</v>
      </c>
      <c r="E7" s="4">
        <v>450</v>
      </c>
      <c r="F7" s="4">
        <f t="shared" si="4"/>
        <v>45</v>
      </c>
      <c r="G7" s="3">
        <f t="shared" si="5"/>
        <v>270</v>
      </c>
    </row>
    <row r="8" spans="1:7">
      <c r="A8" s="13" t="s">
        <v>12</v>
      </c>
      <c r="B8" s="12" t="s">
        <v>9</v>
      </c>
      <c r="C8" s="25">
        <v>5</v>
      </c>
      <c r="D8" s="2">
        <f t="shared" si="3"/>
        <v>8.3333333333333329E-2</v>
      </c>
      <c r="E8" s="4">
        <v>450</v>
      </c>
      <c r="F8" s="4">
        <f t="shared" si="4"/>
        <v>7.5</v>
      </c>
      <c r="G8" s="3">
        <f t="shared" si="5"/>
        <v>45</v>
      </c>
    </row>
    <row r="9" spans="1:7">
      <c r="A9" s="13" t="s">
        <v>13</v>
      </c>
      <c r="B9" s="12" t="s">
        <v>9</v>
      </c>
      <c r="C9" s="25">
        <v>5</v>
      </c>
      <c r="D9" s="2">
        <f t="shared" si="3"/>
        <v>8.3333333333333329E-2</v>
      </c>
      <c r="E9" s="4">
        <v>450</v>
      </c>
      <c r="F9" s="4">
        <f t="shared" si="4"/>
        <v>7.5</v>
      </c>
      <c r="G9" s="3">
        <f t="shared" si="5"/>
        <v>45</v>
      </c>
    </row>
    <row r="10" spans="1:7">
      <c r="A10" s="14" t="s">
        <v>14</v>
      </c>
      <c r="B10" s="15"/>
      <c r="C10" s="16"/>
      <c r="D10" s="16">
        <f t="shared" si="3"/>
        <v>0</v>
      </c>
      <c r="E10" s="17">
        <v>450</v>
      </c>
      <c r="F10" s="17">
        <f t="shared" si="4"/>
        <v>0</v>
      </c>
      <c r="G10" s="18">
        <f t="shared" si="5"/>
        <v>0</v>
      </c>
    </row>
    <row r="11" spans="1:7">
      <c r="A11" s="19" t="s">
        <v>52</v>
      </c>
      <c r="B11" s="20"/>
      <c r="C11" s="20"/>
      <c r="D11" s="35">
        <f>SUM(D5:D10)</f>
        <v>0.83333333333333337</v>
      </c>
      <c r="E11" s="20"/>
      <c r="F11" s="20"/>
      <c r="G11" s="21">
        <f>SUM(G5:G10)</f>
        <v>450</v>
      </c>
    </row>
    <row r="12" spans="1:7">
      <c r="A12" s="8" t="s">
        <v>15</v>
      </c>
      <c r="B12" s="9"/>
      <c r="C12" s="9"/>
      <c r="D12" s="9"/>
      <c r="E12" s="9"/>
      <c r="F12" s="9"/>
      <c r="G12" s="10"/>
    </row>
    <row r="13" spans="1:7">
      <c r="A13" s="14" t="s">
        <v>16</v>
      </c>
      <c r="B13" s="15"/>
      <c r="C13" s="16"/>
      <c r="D13" s="16">
        <v>0</v>
      </c>
      <c r="E13" s="17">
        <v>450</v>
      </c>
      <c r="F13" s="17">
        <v>0</v>
      </c>
      <c r="G13" s="18">
        <v>0</v>
      </c>
    </row>
    <row r="14" spans="1:7">
      <c r="A14" s="14" t="s">
        <v>17</v>
      </c>
      <c r="B14" s="15"/>
      <c r="C14" s="16"/>
      <c r="D14" s="16">
        <v>0</v>
      </c>
      <c r="E14" s="17">
        <v>450</v>
      </c>
      <c r="F14" s="17">
        <v>0</v>
      </c>
      <c r="G14" s="18">
        <v>0</v>
      </c>
    </row>
    <row r="15" spans="1:7">
      <c r="A15" s="14" t="s">
        <v>53</v>
      </c>
      <c r="B15" s="15" t="s">
        <v>0</v>
      </c>
      <c r="C15" s="16" t="s">
        <v>0</v>
      </c>
      <c r="D15" s="16">
        <v>0</v>
      </c>
      <c r="E15" s="17">
        <v>450</v>
      </c>
      <c r="F15" s="17">
        <v>0</v>
      </c>
      <c r="G15" s="18">
        <v>0</v>
      </c>
    </row>
    <row r="16" spans="1:7">
      <c r="A16" s="19" t="s">
        <v>52</v>
      </c>
      <c r="B16" s="20"/>
      <c r="C16" s="20"/>
      <c r="D16" s="35">
        <f>SUM(D13:D15)</f>
        <v>0</v>
      </c>
      <c r="E16" s="20"/>
      <c r="F16" s="20"/>
      <c r="G16" s="21">
        <f>SUM(G13:G15)</f>
        <v>0</v>
      </c>
    </row>
    <row r="17" spans="1:7">
      <c r="A17" s="8" t="s">
        <v>18</v>
      </c>
      <c r="B17" s="9"/>
      <c r="C17" s="9"/>
      <c r="D17" s="9"/>
      <c r="E17" s="9"/>
      <c r="F17" s="9"/>
      <c r="G17" s="10"/>
    </row>
    <row r="18" spans="1:7">
      <c r="A18" s="14" t="s">
        <v>19</v>
      </c>
      <c r="B18" s="36">
        <f>(195+219)</f>
        <v>414</v>
      </c>
      <c r="C18" s="24">
        <v>5</v>
      </c>
      <c r="D18" s="2">
        <f>B18*C18/60</f>
        <v>34.5</v>
      </c>
      <c r="E18" s="4">
        <v>450</v>
      </c>
      <c r="F18" s="4">
        <f t="shared" ref="F18" si="6">D18*E18*0.2</f>
        <v>3105</v>
      </c>
      <c r="G18" s="3">
        <f t="shared" ref="G18" si="7">(D18*E18)+F18</f>
        <v>18630</v>
      </c>
    </row>
    <row r="19" spans="1:7">
      <c r="A19" s="14" t="s">
        <v>20</v>
      </c>
      <c r="B19" s="15" t="s">
        <v>21</v>
      </c>
      <c r="C19" s="25">
        <v>5</v>
      </c>
      <c r="D19" s="2">
        <f t="shared" ref="D19:D22" si="8">B19*C19/60</f>
        <v>0.41666666666666669</v>
      </c>
      <c r="E19" s="4">
        <v>451</v>
      </c>
      <c r="F19" s="4">
        <f t="shared" ref="F19:F22" si="9">D19*E19*0.2</f>
        <v>37.583333333333336</v>
      </c>
      <c r="G19" s="3">
        <f t="shared" ref="G19:G22" si="10">(D19*E19)+F19</f>
        <v>225.50000000000003</v>
      </c>
    </row>
    <row r="20" spans="1:7">
      <c r="A20" s="14" t="s">
        <v>22</v>
      </c>
      <c r="B20" s="15"/>
      <c r="C20" s="25">
        <v>5</v>
      </c>
      <c r="D20" s="2">
        <f t="shared" si="8"/>
        <v>0</v>
      </c>
      <c r="E20" s="4">
        <v>452</v>
      </c>
      <c r="F20" s="4">
        <f t="shared" si="9"/>
        <v>0</v>
      </c>
      <c r="G20" s="3">
        <f t="shared" si="10"/>
        <v>0</v>
      </c>
    </row>
    <row r="21" spans="1:7">
      <c r="A21" s="14" t="s">
        <v>60</v>
      </c>
      <c r="B21" s="15" t="s">
        <v>23</v>
      </c>
      <c r="C21" s="25">
        <v>5</v>
      </c>
      <c r="D21" s="2">
        <f t="shared" si="8"/>
        <v>0.58333333333333337</v>
      </c>
      <c r="E21" s="4">
        <v>453</v>
      </c>
      <c r="F21" s="4">
        <f t="shared" si="9"/>
        <v>52.85</v>
      </c>
      <c r="G21" s="3">
        <f t="shared" si="10"/>
        <v>317.10000000000002</v>
      </c>
    </row>
    <row r="22" spans="1:7">
      <c r="A22" s="14" t="s">
        <v>24</v>
      </c>
      <c r="B22" s="15"/>
      <c r="C22" s="25">
        <v>5</v>
      </c>
      <c r="D22" s="2">
        <f t="shared" si="8"/>
        <v>0</v>
      </c>
      <c r="E22" s="4">
        <v>454</v>
      </c>
      <c r="F22" s="4">
        <f t="shared" si="9"/>
        <v>0</v>
      </c>
      <c r="G22" s="3">
        <f t="shared" si="10"/>
        <v>0</v>
      </c>
    </row>
    <row r="23" spans="1:7">
      <c r="A23" s="19" t="s">
        <v>52</v>
      </c>
      <c r="B23" s="20"/>
      <c r="C23" s="20"/>
      <c r="D23" s="35">
        <f>SUM(D18:D22)</f>
        <v>35.5</v>
      </c>
      <c r="E23" s="20"/>
      <c r="F23" s="20"/>
      <c r="G23" s="21">
        <f>SUM(G17:G22)</f>
        <v>19172.599999999999</v>
      </c>
    </row>
    <row r="24" spans="1:7">
      <c r="A24" s="8" t="s">
        <v>25</v>
      </c>
      <c r="B24" s="9"/>
      <c r="C24" s="9"/>
      <c r="D24" s="9"/>
      <c r="E24" s="9"/>
      <c r="F24" s="9"/>
      <c r="G24" s="10"/>
    </row>
    <row r="25" spans="1:7">
      <c r="A25" s="14" t="s">
        <v>26</v>
      </c>
      <c r="B25" s="36" t="s">
        <v>9</v>
      </c>
      <c r="C25" s="24">
        <v>30</v>
      </c>
      <c r="D25" s="2">
        <f>B25*C25/60</f>
        <v>0.5</v>
      </c>
      <c r="E25" s="4">
        <v>450</v>
      </c>
      <c r="F25" s="4">
        <f t="shared" ref="F25" si="11">D25*E25*0.2</f>
        <v>45</v>
      </c>
      <c r="G25" s="3">
        <f t="shared" ref="G25" si="12">(D25*E25)+F25</f>
        <v>270</v>
      </c>
    </row>
    <row r="26" spans="1:7">
      <c r="A26" s="14" t="s">
        <v>27</v>
      </c>
      <c r="B26" s="36">
        <v>1</v>
      </c>
      <c r="C26" s="24">
        <v>5</v>
      </c>
      <c r="D26" s="2">
        <f t="shared" ref="D26:D28" si="13">B26*C26/60</f>
        <v>8.3333333333333329E-2</v>
      </c>
      <c r="E26" s="4">
        <v>451</v>
      </c>
      <c r="F26" s="4">
        <f t="shared" ref="F26:F28" si="14">D26*E26*0.2</f>
        <v>7.5166666666666657</v>
      </c>
      <c r="G26" s="3">
        <f t="shared" ref="G26:G28" si="15">(D26*E26)+F26</f>
        <v>45.099999999999994</v>
      </c>
    </row>
    <row r="27" spans="1:7">
      <c r="A27" s="14" t="s">
        <v>28</v>
      </c>
      <c r="B27" s="36">
        <v>1</v>
      </c>
      <c r="C27" s="24">
        <v>5</v>
      </c>
      <c r="D27" s="2">
        <f t="shared" si="13"/>
        <v>8.3333333333333329E-2</v>
      </c>
      <c r="E27" s="4">
        <v>452</v>
      </c>
      <c r="F27" s="4">
        <f t="shared" si="14"/>
        <v>7.5333333333333332</v>
      </c>
      <c r="G27" s="3">
        <f t="shared" si="15"/>
        <v>45.199999999999996</v>
      </c>
    </row>
    <row r="28" spans="1:7">
      <c r="A28" s="14" t="s">
        <v>29</v>
      </c>
      <c r="B28" s="36">
        <v>1</v>
      </c>
      <c r="C28" s="24">
        <v>5</v>
      </c>
      <c r="D28" s="2">
        <f t="shared" si="13"/>
        <v>8.3333333333333329E-2</v>
      </c>
      <c r="E28" s="4">
        <v>453</v>
      </c>
      <c r="F28" s="4">
        <f t="shared" si="14"/>
        <v>7.5500000000000007</v>
      </c>
      <c r="G28" s="3">
        <f t="shared" si="15"/>
        <v>45.3</v>
      </c>
    </row>
    <row r="29" spans="1:7">
      <c r="A29" s="19" t="s">
        <v>52</v>
      </c>
      <c r="B29" s="20"/>
      <c r="C29" s="20"/>
      <c r="D29" s="35">
        <f>SUM(D25:D28)</f>
        <v>0.75000000000000011</v>
      </c>
      <c r="E29" s="20"/>
      <c r="F29" s="20"/>
      <c r="G29" s="21">
        <f>SUM(G25:G28)</f>
        <v>405.6</v>
      </c>
    </row>
    <row r="30" spans="1:7">
      <c r="A30" s="8" t="s">
        <v>30</v>
      </c>
      <c r="B30" s="9"/>
      <c r="C30" s="9"/>
      <c r="D30" s="9"/>
      <c r="E30" s="9"/>
      <c r="F30" s="9"/>
      <c r="G30" s="10"/>
    </row>
    <row r="31" spans="1:7">
      <c r="A31" s="14" t="s">
        <v>31</v>
      </c>
      <c r="B31" s="36">
        <v>2</v>
      </c>
      <c r="C31" s="24">
        <v>5</v>
      </c>
      <c r="D31" s="2">
        <f>B31*C31/60</f>
        <v>0.16666666666666666</v>
      </c>
      <c r="E31" s="4">
        <v>449</v>
      </c>
      <c r="F31" s="4">
        <f t="shared" ref="F31" si="16">D31*E31*0.2</f>
        <v>14.966666666666667</v>
      </c>
      <c r="G31" s="3">
        <f t="shared" ref="G31" si="17">(D31*E31)+F31</f>
        <v>89.8</v>
      </c>
    </row>
    <row r="32" spans="1:7">
      <c r="A32" s="14" t="s">
        <v>32</v>
      </c>
      <c r="B32" s="36">
        <f>(195+219)</f>
        <v>414</v>
      </c>
      <c r="C32" s="24">
        <v>5</v>
      </c>
      <c r="D32" s="2">
        <f>B32*C32/60</f>
        <v>34.5</v>
      </c>
      <c r="E32" s="4">
        <v>450</v>
      </c>
      <c r="F32" s="4">
        <f t="shared" ref="F32" si="18">D32*E32*0.2</f>
        <v>3105</v>
      </c>
      <c r="G32" s="3">
        <f t="shared" ref="G32" si="19">(D32*E32)+F32</f>
        <v>18630</v>
      </c>
    </row>
    <row r="33" spans="1:7">
      <c r="A33" s="14" t="s">
        <v>33</v>
      </c>
      <c r="B33" s="36"/>
      <c r="C33" s="24" t="s">
        <v>0</v>
      </c>
      <c r="D33" s="2">
        <v>0</v>
      </c>
      <c r="E33" s="4">
        <v>450</v>
      </c>
      <c r="F33" s="4">
        <v>0</v>
      </c>
      <c r="G33" s="3">
        <v>0</v>
      </c>
    </row>
    <row r="34" spans="1:7">
      <c r="A34" s="14" t="s">
        <v>34</v>
      </c>
      <c r="B34" s="12"/>
      <c r="C34" s="24"/>
      <c r="D34" s="2">
        <v>0</v>
      </c>
      <c r="E34" s="4">
        <v>450</v>
      </c>
      <c r="F34" s="4">
        <v>0</v>
      </c>
      <c r="G34" s="3">
        <v>0</v>
      </c>
    </row>
    <row r="35" spans="1:7">
      <c r="A35" s="19" t="s">
        <v>52</v>
      </c>
      <c r="B35" s="20"/>
      <c r="C35" s="20"/>
      <c r="D35" s="35">
        <f>SUM(D31:D34)</f>
        <v>34.666666666666664</v>
      </c>
      <c r="E35" s="20"/>
      <c r="F35" s="20"/>
      <c r="G35" s="21">
        <f>SUM(G31:G34)</f>
        <v>18719.8</v>
      </c>
    </row>
    <row r="36" spans="1:7">
      <c r="A36" s="8" t="s">
        <v>35</v>
      </c>
      <c r="B36" s="9"/>
      <c r="C36" s="9"/>
      <c r="D36" s="9"/>
      <c r="E36" s="9"/>
      <c r="F36" s="9"/>
      <c r="G36" s="10"/>
    </row>
    <row r="37" spans="1:7">
      <c r="A37" s="14" t="s">
        <v>36</v>
      </c>
      <c r="B37" s="12" t="s">
        <v>37</v>
      </c>
      <c r="C37" s="24">
        <v>5</v>
      </c>
      <c r="D37" s="2">
        <f>B37*C37/60</f>
        <v>0.83333333333333337</v>
      </c>
      <c r="E37" s="4">
        <v>449</v>
      </c>
      <c r="F37" s="4">
        <f t="shared" ref="F37" si="20">D37*E37*0.2</f>
        <v>74.833333333333343</v>
      </c>
      <c r="G37" s="3">
        <f t="shared" ref="G37" si="21">(D37*E37)+F37</f>
        <v>449</v>
      </c>
    </row>
    <row r="38" spans="1:7">
      <c r="A38" s="14" t="s">
        <v>38</v>
      </c>
      <c r="B38" s="12" t="s">
        <v>37</v>
      </c>
      <c r="C38" s="24">
        <v>5</v>
      </c>
      <c r="D38" s="2">
        <f>B38*C38/60</f>
        <v>0.83333333333333337</v>
      </c>
      <c r="E38" s="4">
        <v>450</v>
      </c>
      <c r="F38" s="4">
        <f t="shared" ref="F38" si="22">D38*E38*0.2</f>
        <v>75</v>
      </c>
      <c r="G38" s="3">
        <f t="shared" ref="G38" si="23">(D38*E38)+F38</f>
        <v>450</v>
      </c>
    </row>
    <row r="39" spans="1:7">
      <c r="A39" s="14" t="s">
        <v>39</v>
      </c>
      <c r="B39" s="12"/>
      <c r="C39" s="24" t="s">
        <v>0</v>
      </c>
      <c r="D39" s="2">
        <v>0</v>
      </c>
      <c r="E39" s="4">
        <v>450</v>
      </c>
      <c r="F39" s="4">
        <v>0</v>
      </c>
      <c r="G39" s="3">
        <v>0</v>
      </c>
    </row>
    <row r="40" spans="1:7">
      <c r="A40" s="19" t="s">
        <v>52</v>
      </c>
      <c r="B40" s="20"/>
      <c r="C40" s="20"/>
      <c r="D40" s="35">
        <f>SUM(D36:D39)</f>
        <v>1.6666666666666667</v>
      </c>
      <c r="E40" s="20"/>
      <c r="F40" s="20"/>
      <c r="G40" s="21">
        <f>SUM(G36:G39)</f>
        <v>899</v>
      </c>
    </row>
    <row r="41" spans="1:7">
      <c r="A41" s="8" t="s">
        <v>40</v>
      </c>
      <c r="B41" s="9"/>
      <c r="C41" s="9"/>
      <c r="D41" s="9"/>
      <c r="E41" s="9"/>
      <c r="F41" s="9"/>
      <c r="G41" s="10"/>
    </row>
    <row r="42" spans="1:7">
      <c r="A42" s="14" t="s">
        <v>40</v>
      </c>
      <c r="B42" s="12"/>
      <c r="C42" s="24" t="s">
        <v>0</v>
      </c>
      <c r="D42" s="2">
        <v>0</v>
      </c>
      <c r="E42" s="4">
        <v>450</v>
      </c>
      <c r="F42" s="4">
        <v>0</v>
      </c>
      <c r="G42" s="3">
        <v>0</v>
      </c>
    </row>
    <row r="43" spans="1:7">
      <c r="A43" s="14" t="s">
        <v>41</v>
      </c>
      <c r="B43" s="12"/>
      <c r="C43" s="24" t="s">
        <v>0</v>
      </c>
      <c r="D43" s="2">
        <v>0</v>
      </c>
      <c r="E43" s="4">
        <v>450</v>
      </c>
      <c r="F43" s="4">
        <v>0</v>
      </c>
      <c r="G43" s="3">
        <v>0</v>
      </c>
    </row>
    <row r="44" spans="1:7">
      <c r="A44" s="14" t="s">
        <v>42</v>
      </c>
      <c r="B44" s="12"/>
      <c r="C44" s="24" t="s">
        <v>0</v>
      </c>
      <c r="D44" s="2">
        <v>0</v>
      </c>
      <c r="E44" s="4">
        <v>450</v>
      </c>
      <c r="F44" s="4">
        <v>0</v>
      </c>
      <c r="G44" s="3">
        <v>0</v>
      </c>
    </row>
    <row r="45" spans="1:7">
      <c r="A45" s="19" t="s">
        <v>52</v>
      </c>
      <c r="B45" s="20"/>
      <c r="C45" s="20"/>
      <c r="D45" s="35">
        <f>SUM(D41:D44)</f>
        <v>0</v>
      </c>
      <c r="E45" s="20"/>
      <c r="F45" s="20"/>
      <c r="G45" s="21">
        <f>SUM(G41:G44)</f>
        <v>0</v>
      </c>
    </row>
    <row r="46" spans="1:7">
      <c r="A46" s="8" t="s">
        <v>43</v>
      </c>
      <c r="B46" s="9"/>
      <c r="C46" s="9"/>
      <c r="D46" s="9"/>
      <c r="E46" s="9"/>
      <c r="F46" s="9"/>
      <c r="G46" s="10"/>
    </row>
    <row r="47" spans="1:7">
      <c r="A47" s="14" t="s">
        <v>44</v>
      </c>
      <c r="B47" s="12"/>
      <c r="C47" s="24" t="s">
        <v>0</v>
      </c>
      <c r="D47" s="2">
        <v>0</v>
      </c>
      <c r="E47" s="4">
        <v>450</v>
      </c>
      <c r="F47" s="4">
        <v>0</v>
      </c>
      <c r="G47" s="3">
        <v>0</v>
      </c>
    </row>
    <row r="48" spans="1:7">
      <c r="A48" s="14" t="s">
        <v>45</v>
      </c>
      <c r="B48" s="12"/>
      <c r="C48" s="24" t="s">
        <v>0</v>
      </c>
      <c r="D48" s="2">
        <v>0</v>
      </c>
      <c r="E48" s="4">
        <v>450</v>
      </c>
      <c r="F48" s="4">
        <v>0</v>
      </c>
      <c r="G48" s="3">
        <v>0</v>
      </c>
    </row>
    <row r="49" spans="1:7">
      <c r="A49" s="14" t="s">
        <v>46</v>
      </c>
      <c r="B49" s="12"/>
      <c r="C49" s="24" t="s">
        <v>0</v>
      </c>
      <c r="D49" s="2">
        <v>0</v>
      </c>
      <c r="E49" s="4">
        <v>450</v>
      </c>
      <c r="F49" s="4">
        <v>0</v>
      </c>
      <c r="G49" s="3">
        <v>0</v>
      </c>
    </row>
    <row r="50" spans="1:7">
      <c r="A50" s="14" t="s">
        <v>47</v>
      </c>
      <c r="B50" s="12"/>
      <c r="C50" s="24" t="s">
        <v>0</v>
      </c>
      <c r="D50" s="2">
        <v>0</v>
      </c>
      <c r="E50" s="4">
        <v>450</v>
      </c>
      <c r="F50" s="4">
        <v>0</v>
      </c>
      <c r="G50" s="3">
        <v>0</v>
      </c>
    </row>
    <row r="51" spans="1:7">
      <c r="A51" s="14" t="s">
        <v>48</v>
      </c>
      <c r="B51" s="12"/>
      <c r="C51" s="24"/>
      <c r="D51" s="2">
        <v>0</v>
      </c>
      <c r="E51" s="4">
        <v>450</v>
      </c>
      <c r="F51" s="4">
        <v>0</v>
      </c>
      <c r="G51" s="3">
        <v>0</v>
      </c>
    </row>
    <row r="52" spans="1:7">
      <c r="A52" s="14" t="s">
        <v>48</v>
      </c>
      <c r="B52" s="12"/>
      <c r="C52" s="24"/>
      <c r="D52" s="2">
        <v>0</v>
      </c>
      <c r="E52" s="4">
        <v>450</v>
      </c>
      <c r="F52" s="4">
        <v>0</v>
      </c>
      <c r="G52" s="3">
        <v>0</v>
      </c>
    </row>
    <row r="53" spans="1:7">
      <c r="A53" s="14" t="s">
        <v>49</v>
      </c>
      <c r="B53" s="12"/>
      <c r="C53" s="24"/>
      <c r="D53" s="2"/>
      <c r="E53" s="4"/>
      <c r="F53" s="4"/>
      <c r="G53" s="3"/>
    </row>
    <row r="54" spans="1:7">
      <c r="A54" s="14" t="s">
        <v>50</v>
      </c>
      <c r="B54" s="12"/>
      <c r="C54" s="24" t="s">
        <v>0</v>
      </c>
      <c r="D54" s="2">
        <v>0.25</v>
      </c>
      <c r="E54" s="4">
        <v>450</v>
      </c>
      <c r="F54" s="4">
        <v>22.5</v>
      </c>
      <c r="G54" s="3">
        <v>135</v>
      </c>
    </row>
    <row r="55" spans="1:7">
      <c r="A55" s="14" t="s">
        <v>51</v>
      </c>
      <c r="B55" s="12"/>
      <c r="C55" s="24">
        <v>60</v>
      </c>
      <c r="D55" s="2">
        <v>1</v>
      </c>
      <c r="E55" s="4">
        <v>450</v>
      </c>
      <c r="F55" s="4">
        <v>90</v>
      </c>
      <c r="G55" s="3">
        <v>540</v>
      </c>
    </row>
    <row r="56" spans="1:7">
      <c r="A56" s="28" t="s">
        <v>52</v>
      </c>
      <c r="B56" s="29"/>
      <c r="C56" s="29"/>
      <c r="D56" s="35">
        <f>SUM(D47:D55)</f>
        <v>1.25</v>
      </c>
      <c r="E56" s="29"/>
      <c r="F56" s="29"/>
      <c r="G56" s="30">
        <f>SUM(G47:G55)</f>
        <v>675</v>
      </c>
    </row>
    <row r="57" spans="1:7">
      <c r="A57" s="31" t="s">
        <v>6</v>
      </c>
      <c r="B57" s="9"/>
      <c r="C57" s="32"/>
      <c r="D57" s="34">
        <v>74.416666666666657</v>
      </c>
      <c r="E57" s="9"/>
      <c r="F57" s="9"/>
      <c r="G57" s="30">
        <f>G11+G16+G23+G29+G35+G40+G45+G56</f>
        <v>40322</v>
      </c>
    </row>
  </sheetData>
  <mergeCells count="2">
    <mergeCell ref="A2:G2"/>
    <mergeCell ref="A1:G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1F4AE-78F0-448D-BDFE-B2AF11D9B7B0}">
  <dimension ref="B2:D20"/>
  <sheetViews>
    <sheetView showGridLines="0" workbookViewId="0">
      <selection activeCell="F17" sqref="F17"/>
    </sheetView>
  </sheetViews>
  <sheetFormatPr defaultRowHeight="18"/>
  <cols>
    <col min="2" max="2" width="26.90625" customWidth="1"/>
    <col min="4" max="4" width="10" bestFit="1" customWidth="1"/>
  </cols>
  <sheetData>
    <row r="2" spans="2:4">
      <c r="B2" t="s">
        <v>55</v>
      </c>
    </row>
    <row r="3" spans="2:4">
      <c r="B3" s="13" t="s">
        <v>57</v>
      </c>
      <c r="C3" s="33" t="s">
        <v>58</v>
      </c>
      <c r="D3" s="33" t="s">
        <v>59</v>
      </c>
    </row>
    <row r="4" spans="2:4">
      <c r="B4" s="13" t="s">
        <v>56</v>
      </c>
      <c r="C4" s="37">
        <f>Hours!D11</f>
        <v>0.83333333333333337</v>
      </c>
      <c r="D4" s="38">
        <f>Hours!G11</f>
        <v>450</v>
      </c>
    </row>
    <row r="5" spans="2:4">
      <c r="B5" s="13" t="s">
        <v>18</v>
      </c>
      <c r="C5" s="37">
        <f>Hours!D23</f>
        <v>35.5</v>
      </c>
      <c r="D5" s="38">
        <f>Hours!G23</f>
        <v>19172.599999999999</v>
      </c>
    </row>
    <row r="6" spans="2:4">
      <c r="B6" s="13" t="s">
        <v>25</v>
      </c>
      <c r="C6" s="37">
        <f>Hours!D29</f>
        <v>0.75000000000000011</v>
      </c>
      <c r="D6" s="38">
        <f>Hours!G29</f>
        <v>405.6</v>
      </c>
    </row>
    <row r="7" spans="2:4">
      <c r="B7" s="13" t="s">
        <v>61</v>
      </c>
      <c r="C7" s="37">
        <f>Hours!D35</f>
        <v>34.666666666666664</v>
      </c>
      <c r="D7" s="38">
        <f>Hours!G35</f>
        <v>18719.8</v>
      </c>
    </row>
    <row r="8" spans="2:4">
      <c r="B8" s="13" t="s">
        <v>35</v>
      </c>
      <c r="C8" s="37">
        <f>Hours!D40</f>
        <v>1.6666666666666667</v>
      </c>
      <c r="D8" s="38">
        <f>Hours!G40</f>
        <v>899</v>
      </c>
    </row>
    <row r="9" spans="2:4">
      <c r="B9" s="13" t="s">
        <v>62</v>
      </c>
      <c r="C9" s="37">
        <f>Hours!D56</f>
        <v>1.25</v>
      </c>
      <c r="D9" s="38">
        <f>Hours!G56</f>
        <v>675</v>
      </c>
    </row>
    <row r="10" spans="2:4">
      <c r="C10" s="39">
        <f>SUM(C4:C9)</f>
        <v>74.666666666666671</v>
      </c>
      <c r="D10" s="40">
        <f>SUM(D4:D9)</f>
        <v>40322</v>
      </c>
    </row>
    <row r="12" spans="2:4" ht="33.75">
      <c r="B12" s="42" t="s">
        <v>68</v>
      </c>
    </row>
    <row r="13" spans="2:4">
      <c r="B13" s="43" t="s">
        <v>63</v>
      </c>
    </row>
    <row r="14" spans="2:4">
      <c r="B14" s="46" t="s">
        <v>69</v>
      </c>
    </row>
    <row r="15" spans="2:4" ht="29.25">
      <c r="B15" s="44" t="s">
        <v>64</v>
      </c>
    </row>
    <row r="16" spans="2:4" ht="28.5">
      <c r="B16" s="45" t="s">
        <v>65</v>
      </c>
    </row>
    <row r="17" spans="2:3">
      <c r="B17" s="44" t="s">
        <v>66</v>
      </c>
    </row>
    <row r="18" spans="2:3">
      <c r="B18" s="45" t="s">
        <v>67</v>
      </c>
    </row>
    <row r="19" spans="2:3">
      <c r="B19" s="41" t="s">
        <v>0</v>
      </c>
    </row>
    <row r="20" spans="2:3">
      <c r="B20" s="13" t="s">
        <v>70</v>
      </c>
      <c r="C20" s="13" t="s">
        <v>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Proposal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Garth Smithard</dc:creator>
  <cp:lastModifiedBy>Garth Smithard</cp:lastModifiedBy>
  <dcterms:created xsi:type="dcterms:W3CDTF">2025-02-09T05:16:14Z</dcterms:created>
  <dcterms:modified xsi:type="dcterms:W3CDTF">2025-02-09T07:10:25Z</dcterms:modified>
</cp:coreProperties>
</file>