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B714C832-5522-470A-AC40-001B2CF97220}" xr6:coauthVersionLast="47" xr6:coauthVersionMax="47" xr10:uidLastSave="{00000000-0000-0000-0000-000000000000}"/>
  <bookViews>
    <workbookView xWindow="-108" yWindow="-108" windowWidth="23256" windowHeight="12456" firstSheet="1" activeTab="2" xr2:uid="{00000000-000D-0000-FFFF-FFFF00000000}"/>
  </bookViews>
  <sheets>
    <sheet name="Data" sheetId="1" state="veryHidden" r:id="rId1"/>
    <sheet name="Pivot" sheetId="2" r:id="rId2"/>
    <sheet name="Dashboard" sheetId="3" r:id="rId3"/>
  </sheets>
  <definedNames>
    <definedName name="Slicer_Trend">#N/A</definedName>
  </definedNames>
  <calcPr calcId="191029"/>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G12" i="1"/>
  <c r="F12" i="1"/>
  <c r="E12" i="1"/>
  <c r="D12" i="1"/>
  <c r="C12" i="1"/>
  <c r="B12" i="1"/>
</calcChain>
</file>

<file path=xl/sharedStrings.xml><?xml version="1.0" encoding="utf-8"?>
<sst xmlns="http://schemas.openxmlformats.org/spreadsheetml/2006/main" count="76" uniqueCount="35">
  <si>
    <t>Quarter</t>
  </si>
  <si>
    <t>Overall Revenue Growth</t>
  </si>
  <si>
    <t>Market Share</t>
  </si>
  <si>
    <t>Employee Engagement Score</t>
  </si>
  <si>
    <t>Customer Satisfaction Score</t>
  </si>
  <si>
    <t>Revenue</t>
  </si>
  <si>
    <t>Cost</t>
  </si>
  <si>
    <t>Profit</t>
  </si>
  <si>
    <t>2022-Q1</t>
  </si>
  <si>
    <t>2022-Q2</t>
  </si>
  <si>
    <t>2022-Q3</t>
  </si>
  <si>
    <t>2022-Q4</t>
  </si>
  <si>
    <t>2023-Q1</t>
  </si>
  <si>
    <t>2023-Q2</t>
  </si>
  <si>
    <t>2023-Q3</t>
  </si>
  <si>
    <t>2023-Q4</t>
  </si>
  <si>
    <t>2024-Q1</t>
  </si>
  <si>
    <t>2024-Q2</t>
  </si>
  <si>
    <t>Row Labels</t>
  </si>
  <si>
    <t>Grand Total</t>
  </si>
  <si>
    <t>(All)</t>
  </si>
  <si>
    <t>Sum of Revenue</t>
  </si>
  <si>
    <t>Sum of Cost</t>
  </si>
  <si>
    <t>Sum of Profit</t>
  </si>
  <si>
    <t>Values</t>
  </si>
  <si>
    <t>Average of Customer Satisfaction Score</t>
  </si>
  <si>
    <t>Average of Employee Engagement Score</t>
  </si>
  <si>
    <t>Average of Market Share</t>
  </si>
  <si>
    <t>Average of Overall Revenue Growth</t>
  </si>
  <si>
    <t>Trend</t>
  </si>
  <si>
    <t>Q1</t>
  </si>
  <si>
    <t>Q2</t>
  </si>
  <si>
    <t>Q3</t>
  </si>
  <si>
    <t>Q4</t>
  </si>
  <si>
    <t>1_Excel_CEO_Performance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</si>
</sst>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_ ;_ * \-#,##0_ ;_ * &quot;-&quot;??_ ;_ @_ "/>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20"/>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5"/>
      </patternFill>
    </fill>
    <fill>
      <patternFill patternType="solid">
        <fgColor theme="5" tint="0.79998168889431442"/>
        <bgColor indexed="6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cellStyleXfs>
  <cellXfs count="25">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9" fontId="0" fillId="0" borderId="0" xfId="2" applyFont="1" applyAlignment="1">
      <alignment vertical="center"/>
    </xf>
    <xf numFmtId="164" fontId="0" fillId="0" borderId="0" xfId="1" applyNumberFormat="1" applyFont="1" applyAlignment="1">
      <alignment vertical="center"/>
    </xf>
    <xf numFmtId="0" fontId="0" fillId="0" borderId="0" xfId="0" pivotButton="1"/>
    <xf numFmtId="9" fontId="0" fillId="0" borderId="0" xfId="0" applyNumberFormat="1"/>
    <xf numFmtId="0" fontId="0" fillId="0" borderId="0" xfId="0" applyAlignment="1">
      <alignment horizontal="left"/>
    </xf>
    <xf numFmtId="9" fontId="0" fillId="0" borderId="0" xfId="0" applyNumberFormat="1" applyAlignment="1">
      <alignment vertical="center"/>
    </xf>
    <xf numFmtId="164" fontId="0" fillId="0" borderId="0" xfId="0" applyNumberFormat="1" applyAlignment="1">
      <alignment vertical="center"/>
    </xf>
    <xf numFmtId="0" fontId="0" fillId="0" borderId="0" xfId="0" pivotButton="1" applyAlignment="1">
      <alignment vertical="center"/>
    </xf>
    <xf numFmtId="0" fontId="0" fillId="0" borderId="0" xfId="0" applyAlignment="1">
      <alignment vertical="center" wrapText="1"/>
    </xf>
    <xf numFmtId="3" fontId="0" fillId="0" borderId="0" xfId="0" applyNumberFormat="1"/>
    <xf numFmtId="0" fontId="1" fillId="3" borderId="2" xfId="4" applyBorder="1"/>
    <xf numFmtId="0" fontId="1" fillId="3" borderId="3" xfId="4"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1" xfId="3" applyBorder="1"/>
    <xf numFmtId="0" fontId="3" fillId="3" borderId="1" xfId="4" applyFont="1" applyBorder="1" applyAlignment="1">
      <alignment vertical="top"/>
    </xf>
    <xf numFmtId="0" fontId="3" fillId="3" borderId="2" xfId="4" applyFont="1" applyBorder="1"/>
    <xf numFmtId="0" fontId="4" fillId="3" borderId="2" xfId="4" applyFont="1" applyBorder="1"/>
  </cellXfs>
  <cellStyles count="5">
    <cellStyle name="20% - Accent2" xfId="4" builtinId="34"/>
    <cellStyle name="Accent2" xfId="3" builtinId="33"/>
    <cellStyle name="Comma" xfId="1" builtinId="3"/>
    <cellStyle name="Normal" xfId="0" builtinId="0"/>
    <cellStyle name="Percent" xfId="2" builtinId="5"/>
  </cellStyles>
  <dxfs count="74">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13" formatCode="0%"/>
    </dxf>
    <dxf>
      <numFmt numFmtId="13" formatCode="0%"/>
    </dxf>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13" formatCode="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[1_Excel_CEO_Performance Dashboards.xlsx]Pivot!PivotTable6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w="12700" cap="flat" cmpd="sng" algn="ctr">
            <a:solidFill>
              <a:schemeClr val="accent2">
                <a:shade val="50000"/>
              </a:schemeClr>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Pivot!$Q$3</c:f>
              <c:strCache>
                <c:ptCount val="1"/>
                <c:pt idx="0">
                  <c:v>Total</c:v>
                </c:pt>
              </c:strCache>
            </c:strRef>
          </c:tx>
          <c:spPr>
            <a:solidFill>
              <a:schemeClr val="accent2"/>
            </a:solidFill>
            <a:ln w="12700" cap="flat" cmpd="sng" algn="ctr">
              <a:solidFill>
                <a:schemeClr val="accent2">
                  <a:shade val="50000"/>
                </a:schemeClr>
              </a:solidFill>
              <a:prstDash val="solid"/>
              <a:miter lim="800000"/>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Pivot!$P$4:$P$7</c:f>
              <c:strCache>
                <c:ptCount val="3"/>
                <c:pt idx="0">
                  <c:v>2022-Q1</c:v>
                </c:pt>
                <c:pt idx="1">
                  <c:v>2023-Q1</c:v>
                </c:pt>
                <c:pt idx="2">
                  <c:v>2024-Q1</c:v>
                </c:pt>
              </c:strCache>
            </c:strRef>
          </c:cat>
          <c:val>
            <c:numRef>
              <c:f>Pivot!$Q$4:$Q$7</c:f>
              <c:numCache>
                <c:formatCode>#,##0</c:formatCode>
                <c:ptCount val="3"/>
                <c:pt idx="0">
                  <c:v>70000</c:v>
                </c:pt>
                <c:pt idx="1">
                  <c:v>84000</c:v>
                </c:pt>
                <c:pt idx="2">
                  <c:v>98000</c:v>
                </c:pt>
              </c:numCache>
            </c:numRef>
          </c:val>
          <c:extLst>
            <c:ext xmlns:c16="http://schemas.microsoft.com/office/drawing/2014/chart" uri="{C3380CC4-5D6E-409C-BE32-E72D297353CC}">
              <c16:uniqueId val="{00000000-04D7-4FC8-B622-536F21614570}"/>
            </c:ext>
          </c:extLst>
        </c:ser>
        <c:dLbls>
          <c:showLegendKey val="0"/>
          <c:showVal val="0"/>
          <c:showCatName val="0"/>
          <c:showSerName val="0"/>
          <c:showPercent val="0"/>
          <c:showBubbleSize val="0"/>
        </c:dLbls>
        <c:gapWidth val="219"/>
        <c:overlap val="-27"/>
        <c:axId val="1961779519"/>
        <c:axId val="1961780351"/>
      </c:barChart>
      <c:catAx>
        <c:axId val="196177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961780351"/>
        <c:crosses val="autoZero"/>
        <c:auto val="1"/>
        <c:lblAlgn val="ctr"/>
        <c:lblOffset val="100"/>
        <c:noMultiLvlLbl val="0"/>
      </c:catAx>
      <c:valAx>
        <c:axId val="1961780351"/>
        <c:scaling>
          <c:orientation val="minMax"/>
        </c:scaling>
        <c:delete val="1"/>
        <c:axPos val="l"/>
        <c:numFmt formatCode="#,##0" sourceLinked="1"/>
        <c:majorTickMark val="none"/>
        <c:minorTickMark val="none"/>
        <c:tickLblPos val="nextTo"/>
        <c:crossAx val="1961779519"/>
        <c:crosses val="autoZero"/>
        <c:crossBetween val="between"/>
      </c:valAx>
      <c:spPr>
        <a:noFill/>
        <a:ln w="25400">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[1_Excel_CEO_Performance Dashboards.xlsx]Pivot!PivotTable7</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w="12700" cap="flat" cmpd="sng" algn="ctr">
            <a:solidFill>
              <a:schemeClr val="accent2">
                <a:shade val="50000"/>
              </a:schemeClr>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Pivot!$T$3</c:f>
              <c:strCache>
                <c:ptCount val="1"/>
                <c:pt idx="0">
                  <c:v>Total</c:v>
                </c:pt>
              </c:strCache>
            </c:strRef>
          </c:tx>
          <c:spPr>
            <a:solidFill>
              <a:schemeClr val="accent2"/>
            </a:solidFill>
            <a:ln w="12700" cap="flat" cmpd="sng" algn="ctr">
              <a:solidFill>
                <a:schemeClr val="accent2">
                  <a:shade val="50000"/>
                </a:schemeClr>
              </a:solidFill>
              <a:prstDash val="solid"/>
              <a:miter lim="800000"/>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Pivot!$S$4:$S$7</c:f>
              <c:strCache>
                <c:ptCount val="3"/>
                <c:pt idx="0">
                  <c:v>2022-Q1</c:v>
                </c:pt>
                <c:pt idx="1">
                  <c:v>2023-Q1</c:v>
                </c:pt>
                <c:pt idx="2">
                  <c:v>2024-Q1</c:v>
                </c:pt>
              </c:strCache>
            </c:strRef>
          </c:cat>
          <c:val>
            <c:numRef>
              <c:f>Pivot!$T$4:$T$7</c:f>
              <c:numCache>
                <c:formatCode>#,##0</c:formatCode>
                <c:ptCount val="3"/>
                <c:pt idx="0">
                  <c:v>35000</c:v>
                </c:pt>
                <c:pt idx="1">
                  <c:v>57480</c:v>
                </c:pt>
                <c:pt idx="2">
                  <c:v>118641</c:v>
                </c:pt>
              </c:numCache>
            </c:numRef>
          </c:val>
          <c:extLst>
            <c:ext xmlns:c16="http://schemas.microsoft.com/office/drawing/2014/chart" uri="{C3380CC4-5D6E-409C-BE32-E72D297353CC}">
              <c16:uniqueId val="{00000000-4C1A-4694-B076-837A947C315E}"/>
            </c:ext>
          </c:extLst>
        </c:ser>
        <c:dLbls>
          <c:showLegendKey val="0"/>
          <c:showVal val="0"/>
          <c:showCatName val="0"/>
          <c:showSerName val="0"/>
          <c:showPercent val="0"/>
          <c:showBubbleSize val="0"/>
        </c:dLbls>
        <c:gapWidth val="219"/>
        <c:overlap val="-27"/>
        <c:axId val="1690269887"/>
        <c:axId val="1690270303"/>
      </c:barChart>
      <c:catAx>
        <c:axId val="169026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690270303"/>
        <c:crosses val="autoZero"/>
        <c:auto val="1"/>
        <c:lblAlgn val="ctr"/>
        <c:lblOffset val="100"/>
        <c:noMultiLvlLbl val="0"/>
      </c:catAx>
      <c:valAx>
        <c:axId val="1690270303"/>
        <c:scaling>
          <c:orientation val="minMax"/>
        </c:scaling>
        <c:delete val="1"/>
        <c:axPos val="l"/>
        <c:numFmt formatCode="#,##0" sourceLinked="1"/>
        <c:majorTickMark val="none"/>
        <c:minorTickMark val="none"/>
        <c:tickLblPos val="nextTo"/>
        <c:crossAx val="1690269887"/>
        <c:crosses val="autoZero"/>
        <c:crossBetween val="between"/>
      </c:valAx>
      <c:spPr>
        <a:noFill/>
        <a:ln w="25400">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[1_Excel_CEO_Performance Dashboards.xlsx]Pivot!PivotTable2</c:name>
    <c:fmtId val="2"/>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2"/>
          </a:solidFill>
          <a:ln w="12700" cap="flat" cmpd="sng" algn="ctr">
            <a:solidFill>
              <a:schemeClr val="accent2">
                <a:shade val="50000"/>
              </a:schemeClr>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2"/>
            </a:solidFill>
            <a:ln w="12700" cap="flat" cmpd="sng" algn="ctr">
              <a:solidFill>
                <a:schemeClr val="accent2">
                  <a:shade val="50000"/>
                </a:schemeClr>
              </a:solidFill>
              <a:prstDash val="solid"/>
              <a:miter lim="800000"/>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2022-Q1</c:v>
                </c:pt>
                <c:pt idx="1">
                  <c:v>2023-Q1</c:v>
                </c:pt>
                <c:pt idx="2">
                  <c:v>2024-Q1</c:v>
                </c:pt>
              </c:strCache>
            </c:strRef>
          </c:cat>
          <c:val>
            <c:numRef>
              <c:f>Pivot!$E$4:$E$7</c:f>
              <c:numCache>
                <c:formatCode>0%</c:formatCode>
                <c:ptCount val="3"/>
                <c:pt idx="0">
                  <c:v>0.05</c:v>
                </c:pt>
                <c:pt idx="1">
                  <c:v>0.1</c:v>
                </c:pt>
                <c:pt idx="2">
                  <c:v>0.13</c:v>
                </c:pt>
              </c:numCache>
            </c:numRef>
          </c:val>
          <c:extLst>
            <c:ext xmlns:c16="http://schemas.microsoft.com/office/drawing/2014/chart" uri="{C3380CC4-5D6E-409C-BE32-E72D297353CC}">
              <c16:uniqueId val="{00000004-340D-4D91-87C9-F6E8DBAB80EA}"/>
            </c:ext>
          </c:extLst>
        </c:ser>
        <c:dLbls>
          <c:showLegendKey val="0"/>
          <c:showVal val="0"/>
          <c:showCatName val="0"/>
          <c:showSerName val="0"/>
          <c:showPercent val="0"/>
          <c:showBubbleSize val="0"/>
        </c:dLbls>
        <c:gapWidth val="219"/>
        <c:overlap val="-27"/>
        <c:axId val="1702095391"/>
        <c:axId val="1702097471"/>
      </c:barChart>
      <c:catAx>
        <c:axId val="170209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702097471"/>
        <c:crosses val="autoZero"/>
        <c:auto val="1"/>
        <c:lblAlgn val="ctr"/>
        <c:lblOffset val="100"/>
        <c:noMultiLvlLbl val="0"/>
      </c:catAx>
      <c:valAx>
        <c:axId val="1702097471"/>
        <c:scaling>
          <c:orientation val="minMax"/>
        </c:scaling>
        <c:delete val="1"/>
        <c:axPos val="l"/>
        <c:numFmt formatCode="0%" sourceLinked="1"/>
        <c:majorTickMark val="none"/>
        <c:minorTickMark val="none"/>
        <c:tickLblPos val="nextTo"/>
        <c:crossAx val="1702095391"/>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[1_Excel_CEO_Performance Dashboards.xlsx]Pivot!PivotTable5</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w="12700" cap="flat" cmpd="sng" algn="ctr">
            <a:solidFill>
              <a:schemeClr val="accent2">
                <a:shade val="50000"/>
              </a:schemeClr>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2700" cap="flat" cmpd="sng" algn="ctr">
            <a:solidFill>
              <a:schemeClr val="accent2">
                <a:shade val="50000"/>
              </a:schemeClr>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Total</c:v>
                </c:pt>
              </c:strCache>
            </c:strRef>
          </c:tx>
          <c:spPr>
            <a:solidFill>
              <a:schemeClr val="accent2"/>
            </a:solidFill>
            <a:ln w="12700" cap="flat" cmpd="sng" algn="ctr">
              <a:solidFill>
                <a:schemeClr val="accent2">
                  <a:shade val="50000"/>
                </a:schemeClr>
              </a:solidFill>
              <a:prstDash val="solid"/>
              <a:miter lim="800000"/>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Pivot!$M$4:$M$7</c:f>
              <c:strCache>
                <c:ptCount val="3"/>
                <c:pt idx="0">
                  <c:v>2022-Q1</c:v>
                </c:pt>
                <c:pt idx="1">
                  <c:v>2023-Q1</c:v>
                </c:pt>
                <c:pt idx="2">
                  <c:v>2024-Q1</c:v>
                </c:pt>
              </c:strCache>
            </c:strRef>
          </c:cat>
          <c:val>
            <c:numRef>
              <c:f>Pivot!$N$4:$N$7</c:f>
              <c:numCache>
                <c:formatCode>#,##0</c:formatCode>
                <c:ptCount val="3"/>
                <c:pt idx="0">
                  <c:v>105000</c:v>
                </c:pt>
                <c:pt idx="1">
                  <c:v>141480</c:v>
                </c:pt>
                <c:pt idx="2">
                  <c:v>216641</c:v>
                </c:pt>
              </c:numCache>
            </c:numRef>
          </c:val>
          <c:extLst>
            <c:ext xmlns:c16="http://schemas.microsoft.com/office/drawing/2014/chart" uri="{C3380CC4-5D6E-409C-BE32-E72D297353CC}">
              <c16:uniqueId val="{00000000-1C0E-4010-9D8A-8BE72587111A}"/>
            </c:ext>
          </c:extLst>
        </c:ser>
        <c:dLbls>
          <c:dLblPos val="outEnd"/>
          <c:showLegendKey val="0"/>
          <c:showVal val="1"/>
          <c:showCatName val="0"/>
          <c:showSerName val="0"/>
          <c:showPercent val="0"/>
          <c:showBubbleSize val="0"/>
        </c:dLbls>
        <c:gapWidth val="219"/>
        <c:overlap val="-27"/>
        <c:axId val="1345671359"/>
        <c:axId val="1345672607"/>
      </c:barChart>
      <c:catAx>
        <c:axId val="134567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345672607"/>
        <c:crosses val="autoZero"/>
        <c:auto val="1"/>
        <c:lblAlgn val="ctr"/>
        <c:lblOffset val="100"/>
        <c:noMultiLvlLbl val="0"/>
      </c:catAx>
      <c:valAx>
        <c:axId val="1345672607"/>
        <c:scaling>
          <c:orientation val="minMax"/>
        </c:scaling>
        <c:delete val="1"/>
        <c:axPos val="l"/>
        <c:numFmt formatCode="#,##0" sourceLinked="1"/>
        <c:majorTickMark val="none"/>
        <c:minorTickMark val="none"/>
        <c:tickLblPos val="nextTo"/>
        <c:crossAx val="1345671359"/>
        <c:crosses val="autoZero"/>
        <c:crossBetween val="between"/>
      </c:valAx>
      <c:spPr>
        <a:noFill/>
        <a:ln w="25400">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20</xdr:col>
      <xdr:colOff>142875</xdr:colOff>
      <xdr:row>2</xdr:row>
      <xdr:rowOff>38100</xdr:rowOff>
    </xdr:from>
    <xdr:to>
      <xdr:col>21</xdr:col>
      <xdr:colOff>600075</xdr:colOff>
      <xdr:row>4</xdr:row>
      <xdr:rowOff>57149</xdr:rowOff>
    </xdr:to>
    <mc:AlternateContent xmlns:mc="http://schemas.openxmlformats.org/markup-compatibility/2006" xmlns:a14="http://schemas.microsoft.com/office/drawing/2010/main">
      <mc:Choice Requires="a14">
        <xdr:graphicFrame macro="">
          <xdr:nvGraphicFramePr>
            <xdr:cNvPr id="7" name="Tren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13668375" y="419100"/>
              <a:ext cx="1066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358775</xdr:colOff>
      <xdr:row>1</xdr:row>
      <xdr:rowOff>19051</xdr:rowOff>
    </xdr:from>
    <xdr:to>
      <xdr:col>6</xdr:col>
      <xdr:colOff>549275</xdr:colOff>
      <xdr:row>4</xdr:row>
      <xdr:rowOff>38101</xdr:rowOff>
    </xdr:to>
    <xdr:sp macro="" textlink="Pivot!$B$8">
      <xdr:nvSpPr>
        <xdr:cNvPr id="19" name="TextBox 18">
          <a:extLst>
            <a:ext uri="{FF2B5EF4-FFF2-40B4-BE49-F238E27FC236}">
              <a16:creationId xmlns:a16="http://schemas.microsoft.com/office/drawing/2014/main" id="{00000000-0008-0000-0200-000013000000}"/>
            </a:ext>
          </a:extLst>
        </xdr:cNvPr>
        <xdr:cNvSpPr txBox="1"/>
      </xdr:nvSpPr>
      <xdr:spPr>
        <a:xfrm>
          <a:off x="2330450" y="676276"/>
          <a:ext cx="14097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8AA4503-355C-41B7-9872-A60BFFDD0F62}" type="TxLink">
            <a:rPr lang="en-US" sz="1800" b="1" i="0" u="none" strike="noStrike">
              <a:solidFill>
                <a:srgbClr val="000000"/>
              </a:solidFill>
              <a:latin typeface="Calibri"/>
              <a:cs typeface="Calibri"/>
            </a:rPr>
            <a:pPr algn="ctr"/>
            <a:t>463121</a:t>
          </a:fld>
          <a:endParaRPr lang="en-US" sz="3600" b="1"/>
        </a:p>
      </xdr:txBody>
    </xdr:sp>
    <xdr:clientData/>
  </xdr:twoCellAnchor>
  <xdr:twoCellAnchor>
    <xdr:from>
      <xdr:col>9</xdr:col>
      <xdr:colOff>317500</xdr:colOff>
      <xdr:row>1</xdr:row>
      <xdr:rowOff>47626</xdr:rowOff>
    </xdr:from>
    <xdr:to>
      <xdr:col>11</xdr:col>
      <xdr:colOff>508000</xdr:colOff>
      <xdr:row>4</xdr:row>
      <xdr:rowOff>47626</xdr:rowOff>
    </xdr:to>
    <xdr:sp macro="" textlink="Pivot!$B$9">
      <xdr:nvSpPr>
        <xdr:cNvPr id="20" name="TextBox 19">
          <a:extLst>
            <a:ext uri="{FF2B5EF4-FFF2-40B4-BE49-F238E27FC236}">
              <a16:creationId xmlns:a16="http://schemas.microsoft.com/office/drawing/2014/main" id="{00000000-0008-0000-0200-000014000000}"/>
            </a:ext>
          </a:extLst>
        </xdr:cNvPr>
        <xdr:cNvSpPr txBox="1"/>
      </xdr:nvSpPr>
      <xdr:spPr>
        <a:xfrm>
          <a:off x="5337175" y="704851"/>
          <a:ext cx="14097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3594C4A-D5D9-45F1-99F5-F5308060EC53}" type="TxLink">
            <a:rPr lang="en-US" sz="1800" b="1" i="0" u="none" strike="noStrike">
              <a:solidFill>
                <a:srgbClr val="000000"/>
              </a:solidFill>
              <a:latin typeface="Calibri"/>
              <a:cs typeface="Calibri"/>
            </a:rPr>
            <a:pPr algn="ctr"/>
            <a:t>252000</a:t>
          </a:fld>
          <a:endParaRPr lang="en-US" sz="3600" b="1"/>
        </a:p>
      </xdr:txBody>
    </xdr:sp>
    <xdr:clientData/>
  </xdr:twoCellAnchor>
  <xdr:twoCellAnchor>
    <xdr:from>
      <xdr:col>13</xdr:col>
      <xdr:colOff>390525</xdr:colOff>
      <xdr:row>1</xdr:row>
      <xdr:rowOff>28575</xdr:rowOff>
    </xdr:from>
    <xdr:to>
      <xdr:col>15</xdr:col>
      <xdr:colOff>857250</xdr:colOff>
      <xdr:row>4</xdr:row>
      <xdr:rowOff>38100</xdr:rowOff>
    </xdr:to>
    <xdr:sp macro="" textlink="Pivot!$B$10">
      <xdr:nvSpPr>
        <xdr:cNvPr id="21" name="TextBox 20">
          <a:extLst>
            <a:ext uri="{FF2B5EF4-FFF2-40B4-BE49-F238E27FC236}">
              <a16:creationId xmlns:a16="http://schemas.microsoft.com/office/drawing/2014/main" id="{00000000-0008-0000-0200-000015000000}"/>
            </a:ext>
          </a:extLst>
        </xdr:cNvPr>
        <xdr:cNvSpPr txBox="1"/>
      </xdr:nvSpPr>
      <xdr:spPr>
        <a:xfrm>
          <a:off x="7848600" y="685800"/>
          <a:ext cx="168592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61CDCB9-73BF-48E5-B528-6BA40B68EB49}" type="TxLink">
            <a:rPr lang="en-US" sz="1800" b="1" i="0" u="none" strike="noStrike">
              <a:solidFill>
                <a:srgbClr val="000000"/>
              </a:solidFill>
              <a:latin typeface="Calibri"/>
              <a:cs typeface="Calibri"/>
            </a:rPr>
            <a:pPr algn="ctr"/>
            <a:t>211121</a:t>
          </a:fld>
          <a:endParaRPr lang="en-US" sz="3600" b="1"/>
        </a:p>
      </xdr:txBody>
    </xdr:sp>
    <xdr:clientData/>
  </xdr:twoCellAnchor>
  <xdr:twoCellAnchor>
    <xdr:from>
      <xdr:col>1</xdr:col>
      <xdr:colOff>19050</xdr:colOff>
      <xdr:row>14</xdr:row>
      <xdr:rowOff>187598</xdr:rowOff>
    </xdr:from>
    <xdr:to>
      <xdr:col>8</xdr:col>
      <xdr:colOff>419100</xdr:colOff>
      <xdr:row>23</xdr:row>
      <xdr:rowOff>28576</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15</xdr:row>
      <xdr:rowOff>25224</xdr:rowOff>
    </xdr:from>
    <xdr:to>
      <xdr:col>15</xdr:col>
      <xdr:colOff>866775</xdr:colOff>
      <xdr:row>23</xdr:row>
      <xdr:rowOff>45720</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142874</xdr:colOff>
      <xdr:row>5</xdr:row>
      <xdr:rowOff>114300</xdr:rowOff>
    </xdr:from>
    <xdr:to>
      <xdr:col>8</xdr:col>
      <xdr:colOff>447674</xdr:colOff>
      <xdr:row>13</xdr:row>
      <xdr:rowOff>142875</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xdr:row>
      <xdr:rowOff>55197</xdr:rowOff>
    </xdr:from>
    <xdr:to>
      <xdr:col>8</xdr:col>
      <xdr:colOff>438150</xdr:colOff>
      <xdr:row>5</xdr:row>
      <xdr:rowOff>104774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42875" y="1474422"/>
          <a:ext cx="4705350" cy="240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Overall Average  Revenue Growth</a:t>
          </a:r>
        </a:p>
      </xdr:txBody>
    </xdr:sp>
    <xdr:clientData/>
  </xdr:twoCellAnchor>
  <xdr:twoCellAnchor>
    <xdr:from>
      <xdr:col>8</xdr:col>
      <xdr:colOff>428624</xdr:colOff>
      <xdr:row>5</xdr:row>
      <xdr:rowOff>123825</xdr:rowOff>
    </xdr:from>
    <xdr:to>
      <xdr:col>15</xdr:col>
      <xdr:colOff>857249</xdr:colOff>
      <xdr:row>13</xdr:row>
      <xdr:rowOff>142875</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428626</xdr:colOff>
      <xdr:row>4</xdr:row>
      <xdr:rowOff>57150</xdr:rowOff>
    </xdr:from>
    <xdr:to>
      <xdr:col>15</xdr:col>
      <xdr:colOff>866776</xdr:colOff>
      <xdr:row>5</xdr:row>
      <xdr:rowOff>152400</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838701" y="1476375"/>
          <a:ext cx="4705350" cy="285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Revenue</a:t>
          </a:r>
        </a:p>
      </xdr:txBody>
    </xdr:sp>
    <xdr:clientData/>
  </xdr:twoCellAnchor>
  <xdr:twoCellAnchor>
    <xdr:from>
      <xdr:col>1</xdr:col>
      <xdr:colOff>9525</xdr:colOff>
      <xdr:row>13</xdr:row>
      <xdr:rowOff>160666</xdr:rowOff>
    </xdr:from>
    <xdr:to>
      <xdr:col>8</xdr:col>
      <xdr:colOff>447675</xdr:colOff>
      <xdr:row>14</xdr:row>
      <xdr:rowOff>188044</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52400" y="3294391"/>
          <a:ext cx="4705350" cy="21787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Cost</a:t>
          </a:r>
          <a:endParaRPr lang="en-US" sz="1100" b="1"/>
        </a:p>
      </xdr:txBody>
    </xdr:sp>
    <xdr:clientData/>
  </xdr:twoCellAnchor>
  <xdr:twoCellAnchor>
    <xdr:from>
      <xdr:col>8</xdr:col>
      <xdr:colOff>419100</xdr:colOff>
      <xdr:row>13</xdr:row>
      <xdr:rowOff>151141</xdr:rowOff>
    </xdr:from>
    <xdr:to>
      <xdr:col>15</xdr:col>
      <xdr:colOff>885824</xdr:colOff>
      <xdr:row>15</xdr:row>
      <xdr:rowOff>24332</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829175" y="3284866"/>
          <a:ext cx="4733924" cy="25419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Profit</a:t>
          </a:r>
        </a:p>
      </xdr:txBody>
    </xdr:sp>
    <xdr:clientData/>
  </xdr:twoCellAnchor>
  <xdr:twoCellAnchor>
    <xdr:from>
      <xdr:col>4</xdr:col>
      <xdr:colOff>419099</xdr:colOff>
      <xdr:row>1</xdr:row>
      <xdr:rowOff>38099</xdr:rowOff>
    </xdr:from>
    <xdr:to>
      <xdr:col>6</xdr:col>
      <xdr:colOff>552450</xdr:colOff>
      <xdr:row>2</xdr:row>
      <xdr:rowOff>66674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90774" y="695324"/>
          <a:ext cx="1352551"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a:t>
          </a:r>
          <a:r>
            <a:rPr lang="en-US" sz="1100" b="1" baseline="0"/>
            <a:t> Revenue</a:t>
          </a:r>
          <a:endParaRPr lang="en-US" sz="1100" b="1"/>
        </a:p>
      </xdr:txBody>
    </xdr:sp>
    <xdr:clientData/>
  </xdr:twoCellAnchor>
  <xdr:twoCellAnchor>
    <xdr:from>
      <xdr:col>9</xdr:col>
      <xdr:colOff>352424</xdr:colOff>
      <xdr:row>1</xdr:row>
      <xdr:rowOff>76199</xdr:rowOff>
    </xdr:from>
    <xdr:to>
      <xdr:col>11</xdr:col>
      <xdr:colOff>485775</xdr:colOff>
      <xdr:row>2</xdr:row>
      <xdr:rowOff>104774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5372099" y="733424"/>
          <a:ext cx="1352551"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Average Cost</a:t>
          </a:r>
        </a:p>
      </xdr:txBody>
    </xdr:sp>
    <xdr:clientData/>
  </xdr:twoCellAnchor>
  <xdr:twoCellAnchor>
    <xdr:from>
      <xdr:col>13</xdr:col>
      <xdr:colOff>438149</xdr:colOff>
      <xdr:row>1</xdr:row>
      <xdr:rowOff>57149</xdr:rowOff>
    </xdr:from>
    <xdr:to>
      <xdr:col>15</xdr:col>
      <xdr:colOff>571500</xdr:colOff>
      <xdr:row>2</xdr:row>
      <xdr:rowOff>85724</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7896224" y="714374"/>
          <a:ext cx="1352551"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Average Profit</a:t>
          </a:r>
        </a:p>
      </xdr:txBody>
    </xdr:sp>
    <xdr:clientData/>
  </xdr:twoCellAnchor>
  <xdr:twoCellAnchor>
    <xdr:from>
      <xdr:col>1</xdr:col>
      <xdr:colOff>38099</xdr:colOff>
      <xdr:row>1</xdr:row>
      <xdr:rowOff>9525</xdr:rowOff>
    </xdr:from>
    <xdr:to>
      <xdr:col>3</xdr:col>
      <xdr:colOff>447675</xdr:colOff>
      <xdr:row>4</xdr:row>
      <xdr:rowOff>38100</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182879" y="352425"/>
          <a:ext cx="1628776" cy="577215"/>
          <a:chOff x="152400" y="485775"/>
          <a:chExt cx="1409700" cy="581025"/>
        </a:xfrm>
      </xdr:grpSpPr>
      <xdr:sp macro="" textlink="Pivot!$B$4">
        <xdr:nvSpPr>
          <xdr:cNvPr id="18" name="TextBox 17">
            <a:extLst>
              <a:ext uri="{FF2B5EF4-FFF2-40B4-BE49-F238E27FC236}">
                <a16:creationId xmlns:a16="http://schemas.microsoft.com/office/drawing/2014/main" id="{00000000-0008-0000-0200-000012000000}"/>
              </a:ext>
            </a:extLst>
          </xdr:cNvPr>
          <xdr:cNvSpPr txBox="1"/>
        </xdr:nvSpPr>
        <xdr:spPr>
          <a:xfrm>
            <a:off x="152400" y="485775"/>
            <a:ext cx="14097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9441C2F-228F-4850-83E0-03AB39E9A6C3}" type="TxLink">
              <a:rPr lang="en-US" sz="2000" b="1" i="0" u="none" strike="noStrike">
                <a:solidFill>
                  <a:srgbClr val="000000"/>
                </a:solidFill>
                <a:latin typeface="Calibri"/>
                <a:cs typeface="Calibri"/>
              </a:rPr>
              <a:pPr algn="ctr"/>
              <a:t>9%</a:t>
            </a:fld>
            <a:endParaRPr lang="en-US" sz="20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00025" y="485775"/>
            <a:ext cx="1285876" cy="1809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Revenue</a:t>
            </a:r>
            <a:r>
              <a:rPr lang="en-US" sz="1100" b="1" baseline="0"/>
              <a:t> Growth</a:t>
            </a:r>
            <a:endParaRPr lang="en-US" sz="1100" b="1"/>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7.568148611113" createdVersion="6" refreshedVersion="6" minRefreshableVersion="3" recordCount="10" xr:uid="{00000000-000A-0000-FFFF-FFFF0B000000}">
  <cacheSource type="worksheet">
    <worksheetSource name="Table3"/>
  </cacheSource>
  <cacheFields count="9">
    <cacheField name="Quarter" numFmtId="0">
      <sharedItems count="10">
        <s v="2022-Q1"/>
        <s v="2022-Q2"/>
        <s v="2022-Q3"/>
        <s v="2022-Q4"/>
        <s v="2023-Q1"/>
        <s v="2023-Q2"/>
        <s v="2023-Q3"/>
        <s v="2023-Q4"/>
        <s v="2024-Q1"/>
        <s v="2024-Q2"/>
      </sharedItems>
    </cacheField>
    <cacheField name="Overall Revenue Growth" numFmtId="9">
      <sharedItems containsSemiMixedTypes="0" containsString="0" containsNumber="1" minValue="0.05" maxValue="0.14000000000000001"/>
    </cacheField>
    <cacheField name="Market Share" numFmtId="9">
      <sharedItems containsSemiMixedTypes="0" containsString="0" containsNumber="1" minValue="0.15" maxValue="0.24"/>
    </cacheField>
    <cacheField name="Employee Engagement Score" numFmtId="9">
      <sharedItems containsSemiMixedTypes="0" containsString="0" containsNumber="1" minValue="0.7" maxValue="0.88"/>
    </cacheField>
    <cacheField name="Customer Satisfaction Score" numFmtId="9">
      <sharedItems containsSemiMixedTypes="0" containsString="0" containsNumber="1" minValue="0.85" maxValue="0.96"/>
    </cacheField>
    <cacheField name="Revenue" numFmtId="164">
      <sharedItems containsSemiMixedTypes="0" containsString="0" containsNumber="1" containsInteger="1" minValue="105000" maxValue="246971"/>
    </cacheField>
    <cacheField name="Cost" numFmtId="164">
      <sharedItems containsSemiMixedTypes="0" containsString="0" containsNumber="1" containsInteger="1" minValue="70000" maxValue="101500"/>
    </cacheField>
    <cacheField name="Profit" numFmtId="164">
      <sharedItems containsSemiMixedTypes="0" containsString="0" containsNumber="1" containsInteger="1" minValue="35000" maxValue="145471"/>
    </cacheField>
    <cacheField name="Trend" numFmtId="164">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n v="0.05"/>
    <n v="0.15"/>
    <n v="0.7"/>
    <n v="0.85"/>
    <n v="105000"/>
    <n v="70000"/>
    <n v="35000"/>
    <x v="0"/>
  </r>
  <r>
    <x v="1"/>
    <n v="7.0000000000000007E-2"/>
    <n v="0.16"/>
    <n v="0.72"/>
    <n v="0.87"/>
    <n v="112350"/>
    <n v="73500"/>
    <n v="38850"/>
    <x v="1"/>
  </r>
  <r>
    <x v="2"/>
    <n v="0.06"/>
    <n v="0.17"/>
    <n v="0.74"/>
    <n v="0.89"/>
    <n v="119091"/>
    <n v="77000"/>
    <n v="42091"/>
    <x v="2"/>
  </r>
  <r>
    <x v="3"/>
    <n v="0.08"/>
    <n v="0.18"/>
    <n v="0.76"/>
    <n v="0.9"/>
    <n v="128618"/>
    <n v="80500"/>
    <n v="48118"/>
    <x v="3"/>
  </r>
  <r>
    <x v="4"/>
    <n v="0.1"/>
    <n v="0.19"/>
    <n v="0.78"/>
    <n v="0.91"/>
    <n v="141480"/>
    <n v="84000"/>
    <n v="57480"/>
    <x v="0"/>
  </r>
  <r>
    <x v="5"/>
    <n v="0.09"/>
    <n v="0.2"/>
    <n v="0.8"/>
    <n v="0.92"/>
    <n v="154213"/>
    <n v="87500"/>
    <n v="66713"/>
    <x v="1"/>
  </r>
  <r>
    <x v="6"/>
    <n v="0.11"/>
    <n v="0.21"/>
    <n v="0.82"/>
    <n v="0.93"/>
    <n v="171177"/>
    <n v="91000"/>
    <n v="80177"/>
    <x v="2"/>
  </r>
  <r>
    <x v="7"/>
    <n v="0.12"/>
    <n v="0.22"/>
    <n v="0.84"/>
    <n v="0.94"/>
    <n v="191718"/>
    <n v="94500"/>
    <n v="97218"/>
    <x v="3"/>
  </r>
  <r>
    <x v="8"/>
    <n v="0.13"/>
    <n v="0.23"/>
    <n v="0.86"/>
    <n v="0.95"/>
    <n v="216641"/>
    <n v="98000"/>
    <n v="118641"/>
    <x v="0"/>
  </r>
  <r>
    <x v="9"/>
    <n v="0.14000000000000001"/>
    <n v="0.24"/>
    <n v="0.88"/>
    <n v="0.96"/>
    <n v="246971"/>
    <n v="101500"/>
    <n v="14547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6"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P3:Q7" firstHeaderRow="1" firstDataRow="1" firstDataCol="1"/>
  <pivotFields count="9">
    <pivotField axis="axisRow" showAll="0">
      <items count="11">
        <item x="0"/>
        <item x="1"/>
        <item x="2"/>
        <item x="3"/>
        <item x="4"/>
        <item x="5"/>
        <item x="6"/>
        <item x="7"/>
        <item x="8"/>
        <item x="9"/>
        <item t="default"/>
      </items>
    </pivotField>
    <pivotField numFmtId="9" showAll="0"/>
    <pivotField numFmtId="9" showAll="0"/>
    <pivotField numFmtId="9" showAll="0"/>
    <pivotField numFmtId="9" showAll="0"/>
    <pivotField numFmtId="164" showAll="0"/>
    <pivotField dataField="1" numFmtId="164" showAll="0"/>
    <pivotField numFmtId="164" showAl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Sum of Cost" fld="6" baseField="0" baseItem="0"/>
  </dataFields>
  <formats count="9">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field="0" type="button" dataOnly="0" labelOnly="1" outline="0" axis="axisRow" fieldPosition="0"/>
    </format>
    <format dxfId="4">
      <pivotArea dataOnly="0" labelOnly="1" outline="0" axis="axisValues" fieldPosition="0"/>
    </format>
    <format dxfId="3">
      <pivotArea dataOnly="0" labelOnly="1" outline="0" axis="axisValues"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2"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3:E7" firstHeaderRow="1" firstDataRow="1" firstDataCol="1"/>
  <pivotFields count="9">
    <pivotField axis="axisRow" showAll="0">
      <items count="11">
        <item x="0"/>
        <item x="1"/>
        <item x="2"/>
        <item x="3"/>
        <item x="4"/>
        <item x="5"/>
        <item x="6"/>
        <item x="7"/>
        <item x="8"/>
        <item x="9"/>
        <item t="default"/>
      </items>
    </pivotField>
    <pivotField dataField="1" numFmtId="9" showAll="0"/>
    <pivotField numFmtId="9" showAll="0"/>
    <pivotField numFmtId="9" showAll="0"/>
    <pivotField numFmtId="9" showAll="0"/>
    <pivotField numFmtId="164" showAll="0"/>
    <pivotField numFmtId="164" showAll="0"/>
    <pivotField numFmtId="164" showAl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Average of Overall Revenue Growth" fld="1" subtotal="average" baseField="0" baseItem="1" numFmtId="9"/>
  </dataFields>
  <formats count="11">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field="0" type="button" dataOnly="0" labelOnly="1" outline="0" axis="axisRow" fieldPosition="0"/>
    </format>
    <format dxfId="15">
      <pivotArea dataOnly="0" labelOnly="1" outline="0" axis="axisValues" fieldPosition="0"/>
    </format>
    <format dxfId="14">
      <pivotArea dataOnly="0" labelOnly="1" outline="0" axis="axisValues"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collapsedLevelsAreSubtotals="1" fieldPosition="0">
        <references count="1">
          <reference field="0" count="3">
            <x v="1"/>
            <x v="5"/>
            <x v="9"/>
          </reference>
        </references>
      </pivotArea>
    </format>
    <format dxfId="9">
      <pivotArea outline="0" collapsedLevelsAreSubtotals="1" fieldPosition="0"/>
    </format>
  </format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4"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7" firstHeaderRow="1" firstDataRow="1" firstDataCol="1"/>
  <pivotFields count="9">
    <pivotField axis="axisRow" showAll="0">
      <items count="11">
        <item x="0"/>
        <item x="1"/>
        <item x="2"/>
        <item x="3"/>
        <item x="4"/>
        <item x="5"/>
        <item x="6"/>
        <item x="7"/>
        <item x="8"/>
        <item x="9"/>
        <item t="default"/>
      </items>
    </pivotField>
    <pivotField numFmtId="9" showAll="0"/>
    <pivotField numFmtId="9" showAll="0"/>
    <pivotField dataField="1" numFmtId="9" showAll="0"/>
    <pivotField numFmtId="9" showAll="0"/>
    <pivotField numFmtId="164" showAll="0"/>
    <pivotField numFmtId="164" showAll="0"/>
    <pivotField numFmtId="164" showAl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Average of Employee Engagement Score" fld="3" subtotal="average" baseField="0" baseItem="0"/>
  </dataFields>
  <formats count="6">
    <format dxfId="25">
      <pivotArea outline="0" collapsedLevelsAreSubtotals="1" fieldPosition="0"/>
    </format>
    <format dxfId="24">
      <pivotArea dataOnly="0" labelOnly="1" outline="0" axis="axisValues" fieldPosition="0"/>
    </format>
    <format dxfId="23">
      <pivotArea dataOnly="0" labelOnly="1" outline="0" axis="axisValues" fieldPosition="0"/>
    </format>
    <format dxfId="22">
      <pivotArea field="0" type="button" dataOnly="0" labelOnly="1" outline="0" axis="axisRow" fieldPosition="0"/>
    </format>
    <format dxfId="21">
      <pivotArea dataOnly="0" labelOnly="1" outline="0" axis="axisValues"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rowPageCount="1" colPageCount="1"/>
  <pivotFields count="9">
    <pivotField axis="axisPage" multipleItemSelectionAllowed="1" showAll="0">
      <items count="11">
        <item x="0"/>
        <item x="1"/>
        <item x="2"/>
        <item x="3"/>
        <item x="4"/>
        <item x="5"/>
        <item x="6"/>
        <item x="7"/>
        <item x="8"/>
        <item x="9"/>
        <item t="default"/>
      </items>
    </pivotField>
    <pivotField dataField="1" numFmtId="9" showAll="0"/>
    <pivotField dataField="1" numFmtId="9" showAll="0"/>
    <pivotField dataField="1" numFmtId="9" showAll="0"/>
    <pivotField dataField="1" numFmtId="9" showAll="0"/>
    <pivotField dataField="1" numFmtId="164" showAll="0"/>
    <pivotField dataField="1" numFmtId="164" showAll="0"/>
    <pivotField dataField="1" numFmtId="164" showAll="0"/>
    <pivotField showAll="0" defaultSubtotal="0">
      <items count="4">
        <item x="0"/>
        <item h="1" x="1"/>
        <item h="1" x="2"/>
        <item h="1" x="3"/>
      </items>
    </pivotField>
  </pivotFields>
  <rowFields count="1">
    <field x="-2"/>
  </rowFields>
  <rowItems count="7">
    <i>
      <x/>
    </i>
    <i i="1">
      <x v="1"/>
    </i>
    <i i="2">
      <x v="2"/>
    </i>
    <i i="3">
      <x v="3"/>
    </i>
    <i i="4">
      <x v="4"/>
    </i>
    <i i="5">
      <x v="5"/>
    </i>
    <i i="6">
      <x v="6"/>
    </i>
  </rowItems>
  <colItems count="1">
    <i/>
  </colItems>
  <pageFields count="1">
    <pageField fld="0" hier="-1"/>
  </pageFields>
  <dataFields count="7">
    <dataField name="Average of Overall Revenue Growth" fld="1" subtotal="average" baseField="0" baseItem="1636820208"/>
    <dataField name="Average of Market Share" fld="2" subtotal="average" baseField="0" baseItem="1636820208"/>
    <dataField name="Average of Employee Engagement Score" fld="3" subtotal="average" baseField="0" baseItem="1636820208"/>
    <dataField name="Average of Customer Satisfaction Score" fld="4" subtotal="average" baseField="0" baseItem="1636820208"/>
    <dataField name="Sum of Revenue" fld="5" baseField="0" baseItem="0"/>
    <dataField name="Sum of Cost" fld="6" baseField="0" baseItem="0"/>
    <dataField name="Sum of Profit" fld="7" baseField="0" baseItem="0"/>
  </dataFields>
  <formats count="4">
    <format dxfId="29">
      <pivotArea collapsedLevelsAreSubtotals="1" fieldPosition="0">
        <references count="1">
          <reference field="4294967294" count="1">
            <x v="3"/>
          </reference>
        </references>
      </pivotArea>
    </format>
    <format dxfId="28">
      <pivotArea collapsedLevelsAreSubtotals="1" fieldPosition="0">
        <references count="1">
          <reference field="4294967294" count="3">
            <x v="0"/>
            <x v="1"/>
            <x v="2"/>
          </reference>
        </references>
      </pivotArea>
    </format>
    <format dxfId="27">
      <pivotArea field="-2" type="button" dataOnly="0" labelOnly="1" outline="0" axis="axisRow" fieldPosition="0"/>
    </format>
    <format dxfId="26">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3"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7" firstHeaderRow="1" firstDataRow="1" firstDataCol="1"/>
  <pivotFields count="9">
    <pivotField axis="axisRow" showAll="0">
      <items count="11">
        <item x="0"/>
        <item x="1"/>
        <item x="2"/>
        <item x="3"/>
        <item x="4"/>
        <item x="5"/>
        <item x="6"/>
        <item x="7"/>
        <item x="8"/>
        <item x="9"/>
        <item t="default"/>
      </items>
    </pivotField>
    <pivotField numFmtId="9" showAll="0"/>
    <pivotField dataField="1" numFmtId="9" showAll="0"/>
    <pivotField numFmtId="9" showAll="0"/>
    <pivotField numFmtId="9" showAll="0"/>
    <pivotField numFmtId="164" showAll="0"/>
    <pivotField numFmtId="164" showAll="0"/>
    <pivotField numFmtId="164" showAl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Average of Market Share" fld="2" subtotal="average" baseField="0" baseItem="0"/>
  </dataFields>
  <formats count="6">
    <format dxfId="35">
      <pivotArea outline="0" collapsedLevelsAreSubtotals="1" fieldPosition="0"/>
    </format>
    <format dxfId="34">
      <pivotArea dataOnly="0" labelOnly="1" outline="0" axis="axisValues" fieldPosition="0"/>
    </format>
    <format dxfId="33">
      <pivotArea dataOnly="0" labelOnly="1" outline="0" axis="axisValues" fieldPosition="0"/>
    </format>
    <format dxfId="32">
      <pivotArea field="0" type="button" dataOnly="0" labelOnly="1" outline="0" axis="axisRow" fieldPosition="0"/>
    </format>
    <format dxfId="31">
      <pivotArea dataOnly="0" labelOnly="1" outline="0" axis="axisValues"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3:N7" firstHeaderRow="1" firstDataRow="1" firstDataCol="1"/>
  <pivotFields count="9">
    <pivotField axis="axisRow" showAll="0">
      <items count="11">
        <item x="0"/>
        <item x="1"/>
        <item x="2"/>
        <item x="3"/>
        <item x="4"/>
        <item x="5"/>
        <item x="6"/>
        <item x="7"/>
        <item x="8"/>
        <item x="9"/>
        <item t="default"/>
      </items>
    </pivotField>
    <pivotField numFmtId="9" showAll="0"/>
    <pivotField numFmtId="9" showAll="0"/>
    <pivotField numFmtId="9" showAll="0"/>
    <pivotField numFmtId="9" showAll="0"/>
    <pivotField dataField="1" numFmtId="164" showAll="0"/>
    <pivotField numFmtId="164" showAll="0"/>
    <pivotField numFmtId="164" showAl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Sum of Revenue" fld="5" baseField="0" baseItem="0" numFmtId="3"/>
  </dataFields>
  <formats count="9">
    <format dxfId="44">
      <pivotArea outline="0" collapsedLevelsAreSubtotals="1" fieldPosition="0"/>
    </format>
    <format dxfId="43">
      <pivotArea dataOnly="0" labelOnly="1" outline="0" axis="axisValues" fieldPosition="0"/>
    </format>
    <format dxfId="42">
      <pivotArea dataOnly="0" labelOnly="1" outline="0" axis="axisValues" fieldPosition="0"/>
    </format>
    <format dxfId="41">
      <pivotArea field="0" type="button" dataOnly="0" labelOnly="1" outline="0" axis="axisRow" fieldPosition="0"/>
    </format>
    <format dxfId="40">
      <pivotArea dataOnly="0" labelOnly="1" outline="0" axis="axisValues" fieldPosition="0"/>
    </format>
    <format dxfId="39">
      <pivotArea dataOnly="0" labelOnly="1" outline="0" axis="axisValues"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S3:T7" firstHeaderRow="1" firstDataRow="1" firstDataCol="1"/>
  <pivotFields count="9">
    <pivotField axis="axisRow" showAll="0">
      <items count="11">
        <item x="0"/>
        <item x="1"/>
        <item x="2"/>
        <item x="3"/>
        <item x="4"/>
        <item x="5"/>
        <item x="6"/>
        <item x="7"/>
        <item x="8"/>
        <item x="9"/>
        <item t="default"/>
      </items>
    </pivotField>
    <pivotField numFmtId="9" showAll="0"/>
    <pivotField numFmtId="9" showAll="0"/>
    <pivotField numFmtId="9" showAll="0"/>
    <pivotField numFmtId="9" showAll="0"/>
    <pivotField numFmtId="164" showAll="0"/>
    <pivotField numFmtId="164" showAll="0"/>
    <pivotField dataField="1" numFmtId="164" showAl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Sum of Profit" fld="7" baseField="0" baseItem="0"/>
  </dataFields>
  <formats count="9">
    <format dxfId="53">
      <pivotArea outline="0" collapsedLevelsAreSubtotals="1" fieldPosition="0"/>
    </format>
    <format dxfId="52">
      <pivotArea dataOnly="0" labelOnly="1" outline="0" axis="axisValues" fieldPosition="0"/>
    </format>
    <format dxfId="51">
      <pivotArea dataOnly="0" labelOnly="1" outline="0" axis="axisValues" fieldPosition="0"/>
    </format>
    <format dxfId="50">
      <pivotArea field="0" type="button" dataOnly="0" labelOnly="1" outline="0" axis="axisRow" fieldPosition="0"/>
    </format>
    <format dxfId="49">
      <pivotArea dataOnly="0" labelOnly="1" outline="0" axis="axisValues" fieldPosition="0"/>
    </format>
    <format dxfId="48">
      <pivotArea dataOnly="0" labelOnly="1" outline="0" axis="axisValues"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00000000-0013-0000-FFFF-FFFF01000000}" sourceName="Trend">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00000000-0014-0000-FFFF-FFFF01000000}" cache="Slicer_Trend" caption="Tre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I12" totalsRowCount="1" headerRowDxfId="73" dataDxfId="72" dataCellStyle="Comma">
  <autoFilter ref="A1:I11" xr:uid="{00000000-0009-0000-0100-000001000000}"/>
  <tableColumns count="9">
    <tableColumn id="1" xr3:uid="{00000000-0010-0000-0000-000001000000}" name="Quarter" dataDxfId="71" totalsRowDxfId="70"/>
    <tableColumn id="2" xr3:uid="{00000000-0010-0000-0000-000002000000}" name="Overall Revenue Growth" totalsRowFunction="custom" dataDxfId="69" totalsRowDxfId="68" dataCellStyle="Percent">
      <totalsRowFormula>AVERAGE(Table3[Overall Revenue Growth])</totalsRowFormula>
    </tableColumn>
    <tableColumn id="3" xr3:uid="{00000000-0010-0000-0000-000003000000}" name="Market Share" totalsRowFunction="custom" dataDxfId="67" totalsRowDxfId="66" dataCellStyle="Percent">
      <totalsRowFormula>AVERAGE(Table3[Market Share])</totalsRowFormula>
    </tableColumn>
    <tableColumn id="4" xr3:uid="{00000000-0010-0000-0000-000004000000}" name="Employee Engagement Score" totalsRowFunction="custom" dataDxfId="65" totalsRowDxfId="64" dataCellStyle="Percent">
      <totalsRowFormula>AVERAGE(Table3[Employee Engagement Score])</totalsRowFormula>
    </tableColumn>
    <tableColumn id="5" xr3:uid="{00000000-0010-0000-0000-000005000000}" name="Customer Satisfaction Score" totalsRowFunction="custom" dataDxfId="63" totalsRowDxfId="62" dataCellStyle="Percent">
      <totalsRowFormula>AVERAGE(Table3[Customer Satisfaction Score])</totalsRowFormula>
    </tableColumn>
    <tableColumn id="6" xr3:uid="{00000000-0010-0000-0000-000006000000}" name="Revenue" totalsRowFunction="custom" dataDxfId="61" totalsRowDxfId="60" dataCellStyle="Comma">
      <totalsRowFormula>SUBTOTAL(109,F2:F11)</totalsRowFormula>
    </tableColumn>
    <tableColumn id="7" xr3:uid="{00000000-0010-0000-0000-000007000000}" name="Cost" totalsRowFunction="custom" dataDxfId="59" totalsRowDxfId="58" dataCellStyle="Comma">
      <totalsRowFormula>SUBTOTAL(109,G2:G11)</totalsRowFormula>
    </tableColumn>
    <tableColumn id="8" xr3:uid="{00000000-0010-0000-0000-000008000000}" name="Profit" totalsRowFunction="custom" dataDxfId="57" totalsRowDxfId="56" dataCellStyle="Comma">
      <totalsRowFormula>SUBTOTAL(109,H2:H11)</totalsRowFormula>
    </tableColumn>
    <tableColumn id="9" xr3:uid="{00000000-0010-0000-0000-000009000000}" name="Trend" dataDxfId="55" totalsRowDxfId="54"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5"/>
  <sheetViews>
    <sheetView workbookViewId="0">
      <selection activeCell="F18" sqref="F18"/>
    </sheetView>
  </sheetViews>
  <sheetFormatPr defaultRowHeight="14.4" x14ac:dyDescent="0.3"/>
  <cols>
    <col min="2" max="2" width="13" customWidth="1"/>
    <col min="3" max="3" width="13.44140625" customWidth="1"/>
    <col min="4" max="5" width="15.44140625" customWidth="1"/>
    <col min="6" max="8" width="12" bestFit="1" customWidth="1"/>
  </cols>
  <sheetData>
    <row r="1" spans="1:12" s="2" customFormat="1" ht="43.2" x14ac:dyDescent="0.3">
      <c r="A1" s="1" t="s">
        <v>0</v>
      </c>
      <c r="B1" s="1" t="s">
        <v>1</v>
      </c>
      <c r="C1" s="1" t="s">
        <v>2</v>
      </c>
      <c r="D1" s="1" t="s">
        <v>3</v>
      </c>
      <c r="E1" s="1" t="s">
        <v>4</v>
      </c>
      <c r="F1" s="1" t="s">
        <v>5</v>
      </c>
      <c r="G1" s="1" t="s">
        <v>6</v>
      </c>
      <c r="H1" s="1" t="s">
        <v>7</v>
      </c>
      <c r="I1" s="1" t="s">
        <v>29</v>
      </c>
    </row>
    <row r="2" spans="1:12" x14ac:dyDescent="0.3">
      <c r="A2" s="3" t="s">
        <v>8</v>
      </c>
      <c r="B2" s="4">
        <v>0.05</v>
      </c>
      <c r="C2" s="4">
        <v>0.15</v>
      </c>
      <c r="D2" s="4">
        <v>0.7</v>
      </c>
      <c r="E2" s="4">
        <v>0.85</v>
      </c>
      <c r="F2" s="5">
        <v>105000</v>
      </c>
      <c r="G2" s="5">
        <v>70000</v>
      </c>
      <c r="H2" s="5">
        <v>35000</v>
      </c>
      <c r="I2" s="5" t="s">
        <v>30</v>
      </c>
      <c r="J2" s="2"/>
    </row>
    <row r="3" spans="1:12" x14ac:dyDescent="0.3">
      <c r="A3" s="3" t="s">
        <v>9</v>
      </c>
      <c r="B3" s="4">
        <v>7.0000000000000007E-2</v>
      </c>
      <c r="C3" s="4">
        <v>0.16</v>
      </c>
      <c r="D3" s="4">
        <v>0.72</v>
      </c>
      <c r="E3" s="4">
        <v>0.87</v>
      </c>
      <c r="F3" s="5">
        <v>112350</v>
      </c>
      <c r="G3" s="5">
        <v>73500</v>
      </c>
      <c r="H3" s="5">
        <v>38850</v>
      </c>
      <c r="I3" s="5" t="s">
        <v>31</v>
      </c>
      <c r="J3" s="2"/>
    </row>
    <row r="4" spans="1:12" x14ac:dyDescent="0.3">
      <c r="A4" s="3" t="s">
        <v>10</v>
      </c>
      <c r="B4" s="4">
        <v>0.06</v>
      </c>
      <c r="C4" s="4">
        <v>0.17</v>
      </c>
      <c r="D4" s="4">
        <v>0.74</v>
      </c>
      <c r="E4" s="4">
        <v>0.89</v>
      </c>
      <c r="F4" s="5">
        <v>119091</v>
      </c>
      <c r="G4" s="5">
        <v>77000</v>
      </c>
      <c r="H4" s="5">
        <v>42091</v>
      </c>
      <c r="I4" s="5" t="s">
        <v>32</v>
      </c>
      <c r="J4" s="2"/>
    </row>
    <row r="5" spans="1:12" x14ac:dyDescent="0.3">
      <c r="A5" s="3" t="s">
        <v>11</v>
      </c>
      <c r="B5" s="4">
        <v>0.08</v>
      </c>
      <c r="C5" s="4">
        <v>0.18</v>
      </c>
      <c r="D5" s="4">
        <v>0.76</v>
      </c>
      <c r="E5" s="4">
        <v>0.9</v>
      </c>
      <c r="F5" s="5">
        <v>128618</v>
      </c>
      <c r="G5" s="5">
        <v>80500</v>
      </c>
      <c r="H5" s="5">
        <v>48118</v>
      </c>
      <c r="I5" s="5" t="s">
        <v>33</v>
      </c>
      <c r="J5" s="2"/>
    </row>
    <row r="6" spans="1:12" x14ac:dyDescent="0.3">
      <c r="A6" s="3" t="s">
        <v>12</v>
      </c>
      <c r="B6" s="4">
        <v>0.1</v>
      </c>
      <c r="C6" s="4">
        <v>0.19</v>
      </c>
      <c r="D6" s="4">
        <v>0.78</v>
      </c>
      <c r="E6" s="4">
        <v>0.91</v>
      </c>
      <c r="F6" s="5">
        <v>141480</v>
      </c>
      <c r="G6" s="5">
        <v>84000</v>
      </c>
      <c r="H6" s="5">
        <v>57480</v>
      </c>
      <c r="I6" s="5" t="s">
        <v>30</v>
      </c>
      <c r="J6" s="2"/>
    </row>
    <row r="7" spans="1:12" x14ac:dyDescent="0.3">
      <c r="A7" s="3" t="s">
        <v>13</v>
      </c>
      <c r="B7" s="4">
        <v>0.09</v>
      </c>
      <c r="C7" s="4">
        <v>0.2</v>
      </c>
      <c r="D7" s="4">
        <v>0.8</v>
      </c>
      <c r="E7" s="4">
        <v>0.92</v>
      </c>
      <c r="F7" s="5">
        <v>154213</v>
      </c>
      <c r="G7" s="5">
        <v>87500</v>
      </c>
      <c r="H7" s="5">
        <v>66713</v>
      </c>
      <c r="I7" s="5" t="s">
        <v>31</v>
      </c>
      <c r="J7" s="2"/>
    </row>
    <row r="8" spans="1:12" x14ac:dyDescent="0.3">
      <c r="A8" s="3" t="s">
        <v>14</v>
      </c>
      <c r="B8" s="4">
        <v>0.11</v>
      </c>
      <c r="C8" s="4">
        <v>0.21</v>
      </c>
      <c r="D8" s="4">
        <v>0.82</v>
      </c>
      <c r="E8" s="4">
        <v>0.93</v>
      </c>
      <c r="F8" s="5">
        <v>171177</v>
      </c>
      <c r="G8" s="5">
        <v>91000</v>
      </c>
      <c r="H8" s="5">
        <v>80177</v>
      </c>
      <c r="I8" s="5" t="s">
        <v>32</v>
      </c>
      <c r="J8" s="2"/>
    </row>
    <row r="9" spans="1:12" x14ac:dyDescent="0.3">
      <c r="A9" s="3" t="s">
        <v>15</v>
      </c>
      <c r="B9" s="4">
        <v>0.12</v>
      </c>
      <c r="C9" s="4">
        <v>0.22</v>
      </c>
      <c r="D9" s="4">
        <v>0.84</v>
      </c>
      <c r="E9" s="4">
        <v>0.94</v>
      </c>
      <c r="F9" s="5">
        <v>191718</v>
      </c>
      <c r="G9" s="5">
        <v>94500</v>
      </c>
      <c r="H9" s="5">
        <v>97218</v>
      </c>
      <c r="I9" s="5" t="s">
        <v>33</v>
      </c>
      <c r="J9" s="2"/>
    </row>
    <row r="10" spans="1:12" x14ac:dyDescent="0.3">
      <c r="A10" s="3" t="s">
        <v>16</v>
      </c>
      <c r="B10" s="4">
        <v>0.13</v>
      </c>
      <c r="C10" s="4">
        <v>0.23</v>
      </c>
      <c r="D10" s="4">
        <v>0.86</v>
      </c>
      <c r="E10" s="4">
        <v>0.95</v>
      </c>
      <c r="F10" s="5">
        <v>216641</v>
      </c>
      <c r="G10" s="5">
        <v>98000</v>
      </c>
      <c r="H10" s="5">
        <v>118641</v>
      </c>
      <c r="I10" s="5" t="s">
        <v>30</v>
      </c>
      <c r="J10" s="2"/>
    </row>
    <row r="11" spans="1:12" x14ac:dyDescent="0.3">
      <c r="A11" s="3" t="s">
        <v>17</v>
      </c>
      <c r="B11" s="4">
        <v>0.14000000000000001</v>
      </c>
      <c r="C11" s="4">
        <v>0.24</v>
      </c>
      <c r="D11" s="4">
        <v>0.88</v>
      </c>
      <c r="E11" s="4">
        <v>0.96</v>
      </c>
      <c r="F11" s="5">
        <v>246971</v>
      </c>
      <c r="G11" s="5">
        <v>101500</v>
      </c>
      <c r="H11" s="5">
        <v>145471</v>
      </c>
      <c r="I11" s="5" t="s">
        <v>31</v>
      </c>
      <c r="J11" s="2"/>
    </row>
    <row r="12" spans="1:12" x14ac:dyDescent="0.3">
      <c r="A12" s="3"/>
      <c r="B12" s="9">
        <f>AVERAGE(Table3[Overall Revenue Growth])</f>
        <v>9.5000000000000001E-2</v>
      </c>
      <c r="C12" s="9">
        <f>AVERAGE(Table3[Market Share])</f>
        <v>0.19499999999999998</v>
      </c>
      <c r="D12" s="9">
        <f>AVERAGE(Table3[Employee Engagement Score])</f>
        <v>0.79</v>
      </c>
      <c r="E12" s="9">
        <f>AVERAGE(Table3[Customer Satisfaction Score])</f>
        <v>0.9119999999999997</v>
      </c>
      <c r="F12" s="10">
        <f>SUBTOTAL(109,F2:F11)</f>
        <v>1587259</v>
      </c>
      <c r="G12" s="10">
        <f>SUBTOTAL(109,G2:G11)</f>
        <v>857500</v>
      </c>
      <c r="H12" s="10">
        <f>SUBTOTAL(109,H2:H11)</f>
        <v>729759</v>
      </c>
      <c r="I12" s="3"/>
      <c r="J12" s="2"/>
    </row>
    <row r="13" spans="1:12" x14ac:dyDescent="0.3">
      <c r="I13" s="2"/>
      <c r="J13" s="2"/>
    </row>
    <row r="15" spans="1:12" x14ac:dyDescent="0.3">
      <c r="F15" s="2"/>
      <c r="G15" s="2"/>
      <c r="H15" s="2"/>
      <c r="I15" s="2"/>
      <c r="J15" s="2"/>
      <c r="K15" s="2"/>
      <c r="L1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13"/>
  <sheetViews>
    <sheetView workbookViewId="0">
      <selection activeCell="E12" sqref="E12"/>
    </sheetView>
  </sheetViews>
  <sheetFormatPr defaultRowHeight="14.4" x14ac:dyDescent="0.3"/>
  <cols>
    <col min="1" max="1" width="37.44140625" bestFit="1" customWidth="1"/>
    <col min="2" max="2" width="7.109375" customWidth="1"/>
    <col min="3" max="3" width="1.5546875" customWidth="1"/>
    <col min="4" max="4" width="13.109375" customWidth="1"/>
    <col min="5" max="5" width="10.5546875" customWidth="1"/>
    <col min="6" max="6" width="2" customWidth="1"/>
    <col min="7" max="7" width="13.109375" customWidth="1"/>
    <col min="8" max="8" width="12.88671875" customWidth="1"/>
    <col min="9" max="9" width="2.33203125" customWidth="1"/>
    <col min="10" max="10" width="13.109375" customWidth="1"/>
    <col min="11" max="11" width="12" customWidth="1"/>
    <col min="12" max="12" width="1.88671875" customWidth="1"/>
    <col min="13" max="13" width="13.109375" bestFit="1" customWidth="1"/>
    <col min="14" max="14" width="8.88671875" customWidth="1"/>
    <col min="15" max="15" width="1.44140625" customWidth="1"/>
    <col min="16" max="16" width="13.109375" bestFit="1" customWidth="1"/>
    <col min="17" max="17" width="11.44140625" customWidth="1"/>
    <col min="18" max="18" width="2" customWidth="1"/>
    <col min="19" max="19" width="13.109375" bestFit="1" customWidth="1"/>
    <col min="20" max="20" width="12.5546875" customWidth="1"/>
  </cols>
  <sheetData>
    <row r="1" spans="1:20" x14ac:dyDescent="0.3">
      <c r="A1" s="6" t="s">
        <v>0</v>
      </c>
      <c r="B1" t="s">
        <v>20</v>
      </c>
    </row>
    <row r="3" spans="1:20" ht="57.6" x14ac:dyDescent="0.3">
      <c r="A3" s="11" t="s">
        <v>24</v>
      </c>
      <c r="B3" s="3"/>
      <c r="C3" s="3"/>
      <c r="D3" s="11" t="s">
        <v>18</v>
      </c>
      <c r="E3" s="12" t="s">
        <v>28</v>
      </c>
      <c r="G3" s="11" t="s">
        <v>18</v>
      </c>
      <c r="H3" s="12" t="s">
        <v>27</v>
      </c>
      <c r="J3" s="11" t="s">
        <v>18</v>
      </c>
      <c r="K3" s="12" t="s">
        <v>26</v>
      </c>
      <c r="M3" s="11" t="s">
        <v>18</v>
      </c>
      <c r="N3" s="12" t="s">
        <v>21</v>
      </c>
      <c r="P3" s="11" t="s">
        <v>18</v>
      </c>
      <c r="Q3" s="12" t="s">
        <v>22</v>
      </c>
      <c r="S3" s="11" t="s">
        <v>18</v>
      </c>
      <c r="T3" s="12" t="s">
        <v>23</v>
      </c>
    </row>
    <row r="4" spans="1:20" x14ac:dyDescent="0.3">
      <c r="A4" s="8" t="s">
        <v>28</v>
      </c>
      <c r="B4" s="7">
        <v>9.3333333333333338E-2</v>
      </c>
      <c r="D4" s="8" t="s">
        <v>8</v>
      </c>
      <c r="E4" s="7">
        <v>0.05</v>
      </c>
      <c r="G4" s="8" t="s">
        <v>8</v>
      </c>
      <c r="H4" s="7">
        <v>0.15</v>
      </c>
      <c r="J4" s="8" t="s">
        <v>8</v>
      </c>
      <c r="K4" s="7">
        <v>0.7</v>
      </c>
      <c r="M4" s="8" t="s">
        <v>8</v>
      </c>
      <c r="N4" s="13">
        <v>105000</v>
      </c>
      <c r="P4" s="8" t="s">
        <v>8</v>
      </c>
      <c r="Q4" s="13">
        <v>70000</v>
      </c>
      <c r="S4" s="8" t="s">
        <v>8</v>
      </c>
      <c r="T4" s="13">
        <v>35000</v>
      </c>
    </row>
    <row r="5" spans="1:20" x14ac:dyDescent="0.3">
      <c r="A5" s="8" t="s">
        <v>27</v>
      </c>
      <c r="B5" s="7">
        <v>0.19000000000000003</v>
      </c>
      <c r="D5" s="8" t="s">
        <v>12</v>
      </c>
      <c r="E5" s="7">
        <v>0.1</v>
      </c>
      <c r="G5" s="8" t="s">
        <v>12</v>
      </c>
      <c r="H5" s="7">
        <v>0.19</v>
      </c>
      <c r="J5" s="8" t="s">
        <v>12</v>
      </c>
      <c r="K5" s="7">
        <v>0.78</v>
      </c>
      <c r="M5" s="8" t="s">
        <v>12</v>
      </c>
      <c r="N5" s="13">
        <v>141480</v>
      </c>
      <c r="P5" s="8" t="s">
        <v>12</v>
      </c>
      <c r="Q5" s="13">
        <v>84000</v>
      </c>
      <c r="S5" s="8" t="s">
        <v>12</v>
      </c>
      <c r="T5" s="13">
        <v>57480</v>
      </c>
    </row>
    <row r="6" spans="1:20" x14ac:dyDescent="0.3">
      <c r="A6" s="8" t="s">
        <v>26</v>
      </c>
      <c r="B6" s="7">
        <v>0.77999999999999992</v>
      </c>
      <c r="D6" s="8" t="s">
        <v>16</v>
      </c>
      <c r="E6" s="7">
        <v>0.13</v>
      </c>
      <c r="G6" s="8" t="s">
        <v>16</v>
      </c>
      <c r="H6" s="7">
        <v>0.23</v>
      </c>
      <c r="J6" s="8" t="s">
        <v>16</v>
      </c>
      <c r="K6" s="7">
        <v>0.86</v>
      </c>
      <c r="M6" s="8" t="s">
        <v>16</v>
      </c>
      <c r="N6" s="13">
        <v>216641</v>
      </c>
      <c r="P6" s="8" t="s">
        <v>16</v>
      </c>
      <c r="Q6" s="13">
        <v>98000</v>
      </c>
      <c r="S6" s="8" t="s">
        <v>16</v>
      </c>
      <c r="T6" s="13">
        <v>118641</v>
      </c>
    </row>
    <row r="7" spans="1:20" x14ac:dyDescent="0.3">
      <c r="A7" s="8" t="s">
        <v>25</v>
      </c>
      <c r="B7" s="7">
        <v>0.90333333333333332</v>
      </c>
      <c r="D7" s="8" t="s">
        <v>19</v>
      </c>
      <c r="E7" s="7">
        <v>9.3333333333333338E-2</v>
      </c>
      <c r="G7" s="8" t="s">
        <v>19</v>
      </c>
      <c r="H7" s="7">
        <v>0.18999999999999997</v>
      </c>
      <c r="J7" s="8" t="s">
        <v>19</v>
      </c>
      <c r="K7" s="7">
        <v>0.77999999999999992</v>
      </c>
      <c r="M7" s="8" t="s">
        <v>19</v>
      </c>
      <c r="N7" s="13">
        <v>463121</v>
      </c>
      <c r="P7" s="8" t="s">
        <v>19</v>
      </c>
      <c r="Q7" s="13">
        <v>252000</v>
      </c>
      <c r="S7" s="8" t="s">
        <v>19</v>
      </c>
      <c r="T7" s="13">
        <v>211121</v>
      </c>
    </row>
    <row r="8" spans="1:20" x14ac:dyDescent="0.3">
      <c r="A8" s="8" t="s">
        <v>21</v>
      </c>
      <c r="B8">
        <v>463121</v>
      </c>
    </row>
    <row r="9" spans="1:20" x14ac:dyDescent="0.3">
      <c r="A9" s="8" t="s">
        <v>22</v>
      </c>
      <c r="B9">
        <v>252000</v>
      </c>
    </row>
    <row r="10" spans="1:20" x14ac:dyDescent="0.3">
      <c r="A10" s="8" t="s">
        <v>23</v>
      </c>
      <c r="B10">
        <v>211121</v>
      </c>
    </row>
    <row r="13" spans="1:20" x14ac:dyDescent="0.3">
      <c r="B13" s="7"/>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4"/>
  <sheetViews>
    <sheetView showGridLines="0" tabSelected="1" workbookViewId="0">
      <selection activeCell="S3" sqref="S3"/>
    </sheetView>
  </sheetViews>
  <sheetFormatPr defaultRowHeight="14.4" x14ac:dyDescent="0.3"/>
  <cols>
    <col min="1" max="1" width="2.109375" customWidth="1"/>
    <col min="16" max="16" width="13.33203125" customWidth="1"/>
  </cols>
  <sheetData>
    <row r="1" spans="1:16" ht="27" customHeight="1" x14ac:dyDescent="0.5">
      <c r="A1" s="21"/>
      <c r="B1" s="22" t="s">
        <v>34</v>
      </c>
      <c r="C1" s="23"/>
      <c r="D1" s="23"/>
      <c r="E1" s="23"/>
      <c r="F1" s="24"/>
      <c r="G1" s="24"/>
      <c r="H1" s="24"/>
      <c r="I1" s="24"/>
      <c r="J1" s="24"/>
      <c r="K1" s="14"/>
      <c r="L1" s="14"/>
      <c r="M1" s="14"/>
      <c r="N1" s="14"/>
      <c r="O1" s="14"/>
      <c r="P1" s="15"/>
    </row>
    <row r="2" spans="1:16" x14ac:dyDescent="0.3">
      <c r="A2" s="16"/>
      <c r="B2" s="16"/>
      <c r="P2" s="17"/>
    </row>
    <row r="3" spans="1:16" x14ac:dyDescent="0.3">
      <c r="A3" s="16"/>
      <c r="B3" s="16"/>
      <c r="P3" s="17"/>
    </row>
    <row r="4" spans="1:16" x14ac:dyDescent="0.3">
      <c r="A4" s="16"/>
      <c r="B4" s="16"/>
      <c r="P4" s="17"/>
    </row>
    <row r="5" spans="1:16" x14ac:dyDescent="0.3">
      <c r="A5" s="16"/>
      <c r="B5" s="16"/>
      <c r="I5" s="7"/>
      <c r="P5" s="17"/>
    </row>
    <row r="6" spans="1:16" x14ac:dyDescent="0.3">
      <c r="A6" s="16"/>
      <c r="B6" s="16"/>
      <c r="P6" s="17"/>
    </row>
    <row r="7" spans="1:16" x14ac:dyDescent="0.3">
      <c r="A7" s="16"/>
      <c r="B7" s="16"/>
      <c r="P7" s="17"/>
    </row>
    <row r="8" spans="1:16" x14ac:dyDescent="0.3">
      <c r="A8" s="16"/>
      <c r="B8" s="16"/>
      <c r="P8" s="17"/>
    </row>
    <row r="9" spans="1:16" x14ac:dyDescent="0.3">
      <c r="A9" s="16"/>
      <c r="B9" s="16"/>
      <c r="P9" s="17"/>
    </row>
    <row r="10" spans="1:16" x14ac:dyDescent="0.3">
      <c r="A10" s="16"/>
      <c r="B10" s="16"/>
      <c r="P10" s="17"/>
    </row>
    <row r="11" spans="1:16" x14ac:dyDescent="0.3">
      <c r="A11" s="16"/>
      <c r="B11" s="16"/>
      <c r="P11" s="17"/>
    </row>
    <row r="12" spans="1:16" x14ac:dyDescent="0.3">
      <c r="A12" s="16"/>
      <c r="B12" s="16"/>
      <c r="P12" s="17"/>
    </row>
    <row r="13" spans="1:16" x14ac:dyDescent="0.3">
      <c r="A13" s="16"/>
      <c r="B13" s="16"/>
      <c r="P13" s="17"/>
    </row>
    <row r="14" spans="1:16" x14ac:dyDescent="0.3">
      <c r="A14" s="16"/>
      <c r="B14" s="16"/>
      <c r="P14" s="17"/>
    </row>
    <row r="15" spans="1:16" x14ac:dyDescent="0.3">
      <c r="A15" s="16"/>
      <c r="B15" s="16"/>
      <c r="P15" s="17"/>
    </row>
    <row r="16" spans="1:16" x14ac:dyDescent="0.3">
      <c r="A16" s="16"/>
      <c r="B16" s="16"/>
      <c r="P16" s="17"/>
    </row>
    <row r="17" spans="1:16" x14ac:dyDescent="0.3">
      <c r="A17" s="16"/>
      <c r="B17" s="16"/>
      <c r="P17" s="17"/>
    </row>
    <row r="18" spans="1:16" x14ac:dyDescent="0.3">
      <c r="A18" s="16"/>
      <c r="B18" s="16"/>
      <c r="P18" s="17"/>
    </row>
    <row r="19" spans="1:16" x14ac:dyDescent="0.3">
      <c r="A19" s="16"/>
      <c r="B19" s="16"/>
      <c r="P19" s="17"/>
    </row>
    <row r="20" spans="1:16" x14ac:dyDescent="0.3">
      <c r="A20" s="16"/>
      <c r="B20" s="16"/>
      <c r="P20" s="17"/>
    </row>
    <row r="21" spans="1:16" x14ac:dyDescent="0.3">
      <c r="A21" s="16"/>
      <c r="B21" s="16"/>
      <c r="P21" s="17"/>
    </row>
    <row r="22" spans="1:16" x14ac:dyDescent="0.3">
      <c r="A22" s="16"/>
      <c r="B22" s="16"/>
      <c r="P22" s="17"/>
    </row>
    <row r="23" spans="1:16" x14ac:dyDescent="0.3">
      <c r="A23" s="16"/>
      <c r="B23" s="16"/>
      <c r="P23" s="17"/>
    </row>
    <row r="24" spans="1:16" ht="15" thickBot="1" x14ac:dyDescent="0.35">
      <c r="A24" s="18"/>
      <c r="B24" s="18"/>
      <c r="C24" s="19"/>
      <c r="D24" s="19"/>
      <c r="E24" s="19"/>
      <c r="F24" s="19"/>
      <c r="G24" s="19"/>
      <c r="H24" s="19"/>
      <c r="I24" s="19"/>
      <c r="J24" s="19"/>
      <c r="K24" s="19"/>
      <c r="L24" s="19"/>
      <c r="M24" s="19"/>
      <c r="N24" s="19"/>
      <c r="O24" s="19"/>
      <c r="P24" s="2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2024-03-09T12:04:21Z</dcterms:modified>
</cp:coreProperties>
</file>