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xr:revisionPtr revIDLastSave="0" documentId="13_ncr:11_{AD5BBD8B-CF34-45C7-BC96-4C72E638388F}" xr6:coauthVersionLast="47" xr6:coauthVersionMax="47" xr10:uidLastSave="{00000000-0000-0000-0000-000000000000}"/>
  <bookViews>
    <workbookView xWindow="828" yWindow="-108" windowWidth="22320" windowHeight="13176" activeTab="2" xr2:uid="{568C94E4-E3F7-4EB4-8281-4914A18C47B4}"/>
  </bookViews>
  <sheets>
    <sheet name="About" sheetId="6" r:id="rId1"/>
    <sheet name="Chart Data" sheetId="1" r:id="rId2"/>
    <sheet name="Gantt Chart" sheetId="3" r:id="rId3"/>
    <sheet name="Dynamic Chart Data Hidden" sheetId="2" state="hidden" r:id="rId4"/>
  </sheets>
  <definedNames>
    <definedName name="DateRange">{15,30,45,60,75,90,105,120}</definedName>
    <definedName name="End_Date">IFERROR(IF(MAX(Tasks[End Date])="",TODAY(),MAX(MAX(Tasks[End Date]),MAX(Milestones[date]))),"")</definedName>
    <definedName name="Start_Date">IFERROR(IF(MIN(Tasks[Start Date])="",TODAY(),MIN(Tasks[Start Date])),"")</definedName>
    <definedName name="Track_Today">'Chart Data'!$D$2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 i="2" l="1"/>
  <c r="G25" i="2"/>
  <c r="G26" i="2"/>
  <c r="G27" i="2"/>
  <c r="G28" i="2"/>
  <c r="G29" i="2"/>
  <c r="G30" i="2"/>
  <c r="G31" i="2"/>
  <c r="G32" i="2"/>
  <c r="K19" i="1" l="1"/>
  <c r="K20" i="1"/>
  <c r="K21" i="1"/>
  <c r="K22" i="1"/>
  <c r="K23" i="1"/>
  <c r="K24" i="1"/>
  <c r="K25" i="1"/>
  <c r="K17" i="1" l="1"/>
  <c r="K16" i="1"/>
  <c r="K15" i="1"/>
  <c r="K14" i="1"/>
  <c r="K12" i="1"/>
  <c r="K8" i="1"/>
  <c r="I6" i="1"/>
  <c r="K6" i="1" s="1"/>
  <c r="K13" i="1"/>
  <c r="K9" i="1"/>
  <c r="K11" i="1"/>
  <c r="I7" i="1"/>
  <c r="K7" i="1" s="1"/>
  <c r="I10" i="1"/>
  <c r="K10" i="1" s="1"/>
  <c r="K18" i="1" l="1"/>
  <c r="B11" i="2" l="1"/>
  <c r="I25" i="2"/>
  <c r="I28" i="2"/>
  <c r="I31" i="2"/>
  <c r="I30" i="2"/>
  <c r="I26" i="2"/>
  <c r="I24" i="2"/>
  <c r="I29" i="2"/>
  <c r="I27" i="2"/>
  <c r="I32" i="2"/>
  <c r="B12" i="2" l="1"/>
  <c r="G20" i="2" l="1"/>
  <c r="I20" i="2" s="1"/>
  <c r="G22" i="2"/>
  <c r="I22" i="2" s="1"/>
  <c r="G23" i="2"/>
  <c r="H23" i="2" s="1"/>
  <c r="G19" i="2"/>
  <c r="H19" i="2" s="1"/>
  <c r="G21" i="2"/>
  <c r="H21" i="2" s="1"/>
  <c r="G18" i="2"/>
  <c r="H18" i="2" s="1"/>
  <c r="B17" i="2"/>
  <c r="D17" i="2" s="1"/>
  <c r="B21" i="2"/>
  <c r="D21" i="2" s="1"/>
  <c r="B20" i="2"/>
  <c r="D20" i="2" s="1"/>
  <c r="B19" i="2"/>
  <c r="D19" i="2" s="1"/>
  <c r="B16" i="2"/>
  <c r="D16" i="2" s="1"/>
  <c r="B15" i="2"/>
  <c r="D15" i="2" s="1"/>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C5" i="2" l="1"/>
  <c r="C4" i="2"/>
  <c r="B2" i="2"/>
  <c r="B5" i="2"/>
  <c r="B4" i="2"/>
</calcChain>
</file>

<file path=xl/sharedStrings.xml><?xml version="1.0" encoding="utf-8"?>
<sst xmlns="http://schemas.openxmlformats.org/spreadsheetml/2006/main" count="85" uniqueCount="81">
  <si>
    <t>Start Date</t>
  </si>
  <si>
    <t>End Date</t>
  </si>
  <si>
    <t>Task</t>
  </si>
  <si>
    <t>date</t>
  </si>
  <si>
    <t>Milestone</t>
  </si>
  <si>
    <t>Tasks</t>
  </si>
  <si>
    <t>Task duration in days</t>
  </si>
  <si>
    <t>scroll increment</t>
  </si>
  <si>
    <t>Baseline</t>
  </si>
  <si>
    <t>No.</t>
  </si>
  <si>
    <t>Start date</t>
  </si>
  <si>
    <t>position</t>
  </si>
  <si>
    <t>highlight</t>
  </si>
  <si>
    <t>today highlight x co-ord</t>
  </si>
  <si>
    <t>y co-ord</t>
  </si>
  <si>
    <t>Milestones</t>
  </si>
  <si>
    <t>Guide for screen readers</t>
  </si>
  <si>
    <t>About this Workbook</t>
  </si>
  <si>
    <t>Title of this worksheet is in cell B1.</t>
  </si>
  <si>
    <t>Position</t>
  </si>
  <si>
    <t>Date Tracking Gantt Chart</t>
  </si>
  <si>
    <t>To add more Milestones, add a new row above this one.</t>
  </si>
  <si>
    <t>Track today's date?</t>
  </si>
  <si>
    <t>Enter the date for a milestone in this column.</t>
  </si>
  <si>
    <t>Enter a milestone description in this column. These descriptions will appear in the chart.</t>
  </si>
  <si>
    <t>The position column, charts milestones within the task chart.</t>
  </si>
  <si>
    <t>Enter the end date for each task or activity below, in this column.</t>
  </si>
  <si>
    <t>Enter tasks and/or activities in this column.</t>
  </si>
  <si>
    <t>Create a Date Tracking Gantt Chart in this worksheet.
The title of this worksheet is in cell B1. 
Information about how to use this worksheet, including instructions for screen readers is in the About worksheet.
Continue navigating down column A for further instructions.</t>
  </si>
  <si>
    <t>To add more Tasks, add a new row above this one.</t>
  </si>
  <si>
    <t>This column should be ordered sequentially.</t>
  </si>
  <si>
    <t>Date</t>
  </si>
  <si>
    <t>Charting Range</t>
  </si>
  <si>
    <t>&lt;-- this table creates the milestone markers in the gantt chart, plotting only those milestones that fit in the range of dates shown; up to 15 milestones</t>
  </si>
  <si>
    <t xml:space="preserve">&lt;--To chart more than 15 milestones, simply expand this table and enter new entries in the Milestone table in the Chart Data worksheet.
</t>
  </si>
  <si>
    <t>Milestone Charting</t>
  </si>
  <si>
    <t>Dynamic Chart data, Do NOT edit or delete this worksheet!</t>
  </si>
  <si>
    <t>Enter the start date for each task below. For best results sort this column in ascending order.</t>
  </si>
  <si>
    <t>Dynamic Chart Data (Hidden)</t>
  </si>
  <si>
    <t>Tips</t>
  </si>
  <si>
    <t xml:space="preserve">
There are 4 worksheets in this workbook. 
Chart Data
Gantt Chart
Dynamic Chart Data (Hidden)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</si>
  <si>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Yes</t>
  </si>
  <si>
    <t>Select option Yes in cell D2 if you want to highlight today's date in the Gantt Chart worksheet. 
Select option No in cell D2 if you do not want to highlight today's date in the Gantt Chart worksheet.
In Cell D2, select ALT+Arrow Down for options.</t>
  </si>
  <si>
    <t>This is the last instruction in this worksheet.</t>
  </si>
  <si>
    <t>Milestones header for the milestone table is in cell B3.
Tasks header for the tasks table is in cell G3.</t>
  </si>
  <si>
    <t>Information about the  columns in the milestone table are in this row from cells B4 through E4.
Information about the  columns in the tasks table are in this row from cells G4 through J4.</t>
  </si>
  <si>
    <t>Milestone table headers are in cells B5 through E5. Tasks table headers are in cells G5 throughJK5.
Milestone sample data is in cells B6 through E17. 
Tasks sample data is in cells G6 through J17.
The next instruction is in cell A21.</t>
  </si>
  <si>
    <t>A note is in cell G26.
This is the last instruction in this worksheet.</t>
  </si>
  <si>
    <t>To add more Milestones, add a new row above this one.
Note, the default number of milestones to chart is 15. Adding new milestones requires a change in the hidden worksheet. See the About worksheet cell A9 for more information.
The next instruction is in cell A26.</t>
  </si>
  <si>
    <t>Duration in days</t>
  </si>
  <si>
    <t>Auto calculated column used for charting the duration of each task. Do not delete or modify.</t>
  </si>
  <si>
    <t>Table title is in cells B2 and C2.</t>
  </si>
  <si>
    <t>Table heading is in cells B3 and C3. These coordinates create the Today highlight in the chart.
The first column marks the day, the second indicates to draw the line that highlights today.
The first column date may change so the chart date range stays readable as the dates progress, however, a y co-ord of 0 indicates no line is drawn.
Do not modify or delete this content or the charting may break. To no longer highlight Today's date, simply select "no" in the Chart Data worksheet in cell D2.
The next instruction is in cell A7.</t>
  </si>
  <si>
    <t>Table heading is in cell B7.
The scrolling increment in cell B8 represents the data graphed and visually appearing in the Gantt Chart at any one time. 
Scrolling with the scroll bar at the top of the chart in row 1 of the Gantt Chart worksheet, will increment this number.
The charting works best with single increments.
The next instructin is in cell A10.</t>
  </si>
  <si>
    <t>Gantt Chart showing Today, milestones and tasks within a date range is in this worksheet. 
A scrollbar is in row 1 from cells B1 through R1 and increments the date range showing future milestones.
The chart is drawn within cells B2 through R3.
This is the last instruction in this worksheet.</t>
  </si>
  <si>
    <t>ageoff</t>
  </si>
  <si>
    <t>&lt;-- this table creates the gantt chart, plotting 7 milestones at a time</t>
  </si>
  <si>
    <t>Table heading for Dynamic Milestone Data is in cells B14 through E14. A note is in cell F14.
This table creates the Gantt Chart in the Gantt Chart worksheet, plotting 7 milestones at a time.
The data in this chart is auto generated based on the content in the table above. 
Do not edit or delete this table or its contents.
The next instruction is in cell A17.</t>
  </si>
  <si>
    <t xml:space="preserve">The default setting is to highlight today's date in the Gantt Chart. To no longer highlight Today's date, simply select "no" in the Chart Data worksheet in cell D2.
</t>
  </si>
  <si>
    <t xml:space="preserve">The Gantt Chart date timeline is charted with a gap of 5 dates between them. To change this, select the timeline in the Gantt Chart worksheet and select Format Axis. Change the Major unit from 5 to 1 or 10, for example. 
</t>
  </si>
  <si>
    <t xml:space="preserve">
Do not delete or modify content in the Hidden worksheet. Doing so could compromise the integrity of the Gantt Charting.
Data may appear blank, dates may appear to be incorrect, do not fill in, edit, delete or otherwise modify the data or you risk overwriting formulas and breaking the chart graphing capability.
The DynamicMilestone table allows for 15 milestones to be charted. To chart more than 15, simply expand the table to accommodate your number. Remember, only add the actual milestone data in the Chart Data worksheet.
</t>
  </si>
  <si>
    <t xml:space="preserve">
By default, milestones are charted on row 1 of the Gantt Chart using the Position column in the Chart Data worksheet, starting in cell C5. To chart milestones on different rows, simply change the number. 
</t>
  </si>
  <si>
    <t>A note is in cell J32.
This is the last instruction in this worksheet.</t>
  </si>
  <si>
    <t>Cells G15 trhrough I15 contain table headings for Dynamic Milestone Data. 
Data in this table may appear blank, dates may appear to be incorrect, do not fill in, edit, delete or otherwise modify this data or you risk overwriting formulas and breaking the chart graphing capability.
The table allows for 15 milestones to be charted. To chart more than 15, simply expand the table to accommodate your number. Remember, only add the milestones in the Chart Data worksheet. Do not add any content to this table.
A note is in cell J15.
The next insruction is in cell A32.</t>
  </si>
  <si>
    <t xml:space="preserve">Table heading is in cell B10 and D10.
The Charting Range helps select the appropriate range of tasks and milestones. Do not modify these fields.
The ageoff number, keeps the chart readable by aging tasks from the range and only plotting those that are within the range.  Do not modify this number.
The next instruction is in cell A14.
</t>
  </si>
  <si>
    <t xml:space="preserve">Enter milestone and task information in the Chart Data worksheet.  To chart milestones along the timeline, enter 0 in the No. column, then, update the label position to be "below" to avoid overlapping labels.
The position column in the milestone table, charts milestones within the task chart either on the same row or in stacked rows. To chart them on the same row, enter the same number in this column for each milestone. To chart them on different rows, enter different numbers. Sample data charts all milestones along the row position of 2.
</t>
  </si>
  <si>
    <t>Assign Roles. Meet up to discuss strength</t>
  </si>
  <si>
    <t>Create UI for front page</t>
  </si>
  <si>
    <t>Finish main page</t>
  </si>
  <si>
    <t>Finish register page</t>
  </si>
  <si>
    <t>Add api endpoint for register/login</t>
  </si>
  <si>
    <t>Enhance ui for logged in page</t>
  </si>
  <si>
    <t>Finish API endpoints</t>
  </si>
  <si>
    <t>Create search API</t>
  </si>
  <si>
    <t>Create edit API</t>
  </si>
  <si>
    <t>create Delete api</t>
  </si>
  <si>
    <t>touch up UI and animations</t>
  </si>
  <si>
    <t>Begin powerpoint and slides</t>
  </si>
  <si>
    <t>finish main functions</t>
  </si>
  <si>
    <t>have cleaned up site. With public acess</t>
  </si>
  <si>
    <t>finish slides and presentation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</si>
</sst>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8"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s>
  <borders count="1">
    <border>
      <left/>
      <right/>
      <top/>
      <bottom/>
      <diagonal/>
    </border>
  </borders>
  <cellStyleXfs count="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37" fontId="7" fillId="0" borderId="0" applyFont="0" applyFill="0" applyBorder="0" applyProtection="0">
      <alignment horizontal="center"/>
    </xf>
  </cellStyleXfs>
  <cellXfs count="32">
    <xf numFmtId="0" fontId="0" fillId="0" borderId="0" xfId="0"/>
    <xf numFmtId="0" fontId="0" fillId="0" borderId="0" xfId="0" applyAlignment="1">
      <alignment wrapText="1"/>
    </xf>
    <xf numFmtId="14" fontId="0" fillId="0" borderId="0" xfId="0" applyNumberFormat="1"/>
    <xf numFmtId="0" fontId="0" fillId="0" borderId="0" xfId="0" applyNumberFormat="1"/>
    <xf numFmtId="0" fontId="0" fillId="0" borderId="0" xfId="0" applyAlignment="1">
      <alignment horizontal="right"/>
    </xf>
    <xf numFmtId="0" fontId="0" fillId="2" borderId="0" xfId="0" applyFill="1"/>
    <xf numFmtId="0" fontId="0" fillId="0" borderId="0" xfId="0" applyFont="1" applyFill="1" applyBorder="1"/>
    <xf numFmtId="0" fontId="0" fillId="0" borderId="0" xfId="0" applyFont="1" applyFill="1" applyBorder="1" applyAlignment="1">
      <alignment wrapText="1"/>
    </xf>
    <xf numFmtId="0" fontId="0" fillId="0" borderId="0" xfId="0" applyNumberFormat="1" applyFont="1" applyFill="1" applyBorder="1"/>
    <xf numFmtId="0" fontId="1" fillId="0" borderId="0" xfId="1"/>
    <xf numFmtId="0" fontId="1" fillId="0" borderId="0" xfId="1"/>
    <xf numFmtId="0" fontId="0" fillId="0" borderId="0" xfId="0" applyNumberFormat="1" applyFont="1" applyFill="1" applyBorder="1" applyAlignment="1">
      <alignment horizontal="center"/>
    </xf>
    <xf numFmtId="0" fontId="0" fillId="0" borderId="0" xfId="0" applyAlignment="1"/>
    <xf numFmtId="0" fontId="1" fillId="0" borderId="0" xfId="1"/>
    <xf numFmtId="0" fontId="2" fillId="0" borderId="0" xfId="0" applyFont="1" applyAlignment="1"/>
    <xf numFmtId="0" fontId="5" fillId="0" borderId="0" xfId="3">
      <alignment vertical="center"/>
    </xf>
    <xf numFmtId="0" fontId="0" fillId="3" borderId="0" xfId="0" applyFill="1"/>
    <xf numFmtId="0" fontId="6" fillId="0" borderId="0" xfId="5">
      <alignment wrapText="1"/>
    </xf>
    <xf numFmtId="0" fontId="6" fillId="0" borderId="0" xfId="5" applyFont="1">
      <alignment wrapText="1"/>
    </xf>
    <xf numFmtId="0" fontId="4" fillId="0" borderId="0" xfId="4"/>
    <xf numFmtId="0" fontId="0" fillId="0" borderId="0" xfId="0" applyNumberFormat="1" applyFont="1" applyFill="1" applyAlignment="1">
      <alignment horizontal="center"/>
    </xf>
    <xf numFmtId="14" fontId="7" fillId="0" borderId="0" xfId="6" applyFill="1" applyBorder="1">
      <alignment horizontal="center"/>
    </xf>
    <xf numFmtId="0" fontId="4" fillId="0" borderId="0" xfId="4" applyFill="1"/>
    <xf numFmtId="14" fontId="0" fillId="0" borderId="0" xfId="6" applyFont="1" applyFill="1" applyBorder="1">
      <alignment horizontal="center"/>
    </xf>
    <xf numFmtId="14" fontId="7" fillId="0" borderId="0" xfId="6">
      <alignment horizontal="center"/>
    </xf>
    <xf numFmtId="37" fontId="0" fillId="0" borderId="0" xfId="7" applyFont="1">
      <alignment horizontal="center"/>
    </xf>
    <xf numFmtId="0" fontId="0" fillId="4" borderId="0" xfId="0" applyFill="1"/>
    <xf numFmtId="0" fontId="3" fillId="0" borderId="0" xfId="2" applyAlignment="1">
      <alignment vertical="center"/>
    </xf>
    <xf numFmtId="0" fontId="3" fillId="0" borderId="0" xfId="2" applyAlignment="1">
      <alignment horizontal="left" vertical="center" indent="1"/>
    </xf>
    <xf numFmtId="164" fontId="0" fillId="0" borderId="0" xfId="0" applyNumberFormat="1" applyFont="1" applyAlignment="1">
      <alignment wrapText="1"/>
    </xf>
    <xf numFmtId="164" fontId="0" fillId="0" borderId="0" xfId="0" applyNumberFormat="1" applyFont="1" applyAlignment="1"/>
    <xf numFmtId="164" fontId="0" fillId="0" borderId="0" xfId="0" applyNumberFormat="1" applyFont="1"/>
  </cellXfs>
  <cellStyles count="8">
    <cellStyle name="Comma [0]" xfId="7" builtinId="6" customBuiltin="1"/>
    <cellStyle name="Date" xfId="6" xr:uid="{6EB70F65-3733-4804-9FF5-428A9E5C4ABE}"/>
    <cellStyle name="Explanatory Text" xfId="5" builtinId="53" customBuiltin="1"/>
    <cellStyle name="Heading 1" xfId="1" builtinId="16" customBuiltin="1"/>
    <cellStyle name="Heading 2" xfId="2" builtinId="17" customBuiltin="1"/>
    <cellStyle name="Heading 3" xfId="4" builtinId="18" customBuiltin="1"/>
    <cellStyle name="Normal" xfId="0" builtinId="0"/>
    <cellStyle name="Title" xfId="3" builtinId="15" customBuiltin="1"/>
  </cellStyles>
  <dxfs count="23">
    <dxf>
      <numFmt numFmtId="19"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9" formatCode="m/d/yyyy"/>
    </dxf>
    <dxf>
      <numFmt numFmtId="0" formatCode="General"/>
    </dxf>
    <dxf>
      <numFmt numFmtId="0" formatCode="General"/>
    </dxf>
    <dxf>
      <numFmt numFmtId="19" formatCode="m/d/yyyy"/>
    </dxf>
    <dxf>
      <numFmt numFmtId="0" formatCode="General"/>
      <alignment horizontal="general" vertical="bottom" textRotation="0" wrapText="1" indent="0" justifyLastLine="0" shrinkToFit="0" readingOrder="0"/>
    </dxf>
    <dxf>
      <fill>
        <patternFill>
          <bgColor theme="7"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numFmt numFmtId="5" formatCode="#,##0_);\(#,##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2"/>
      <tableStyleElement type="headerRow" dxfId="21"/>
      <tableStyleElement type="firstColumn" dxfId="20"/>
      <tableStyleElement type="firstRowStripe" dxfId="19"/>
      <tableStyleElement type="firstColumn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81FE634F-833E-4FFA-8283-D30DA10E5D1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CF3-4D6B-A363-E3E4CAC6EE6E}"/>
                </c:ext>
              </c:extLst>
            </c:dLbl>
            <c:dLbl>
              <c:idx val="1"/>
              <c:tx>
                <c:rich>
                  <a:bodyPr/>
                  <a:lstStyle/>
                  <a:p>
                    <a:fld id="{4992E403-8243-4244-A54E-EBCFB3C1F80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993878B2-37FC-4753-927D-548B2BF31E4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B862D326-D6E1-4997-B86A-B4E002460C9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4D17B4B3-BFD4-4700-99BB-B859F702391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CC632601-DD75-4651-9644-1C17A27BBE9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1B748011-3DDE-4741-B4CB-463831976F6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'Dynamic Chart Data Hidden'!$D$15:$D$21</c:f>
                <c:numCache>
                  <c:formatCode>General</c:formatCode>
                  <c:ptCount val="7"/>
                  <c:pt idx="0">
                    <c:v>2</c:v>
                  </c:pt>
                  <c:pt idx="1">
                    <c:v>2</c:v>
                  </c:pt>
                  <c:pt idx="2">
                    <c:v>9</c:v>
                  </c:pt>
                  <c:pt idx="3">
                    <c:v>6</c:v>
                  </c:pt>
                  <c:pt idx="4">
                    <c:v>8</c:v>
                  </c:pt>
                  <c:pt idx="5">
                    <c:v>9</c:v>
                  </c:pt>
                  <c:pt idx="6">
                    <c:v>6</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'Dynamic Chart Data Hidden'!$C$15:$C$21</c:f>
              <c:numCache>
                <c:formatCode>m/d/yyyy</c:formatCode>
                <c:ptCount val="7"/>
                <c:pt idx="0">
                  <c:v>44334</c:v>
                </c:pt>
                <c:pt idx="1">
                  <c:v>44334</c:v>
                </c:pt>
                <c:pt idx="2">
                  <c:v>44334</c:v>
                </c:pt>
                <c:pt idx="3">
                  <c:v>44341</c:v>
                </c:pt>
                <c:pt idx="4">
                  <c:v>44342</c:v>
                </c:pt>
                <c:pt idx="5">
                  <c:v>44341</c:v>
                </c:pt>
                <c:pt idx="6">
                  <c:v>44344</c:v>
                </c:pt>
              </c:numCache>
            </c:numRef>
          </c:xVal>
          <c:yVal>
            <c:numRef>
              <c:f>'Dynamic Chart Data Hidden'!$E$15:$E$21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'Dynamic Chart Data Hidden'!$B$15:$B$21</c15:f>
                <c15:dlblRangeCache>
                  <c:ptCount val="7"/>
                  <c:pt idx="0">
                    <c:v>Assign Roles. Meet up to discuss strength</c:v>
                  </c:pt>
                  <c:pt idx="1">
                    <c:v>Create UI for front page</c:v>
                  </c:pt>
                  <c:pt idx="2">
                    <c:v>Add api endpoint for register/login</c:v>
                  </c:pt>
                  <c:pt idx="3">
                    <c:v>Enhance ui for logged in page</c:v>
                  </c:pt>
                  <c:pt idx="4">
                    <c:v>Create search API</c:v>
                  </c:pt>
                  <c:pt idx="5">
                    <c:v>Create edit API</c:v>
                  </c:pt>
                  <c:pt idx="6">
                    <c:v>create Delete api</c:v>
                  </c:pt>
                </c15:dlblRangeCache>
              </c15:datalabelsRange>
            </c:ext>
            <c:ext xmlns:c16="http://schemas.microsoft.com/office/drawing/2014/chart" uri="{C3380CC4-5D6E-409C-BE32-E72D297353CC}">
              <c16:uniqueId val="{0000000A-CCF3-4D6B-A363-E3E4CAC6EE6E}"/>
            </c:ext>
          </c:extLst>
        </c:ser>
        <c:ser>
          <c:idx val="1"/>
          <c:order val="1"/>
          <c:tx>
            <c:strRef>
              <c:f>'Dynamic Chart Data Hidden'!$B$2</c:f>
              <c:strCache>
                <c:ptCount val="1"/>
                <c:pt idx="0">
                  <c:v>Today</c:v>
                </c:pt>
              </c:strCache>
            </c:strRef>
          </c:tx>
          <c:spPr>
            <a:ln w="25400" cap="rnd">
              <a:noFill/>
              <a:round/>
            </a:ln>
            <a:effectLst/>
          </c:spPr>
          <c:marker>
            <c:symbol val="circle"/>
            <c:size val="5"/>
            <c:spPr>
              <a:noFill/>
              <a:ln w="9525">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BEBB65E7-D27A-4CE8-B337-DBA7C09F5495}" type="CELLRANGE">
                      <a:rPr lang="en-US"/>
                      <a:pPr>
                        <a:defRPr sz="1100">
                          <a:solidFill>
                            <a:schemeClr val="bg2"/>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'Dynamic Chart Data Hidden'!$B$4:$B$5</c:f>
              <c:numCache>
                <c:formatCode>m/d/yyyy</c:formatCode>
                <c:ptCount val="2"/>
                <c:pt idx="0">
                  <c:v>44344</c:v>
                </c:pt>
                <c:pt idx="1">
                  <c:v>44344</c:v>
                </c:pt>
              </c:numCache>
            </c:numRef>
          </c:xVal>
          <c:yVal>
            <c:numRef>
              <c:f>'Dynamic Chart Data Hidden'!$C$4:$C$5</c:f>
              <c:numCache>
                <c:formatCode>General</c:formatCode>
                <c:ptCount val="2"/>
                <c:pt idx="0">
                  <c:v>9</c:v>
                </c:pt>
                <c:pt idx="1">
                  <c:v>9</c:v>
                </c:pt>
              </c:numCache>
            </c:numRef>
          </c:yVal>
          <c:smooth val="0"/>
          <c:extLst>
            <c:ext xmlns:c15="http://schemas.microsoft.com/office/drawing/2012/chart" uri="{02D57815-91ED-43cb-92C2-25804820EDAC}">
              <c15:datalabelsRange>
                <c15:f>'Dynamic Chart Data Hidden'!$B$2</c15:f>
                <c15:dlblRangeCache>
                  <c:ptCount val="1"/>
                  <c:pt idx="0">
                    <c:v>Today</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46864C28-CD2C-4F03-8F14-79BA9811CEA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2D200781-3967-4649-A50A-A532240A7E4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CF3-4D6B-A363-E3E4CAC6EE6E}"/>
                </c:ext>
              </c:extLst>
            </c:dLbl>
            <c:dLbl>
              <c:idx val="2"/>
              <c:tx>
                <c:rich>
                  <a:bodyPr/>
                  <a:lstStyle/>
                  <a:p>
                    <a:fld id="{C9A87818-34ED-4F23-9100-B6053DC3480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FC517F79-AF6B-463A-9E1E-242CBF9F0A9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FFD53327-D51E-4181-8D4E-E4BDF3B26D2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EABAD10F-0392-4A73-8AAA-152AF318773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76A7F8E2-C3AF-401F-84F1-2526B86B32E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A3129527-6032-4FF4-B173-9E9E4E62D3C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E197B282-209E-43DD-897A-0C267CD8F2E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1E14F552-714C-4771-AF8C-EEFDEE18033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B1235C64-81CC-442A-AC7F-848A17E3AB1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101E923A-9E01-476B-ADA3-3592A335428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C707F9FD-69DD-48D1-9F64-529F2CEDC44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FC0DADEA-34DB-4D7E-87BB-BC871E29E3B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A681E6B0-09DA-4C97-9ACC-E3D6DFD57D4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'Dynamic Chart Data Hidden'!$H$18:$H$32</c:f>
              <c:numCache>
                <c:formatCode>m/d/yyyy</c:formatCode>
                <c:ptCount val="15"/>
                <c:pt idx="0">
                  <c:v>44342</c:v>
                </c:pt>
                <c:pt idx="1">
                  <c:v>44344</c:v>
                </c:pt>
                <c:pt idx="2">
                  <c:v>44346</c:v>
                </c:pt>
                <c:pt idx="3">
                  <c:v>44348</c:v>
                </c:pt>
                <c:pt idx="4">
                  <c:v>44349</c:v>
                </c:pt>
                <c:pt idx="5">
                  <c:v>44349</c:v>
                </c:pt>
                <c:pt idx="6">
                  <c:v>44349</c:v>
                </c:pt>
                <c:pt idx="7">
                  <c:v>44349</c:v>
                </c:pt>
                <c:pt idx="8">
                  <c:v>44349</c:v>
                </c:pt>
                <c:pt idx="9">
                  <c:v>44349</c:v>
                </c:pt>
                <c:pt idx="10">
                  <c:v>44349</c:v>
                </c:pt>
                <c:pt idx="11">
                  <c:v>44349</c:v>
                </c:pt>
                <c:pt idx="12">
                  <c:v>44349</c:v>
                </c:pt>
                <c:pt idx="13">
                  <c:v>44349</c:v>
                </c:pt>
                <c:pt idx="14">
                  <c:v>44349</c:v>
                </c:pt>
              </c:numCache>
            </c:numRef>
          </c:xVal>
          <c:yVal>
            <c:numRef>
              <c:f>'Dynamic Chart Data Hidden'!$I$18:$I$33</c:f>
              <c:numCache>
                <c:formatCode>General</c:formatCode>
                <c:ptCount val="16"/>
                <c:pt idx="0">
                  <c:v>1</c:v>
                </c:pt>
                <c:pt idx="1">
                  <c:v>2</c:v>
                </c:pt>
                <c:pt idx="2">
                  <c:v>3</c:v>
                </c:pt>
                <c:pt idx="3">
                  <c:v>4</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'Dynamic Chart Data Hidden'!$G$18:$G$33</c15:f>
                <c15:dlblRangeCache>
                  <c:ptCount val="16"/>
                  <c:pt idx="0">
                    <c:v>Finish main page</c:v>
                  </c:pt>
                  <c:pt idx="1">
                    <c:v>Finish register page</c:v>
                  </c:pt>
                  <c:pt idx="2">
                    <c:v>Finish API endpoints</c:v>
                  </c:pt>
                  <c:pt idx="3">
                    <c:v>finish main functions</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en-US"/>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ynamic Chart Data Hidden'!$B$8" horiz="1" max="10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195262</xdr:colOff>
      <xdr:row>0</xdr:row>
      <xdr:rowOff>295276</xdr:rowOff>
    </xdr:from>
    <xdr:to>
      <xdr:col>17</xdr:col>
      <xdr:colOff>609599</xdr:colOff>
      <xdr:row>2</xdr:row>
      <xdr:rowOff>2019300</xdr:rowOff>
    </xdr:to>
    <xdr:graphicFrame macro="">
      <xdr:nvGraphicFramePr>
        <xdr:cNvPr id="5" name="Chart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83820</xdr:rowOff>
        </xdr:from>
        <xdr:to>
          <xdr:col>17</xdr:col>
          <xdr:colOff>609600</xdr:colOff>
          <xdr:row>0</xdr:row>
          <xdr:rowOff>266700</xdr:rowOff>
        </xdr:to>
        <xdr:sp macro="" textlink="">
          <xdr:nvSpPr>
            <xdr:cNvPr id="3074" name="Scroll Bar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asks" displayName="Tasks" ref="G5:K25" totalsRowShown="0">
  <autoFilter ref="G5:K25" xr:uid="{22AFF5BD-21AE-4912-A8C2-DAA508F7F469}"/>
  <sortState xmlns:xlrd2="http://schemas.microsoft.com/office/spreadsheetml/2017/richdata2" ref="G6:J25">
    <sortCondition ref="H5:H25"/>
  </sortState>
  <tableColumns count="5">
    <tableColumn id="4" xr3:uid="{8D50EF12-D72C-4368-8326-03E797ADB3CB}" name="No." dataDxfId="17"/>
    <tableColumn id="1" xr3:uid="{6CD36057-C64E-48FF-8662-5FD7B4F32BF9}" name="Start Date" dataCellStyle="Date"/>
    <tableColumn id="2" xr3:uid="{96A5962B-4C06-442F-8E89-23604EF5C723}" name="End Date" dataCellStyle="Date"/>
    <tableColumn id="3" xr3:uid="{16FB4742-B3F6-42FC-9A10-1D5DD112F2D1}" name="Task"/>
    <tableColumn id="5" xr3:uid="{D768AAFA-90E4-428E-833F-D632C9128159}" name="Duration in days" dataDxfId="16" dataCellStyle="Comma [0]">
      <calculatedColumnFormula>IFERROR(IF(LEN(Tasks[[#This Row],[Start Date]])=0,"",(INT(Tasks[[#This Row],[End Date]])-INT(Tasks[[#This Row],[Start Date]]))-(INT(Tasks[[#This Row],[Start Date]])-INT(Tasks[[#This Row],[Start Date]]))+1),"")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Milestones" displayName="Milestones" ref="B5:E20" totalsRowShown="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o." dataDxfId="15"/>
    <tableColumn id="3" xr3:uid="{2EB2227F-D85F-4004-8BC5-DEE0E8CC2A93}" name="Position" dataDxfId="14"/>
    <tableColumn id="1" xr3:uid="{6E180707-6E70-48F0-B1D1-03AC999F6B82}" name="date" dataCellStyle="Date"/>
    <tableColumn id="2" xr3:uid="{53D70D33-C6AC-47A5-B1DA-19C54C29A9FB}" name="Milestone"/>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ynamicTaskData" displayName="DynamicTaskData"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asks" dataDxfId="12">
      <calculatedColumnFormula>IFERROR(IF(LEN(OFFSET('Chart Data'!$H6,ScrollingIncrement[scroll increment],0,1,1))=0,"",IF(OR(OFFSET('Chart Data'!$I6,ScrollingIncrement[scroll increment],0,1,1)&lt;=$B$12,OFFSET('Chart Data'!$H6,ScrollingIncrement[scroll increment],0,1,1)&gt;=($B$11-$D$11)),INDEX(Tasks[],OFFSET('Chart Data'!$G6,ScrollingIncrement[scroll increment],0,1,1),4),"")),"")</calculatedColumnFormula>
    </tableColumn>
    <tableColumn id="2" xr3:uid="{67A68433-98C6-4D8B-B13E-5A174B091BFD}" name="Start date" dataDxfId="11" dataCellStyle="Date">
      <calculatedColumnFormula>IFERROR(IF(LEN(DynamicTaskData[[#This Row],[Tasks]])=0,$B$11,INDEX(Tasks[],OFFSET('Chart Data'!$G6,ScrollingIncrement[scroll increment],0,1,1),2)),"")</calculatedColumnFormula>
    </tableColumn>
    <tableColumn id="3" xr3:uid="{F8FBD7F0-C854-4F78-A244-B23F2FFF6E70}" name="Task duration in days" dataDxfId="10">
      <calculatedColumnFormula>IFERROR(IF(LEN(DynamicTaskData[[#This Row],[Tasks]])=0,0,IF(AND('Chart Data'!$H6&lt;=$B$12,'Chart Data'!$I6&gt;=$B$12),ABS(OFFSET('Chart Data'!$H6,ScrollingIncrement[scroll increment],0,1,1)-$B$12)+1,OFFSET('Chart Data'!$K6,ScrollingIncrement[scroll increment],0,1,1))),"")</calculatedColumnFormula>
    </tableColumn>
    <tableColumn id="4" xr3:uid="{5A2DA5AB-D865-4B01-B889-2961800BAEFD}" name="position" dataDxfId="9">
      <calculatedColumnFormula>IFERROR(IF(LEN(DynamicTaskData[[#This Row],[Tasks]])=0,"",ROW($A1)),"")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TodayHighlight" displayName="TodayHighlight" ref="B3:C5" totalsRowShown="0">
  <autoFilter ref="B3:C5" xr:uid="{C74C9E73-4A4C-4834-9227-5225090C02B4}"/>
  <tableColumns count="2">
    <tableColumn id="1" xr3:uid="{C38F7B9B-A971-4488-8015-29B0727A34E7}" name="today highlight x co-ord" dataDxfId="8">
      <calculatedColumnFormula>IFERROR(IF(TODAY()&lt;MIN(DynamicTaskData[Start date]),MIN($B$11,MIN(DynamicTaskData[Start date])),TODAY()),TODAY())</calculatedColumnFormula>
    </tableColumn>
    <tableColumn id="2" xr3:uid="{0976B376-4D30-4099-AE10-A329AAD22F6E}" name="y co-ord" dataDxfId="7">
      <calculatedColumnFormula>IFERROR(IF(Track_Today="Yes",IF(TODAY()&lt;MIN(DynamicTaskData[Start date]),0,9),0),0)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ynamicMilestoneData" displayName="DynamicMilestoneData" ref="G17:I32" totalsRowShown="0">
  <autoFilter ref="G17:I32" xr:uid="{36CE19C9-41B5-47A8-AAA1-A3D6AC913D8B}">
    <filterColumn colId="0" hiddenButton="1"/>
    <filterColumn colId="1" hiddenButton="1"/>
    <filterColumn colId="2" hiddenButton="1"/>
  </autoFilter>
  <tableColumns count="3">
    <tableColumn id="1" xr3:uid="{B32D10F3-8C97-4D87-8F09-C4C9DB7410B5}" name="Milestones" dataDxfId="6">
      <calculatedColumnFormula>IFERROR(IF(LEN('Chart Data'!D6)=0,"",IF(AND('Chart Data'!D6&lt;=$B$12,'Chart Data'!D6&gt;=$B$11-$D$11),'Chart Data'!E6,"")),"")</calculatedColumnFormula>
    </tableColumn>
    <tableColumn id="4" xr3:uid="{08699A2C-FE9E-454E-85A5-61493B3B2502}" name="Date" dataDxfId="5" dataCellStyle="Date">
      <calculatedColumnFormula>IFERROR(IF(LEN(DynamicMilestoneData[[#This Row],[Milestones]])=0,$B$12,'Chart Data'!$D6),2)</calculatedColumnFormula>
    </tableColumn>
    <tableColumn id="5" xr3:uid="{FF95A456-DC6C-4DEF-A422-1A60C8530445}" name="Baseline" dataDxfId="4">
      <calculatedColumnFormula>IFERROR(IF(LEN(DynamicMilestoneData[[#This Row],[Milestones]])=0,"",'Chart Data'!$C6),"")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ScrollingIncrement" displayName="ScrollingIncrement" ref="B7:B8" totalsRowShown="0" headerRowDxfId="3" dataDxfId="2">
  <autoFilter ref="B7:B8" xr:uid="{EF98147B-BF9A-4D76-A56A-BD910CB7D4BE}">
    <filterColumn colId="0" hiddenButton="1"/>
  </autoFilter>
  <tableColumns count="1">
    <tableColumn id="1" xr3:uid="{F9A5A7B8-7EE1-4D44-B78F-710AFC7920AA}" name="scroll increment" dataDxfId="1"/>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chartingRange" displayName="chartingRange" ref="B10:B12" totalsRowShown="0">
  <autoFilter ref="B10:B12" xr:uid="{DDE82E12-4FE9-46D1-8EAA-6B89FFED0A50}"/>
  <tableColumns count="1">
    <tableColumn id="1" xr3:uid="{1D49A440-6CFE-4E17-92DB-D396A59981B6}" name="Charting Range" dataDxfId="0">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4.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workbookViewId="0"/>
  </sheetViews>
  <sheetFormatPr defaultRowHeight="14.4" x14ac:dyDescent="0.3"/>
  <cols>
    <col min="1" max="1" width="78.6640625" customWidth="1"/>
  </cols>
  <sheetData>
    <row r="1" spans="1:1" ht="50.1" customHeight="1" x14ac:dyDescent="0.35">
      <c r="A1" s="13" t="s">
        <v>17</v>
      </c>
    </row>
    <row r="2" spans="1:1" ht="129.6" x14ac:dyDescent="0.3">
      <c r="A2" s="1" t="s">
        <v>65</v>
      </c>
    </row>
    <row r="3" spans="1:1" x14ac:dyDescent="0.3">
      <c r="A3" s="19" t="s">
        <v>16</v>
      </c>
    </row>
    <row r="4" spans="1:1" ht="244.8" x14ac:dyDescent="0.3">
      <c r="A4" s="1" t="s">
        <v>40</v>
      </c>
    </row>
    <row r="5" spans="1:1" x14ac:dyDescent="0.3">
      <c r="A5" s="19" t="s">
        <v>38</v>
      </c>
    </row>
    <row r="6" spans="1:1" ht="172.8" x14ac:dyDescent="0.3">
      <c r="A6" s="1" t="s">
        <v>60</v>
      </c>
    </row>
    <row r="7" spans="1:1" x14ac:dyDescent="0.3">
      <c r="A7" s="22" t="s">
        <v>39</v>
      </c>
    </row>
    <row r="8" spans="1:1" ht="72" x14ac:dyDescent="0.3">
      <c r="A8" s="1" t="s">
        <v>61</v>
      </c>
    </row>
    <row r="9" spans="1:1" ht="43.2" x14ac:dyDescent="0.3">
      <c r="A9" s="1" t="s">
        <v>58</v>
      </c>
    </row>
    <row r="10" spans="1:1" ht="57.6" x14ac:dyDescent="0.3">
      <c r="A10" s="1" t="s">
        <v>59</v>
      </c>
    </row>
    <row r="11" spans="1:1" x14ac:dyDescent="0.3">
      <c r="A11" s="1" t="s">
        <v>43</v>
      </c>
    </row>
  </sheetData>
  <printOptions horizontalCentered="1"/>
  <pageMargins left="0.7" right="0.7" top="0.75" bottom="0.75" header="0.3" footer="0.3"/>
  <pageSetup orientation="portrait" horizontalDpi="1200" verticalDpi="1200"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K26"/>
  <sheetViews>
    <sheetView showGridLines="0" topLeftCell="A3" workbookViewId="0">
      <selection activeCell="G15" sqref="G15"/>
    </sheetView>
  </sheetViews>
  <sheetFormatPr defaultRowHeight="14.4" x14ac:dyDescent="0.3"/>
  <cols>
    <col min="1" max="1" width="2.6640625" style="30" customWidth="1"/>
    <col min="2" max="2" width="10.6640625" customWidth="1"/>
    <col min="3" max="3" width="12.6640625" customWidth="1"/>
    <col min="4" max="4" width="14.6640625" customWidth="1"/>
    <col min="5" max="5" width="30.6640625" customWidth="1"/>
    <col min="6" max="6" width="2.6640625" customWidth="1"/>
    <col min="7" max="7" width="10.6640625" customWidth="1"/>
    <col min="8" max="8" width="12.6640625" customWidth="1"/>
    <col min="9" max="9" width="14.6640625" customWidth="1"/>
    <col min="10" max="10" width="30.6640625" customWidth="1"/>
    <col min="11" max="11" width="19.33203125" hidden="1" customWidth="1"/>
  </cols>
  <sheetData>
    <row r="1" spans="1:11" ht="50.1" customHeight="1" x14ac:dyDescent="0.3">
      <c r="A1" s="29" t="s">
        <v>28</v>
      </c>
      <c r="B1" s="15" t="s">
        <v>20</v>
      </c>
    </row>
    <row r="2" spans="1:11" ht="15.6" x14ac:dyDescent="0.3">
      <c r="A2" s="30" t="s">
        <v>42</v>
      </c>
      <c r="B2" s="28" t="s">
        <v>22</v>
      </c>
      <c r="C2" s="27"/>
      <c r="D2" s="16" t="s">
        <v>41</v>
      </c>
    </row>
    <row r="3" spans="1:11" ht="35.1" customHeight="1" x14ac:dyDescent="0.35">
      <c r="A3" s="29" t="s">
        <v>44</v>
      </c>
      <c r="B3" s="9" t="s">
        <v>15</v>
      </c>
      <c r="G3" s="13" t="s">
        <v>5</v>
      </c>
    </row>
    <row r="4" spans="1:11" ht="124.2" x14ac:dyDescent="0.3">
      <c r="A4" s="30" t="s">
        <v>45</v>
      </c>
      <c r="B4" s="18" t="s">
        <v>30</v>
      </c>
      <c r="C4" s="17" t="s">
        <v>25</v>
      </c>
      <c r="D4" s="17" t="s">
        <v>23</v>
      </c>
      <c r="E4" s="17" t="s">
        <v>24</v>
      </c>
      <c r="G4" s="18" t="s">
        <v>30</v>
      </c>
      <c r="H4" s="17" t="s">
        <v>37</v>
      </c>
      <c r="I4" s="17" t="s">
        <v>26</v>
      </c>
      <c r="J4" s="17" t="s">
        <v>27</v>
      </c>
      <c r="K4" s="17" t="s">
        <v>50</v>
      </c>
    </row>
    <row r="5" spans="1:11" x14ac:dyDescent="0.3">
      <c r="A5" s="30" t="s">
        <v>46</v>
      </c>
      <c r="B5" s="6" t="s">
        <v>9</v>
      </c>
      <c r="C5" s="6" t="s">
        <v>19</v>
      </c>
      <c r="D5" s="6" t="s">
        <v>3</v>
      </c>
      <c r="E5" s="6" t="s">
        <v>4</v>
      </c>
      <c r="G5" s="6" t="s">
        <v>9</v>
      </c>
      <c r="H5" s="6" t="s">
        <v>0</v>
      </c>
      <c r="I5" s="6" t="s">
        <v>1</v>
      </c>
      <c r="J5" s="6" t="s">
        <v>2</v>
      </c>
      <c r="K5" t="s">
        <v>49</v>
      </c>
    </row>
    <row r="6" spans="1:11" ht="28.8" x14ac:dyDescent="0.3">
      <c r="A6" s="29"/>
      <c r="B6" s="11">
        <v>1</v>
      </c>
      <c r="C6" s="20">
        <v>1</v>
      </c>
      <c r="D6" s="21">
        <v>44342</v>
      </c>
      <c r="E6" s="6" t="s">
        <v>68</v>
      </c>
      <c r="F6" s="12"/>
      <c r="G6" s="11">
        <v>1</v>
      </c>
      <c r="H6" s="21">
        <v>44334</v>
      </c>
      <c r="I6" s="21">
        <f>Tasks[[#This Row],[Start Date]]+1</f>
        <v>44335</v>
      </c>
      <c r="J6" s="7" t="s">
        <v>66</v>
      </c>
      <c r="K6" s="25">
        <f>IFERROR(IF(LEN(Tasks[[#This Row],[Start Date]])=0,"",(INT(Tasks[[#This Row],[End Date]])-INT(Tasks[[#This Row],[Start Date]]))-(INT(Tasks[[#This Row],[Start Date]])-INT(Tasks[[#This Row],[Start Date]]))+1),"")</f>
        <v>2</v>
      </c>
    </row>
    <row r="7" spans="1:11" x14ac:dyDescent="0.3">
      <c r="B7" s="11">
        <v>2</v>
      </c>
      <c r="C7" s="20">
        <v>2</v>
      </c>
      <c r="D7" s="21">
        <v>44344</v>
      </c>
      <c r="E7" s="6" t="s">
        <v>69</v>
      </c>
      <c r="G7" s="11">
        <v>2</v>
      </c>
      <c r="H7" s="21">
        <v>44334</v>
      </c>
      <c r="I7" s="21">
        <f>Tasks[[#This Row],[Start Date]]+1</f>
        <v>44335</v>
      </c>
      <c r="J7" s="7" t="s">
        <v>67</v>
      </c>
      <c r="K7" s="25">
        <f>IFERROR(IF(LEN(Tasks[[#This Row],[Start Date]])=0,"",(INT(Tasks[[#This Row],[End Date]])-INT(Tasks[[#This Row],[Start Date]]))-(INT(Tasks[[#This Row],[Start Date]])-INT(Tasks[[#This Row],[Start Date]]))+1),"")</f>
        <v>2</v>
      </c>
    </row>
    <row r="8" spans="1:11" x14ac:dyDescent="0.3">
      <c r="B8" s="11">
        <v>3</v>
      </c>
      <c r="C8" s="20">
        <v>3</v>
      </c>
      <c r="D8" s="21">
        <v>44346</v>
      </c>
      <c r="E8" s="6" t="s">
        <v>72</v>
      </c>
      <c r="G8" s="11">
        <v>3</v>
      </c>
      <c r="H8" s="21">
        <v>44334</v>
      </c>
      <c r="I8" s="21">
        <v>44342</v>
      </c>
      <c r="J8" s="7" t="s">
        <v>70</v>
      </c>
      <c r="K8" s="25">
        <f>IFERROR(IF(LEN(Tasks[[#This Row],[Start Date]])=0,"",(INT(Tasks[[#This Row],[End Date]])-INT(Tasks[[#This Row],[Start Date]]))-(INT(Tasks[[#This Row],[Start Date]])-INT(Tasks[[#This Row],[Start Date]]))+1),"")</f>
        <v>9</v>
      </c>
    </row>
    <row r="9" spans="1:11" x14ac:dyDescent="0.3">
      <c r="B9" s="11">
        <v>4</v>
      </c>
      <c r="C9" s="20">
        <v>4</v>
      </c>
      <c r="D9" s="21">
        <v>44348</v>
      </c>
      <c r="E9" s="6" t="s">
        <v>78</v>
      </c>
      <c r="G9" s="11">
        <v>4</v>
      </c>
      <c r="H9" s="23">
        <v>44341</v>
      </c>
      <c r="I9" s="21">
        <v>44346</v>
      </c>
      <c r="J9" s="7" t="s">
        <v>71</v>
      </c>
      <c r="K9" s="25">
        <f>IFERROR(IF(LEN(Tasks[[#This Row],[Start Date]])=0,"",(INT(Tasks[[#This Row],[End Date]])-INT(Tasks[[#This Row],[Start Date]]))-(INT(Tasks[[#This Row],[Start Date]])-INT(Tasks[[#This Row],[Start Date]]))+1),"")</f>
        <v>6</v>
      </c>
    </row>
    <row r="10" spans="1:11" x14ac:dyDescent="0.3">
      <c r="B10" s="11">
        <v>5</v>
      </c>
      <c r="C10" s="20">
        <v>1</v>
      </c>
      <c r="D10" s="21">
        <v>44350</v>
      </c>
      <c r="E10" s="6" t="s">
        <v>79</v>
      </c>
      <c r="G10" s="11">
        <v>5</v>
      </c>
      <c r="H10" s="21">
        <v>44342</v>
      </c>
      <c r="I10" s="21">
        <f>Tasks[[#This Row],[Start Date]]+10</f>
        <v>44352</v>
      </c>
      <c r="J10" s="7" t="s">
        <v>73</v>
      </c>
      <c r="K10" s="25">
        <f>IFERROR(IF(LEN(Tasks[[#This Row],[Start Date]])=0,"",(INT(Tasks[[#This Row],[End Date]])-INT(Tasks[[#This Row],[Start Date]]))-(INT(Tasks[[#This Row],[Start Date]])-INT(Tasks[[#This Row],[Start Date]]))+1),"")</f>
        <v>11</v>
      </c>
    </row>
    <row r="11" spans="1:11" x14ac:dyDescent="0.3">
      <c r="B11" s="11">
        <v>6</v>
      </c>
      <c r="C11" s="20">
        <v>1</v>
      </c>
      <c r="D11" s="21">
        <v>44352</v>
      </c>
      <c r="E11" s="6" t="s">
        <v>80</v>
      </c>
      <c r="G11" s="11">
        <v>6</v>
      </c>
      <c r="H11" s="21">
        <v>44341</v>
      </c>
      <c r="I11" s="21">
        <v>44350</v>
      </c>
      <c r="J11" s="7" t="s">
        <v>74</v>
      </c>
      <c r="K11" s="25">
        <f>IFERROR(IF(LEN(Tasks[[#This Row],[Start Date]])=0,"",(INT(Tasks[[#This Row],[End Date]])-INT(Tasks[[#This Row],[Start Date]]))-(INT(Tasks[[#This Row],[Start Date]])-INT(Tasks[[#This Row],[Start Date]]))+1),"")</f>
        <v>10</v>
      </c>
    </row>
    <row r="12" spans="1:11" x14ac:dyDescent="0.3">
      <c r="B12" s="11"/>
      <c r="C12" s="20"/>
      <c r="D12" s="21"/>
      <c r="E12" s="6"/>
      <c r="G12" s="11">
        <v>7</v>
      </c>
      <c r="H12" s="21">
        <v>44344</v>
      </c>
      <c r="I12" s="21">
        <v>44351</v>
      </c>
      <c r="J12" s="7" t="s">
        <v>75</v>
      </c>
      <c r="K12" s="25">
        <f>IFERROR(IF(LEN(Tasks[[#This Row],[Start Date]])=0,"",(INT(Tasks[[#This Row],[End Date]])-INT(Tasks[[#This Row],[Start Date]]))-(INT(Tasks[[#This Row],[Start Date]])-INT(Tasks[[#This Row],[Start Date]]))+1),"")</f>
        <v>8</v>
      </c>
    </row>
    <row r="13" spans="1:11" x14ac:dyDescent="0.3">
      <c r="B13" s="11"/>
      <c r="C13" s="20"/>
      <c r="D13" s="21"/>
      <c r="E13" s="6"/>
      <c r="G13" s="11">
        <v>8</v>
      </c>
      <c r="H13" s="21">
        <v>44344</v>
      </c>
      <c r="I13" s="21">
        <v>44352</v>
      </c>
      <c r="J13" s="7" t="s">
        <v>77</v>
      </c>
      <c r="K13" s="25">
        <f>IFERROR(IF(LEN(Tasks[[#This Row],[Start Date]])=0,"",(INT(Tasks[[#This Row],[End Date]])-INT(Tasks[[#This Row],[Start Date]]))-(INT(Tasks[[#This Row],[Start Date]])-INT(Tasks[[#This Row],[Start Date]]))+1),"")</f>
        <v>9</v>
      </c>
    </row>
    <row r="14" spans="1:11" x14ac:dyDescent="0.3">
      <c r="B14" s="11"/>
      <c r="C14" s="20"/>
      <c r="D14" s="21"/>
      <c r="E14" s="6"/>
      <c r="G14" s="11">
        <v>9</v>
      </c>
      <c r="H14" s="21">
        <v>44346</v>
      </c>
      <c r="I14" s="21">
        <v>44352</v>
      </c>
      <c r="J14" s="7" t="s">
        <v>76</v>
      </c>
      <c r="K14" s="25">
        <f>IFERROR(IF(LEN(Tasks[[#This Row],[Start Date]])=0,"",(INT(Tasks[[#This Row],[End Date]])-INT(Tasks[[#This Row],[Start Date]]))-(INT(Tasks[[#This Row],[Start Date]])-INT(Tasks[[#This Row],[Start Date]]))+1),"")</f>
        <v>7</v>
      </c>
    </row>
    <row r="15" spans="1:11" x14ac:dyDescent="0.3">
      <c r="B15" s="11"/>
      <c r="C15" s="20"/>
      <c r="D15" s="21"/>
      <c r="E15" s="6"/>
      <c r="G15" s="11"/>
      <c r="H15" s="21"/>
      <c r="I15" s="21"/>
      <c r="J15" s="7"/>
      <c r="K15" s="25" t="str">
        <f>IFERROR(IF(LEN(Tasks[[#This Row],[Start Date]])=0,"",(INT(Tasks[[#This Row],[End Date]])-INT(Tasks[[#This Row],[Start Date]]))-(INT(Tasks[[#This Row],[Start Date]])-INT(Tasks[[#This Row],[Start Date]]))+1),"")</f>
        <v/>
      </c>
    </row>
    <row r="16" spans="1:11" x14ac:dyDescent="0.3">
      <c r="B16" s="11"/>
      <c r="C16" s="20"/>
      <c r="D16" s="21"/>
      <c r="E16" s="6"/>
      <c r="G16" s="11"/>
      <c r="H16" s="21"/>
      <c r="I16" s="21"/>
      <c r="J16" s="7"/>
      <c r="K16" s="25" t="str">
        <f>IFERROR(IF(LEN(Tasks[[#This Row],[Start Date]])=0,"",(INT(Tasks[[#This Row],[End Date]])-INT(Tasks[[#This Row],[Start Date]]))-(INT(Tasks[[#This Row],[Start Date]])-INT(Tasks[[#This Row],[Start Date]]))+1),"")</f>
        <v/>
      </c>
    </row>
    <row r="17" spans="1:11" x14ac:dyDescent="0.3">
      <c r="B17" s="11"/>
      <c r="C17" s="20"/>
      <c r="D17" s="21"/>
      <c r="E17" s="6"/>
      <c r="G17" s="11"/>
      <c r="H17" s="21"/>
      <c r="I17" s="21"/>
      <c r="J17" s="7"/>
      <c r="K17" s="25" t="str">
        <f>IFERROR(IF(LEN(Tasks[[#This Row],[Start Date]])=0,"",(INT(Tasks[[#This Row],[End Date]])-INT(Tasks[[#This Row],[Start Date]]))-(INT(Tasks[[#This Row],[Start Date]])-INT(Tasks[[#This Row],[Start Date]]))+1),"")</f>
        <v/>
      </c>
    </row>
    <row r="18" spans="1:11" x14ac:dyDescent="0.3">
      <c r="B18" s="11"/>
      <c r="C18" s="20"/>
      <c r="D18" s="21"/>
      <c r="E18" s="6"/>
      <c r="G18" s="11"/>
      <c r="H18" s="21"/>
      <c r="I18" s="21"/>
      <c r="J18" s="7"/>
      <c r="K18" s="25" t="str">
        <f>IFERROR(IF(LEN(Tasks[[#This Row],[Start Date]])=0,"",(INT(Tasks[[#This Row],[End Date]])-INT(Tasks[[#This Row],[Start Date]]))-(INT(Tasks[[#This Row],[Start Date]])-INT(Tasks[[#This Row],[Start Date]]))+1),"")</f>
        <v/>
      </c>
    </row>
    <row r="19" spans="1:11" x14ac:dyDescent="0.3">
      <c r="B19" s="11"/>
      <c r="C19" s="20"/>
      <c r="D19" s="21"/>
      <c r="E19" s="6"/>
      <c r="G19" s="11"/>
      <c r="H19" s="21"/>
      <c r="I19" s="21"/>
      <c r="J19" s="7"/>
      <c r="K19" s="25" t="str">
        <f>IFERROR(IF(LEN(Tasks[[#This Row],[Start Date]])=0,"",(INT(Tasks[[#This Row],[End Date]])-INT(Tasks[[#This Row],[Start Date]]))-(INT(Tasks[[#This Row],[Start Date]])-INT(Tasks[[#This Row],[Start Date]]))+1),"")</f>
        <v/>
      </c>
    </row>
    <row r="20" spans="1:11" x14ac:dyDescent="0.3">
      <c r="B20" s="11"/>
      <c r="C20" s="20"/>
      <c r="D20" s="21"/>
      <c r="E20" s="6"/>
      <c r="G20" s="11"/>
      <c r="H20" s="21"/>
      <c r="I20" s="21"/>
      <c r="J20" s="7"/>
      <c r="K20" s="25" t="str">
        <f>IFERROR(IF(LEN(Tasks[[#This Row],[Start Date]])=0,"",(INT(Tasks[[#This Row],[End Date]])-INT(Tasks[[#This Row],[Start Date]]))-(INT(Tasks[[#This Row],[Start Date]])-INT(Tasks[[#This Row],[Start Date]]))+1),"")</f>
        <v/>
      </c>
    </row>
    <row r="21" spans="1:11" x14ac:dyDescent="0.3">
      <c r="A21" s="30" t="s">
        <v>48</v>
      </c>
      <c r="B21" s="5" t="s">
        <v>21</v>
      </c>
      <c r="C21" s="5"/>
      <c r="D21" s="5"/>
      <c r="E21" s="5"/>
      <c r="G21" s="11"/>
      <c r="H21" s="21"/>
      <c r="I21" s="21"/>
      <c r="J21" s="7"/>
      <c r="K21" s="25" t="str">
        <f>IFERROR(IF(LEN(Tasks[[#This Row],[Start Date]])=0,"",(INT(Tasks[[#This Row],[End Date]])-INT(Tasks[[#This Row],[Start Date]]))-(INT(Tasks[[#This Row],[Start Date]])-INT(Tasks[[#This Row],[Start Date]]))+1),"")</f>
        <v/>
      </c>
    </row>
    <row r="22" spans="1:11" x14ac:dyDescent="0.3">
      <c r="G22" s="11"/>
      <c r="H22" s="21"/>
      <c r="I22" s="21"/>
      <c r="J22" s="7"/>
      <c r="K22" s="25" t="str">
        <f>IFERROR(IF(LEN(Tasks[[#This Row],[Start Date]])=0,"",(INT(Tasks[[#This Row],[End Date]])-INT(Tasks[[#This Row],[Start Date]]))-(INT(Tasks[[#This Row],[Start Date]])-INT(Tasks[[#This Row],[Start Date]]))+1),"")</f>
        <v/>
      </c>
    </row>
    <row r="23" spans="1:11" x14ac:dyDescent="0.3">
      <c r="G23" s="11"/>
      <c r="H23" s="21"/>
      <c r="I23" s="21"/>
      <c r="J23" s="7"/>
      <c r="K23" s="25" t="str">
        <f>IFERROR(IF(LEN(Tasks[[#This Row],[Start Date]])=0,"",(INT(Tasks[[#This Row],[End Date]])-INT(Tasks[[#This Row],[Start Date]]))-(INT(Tasks[[#This Row],[Start Date]])-INT(Tasks[[#This Row],[Start Date]]))+1),"")</f>
        <v/>
      </c>
    </row>
    <row r="24" spans="1:11" x14ac:dyDescent="0.3">
      <c r="G24" s="11"/>
      <c r="H24" s="21"/>
      <c r="I24" s="21"/>
      <c r="J24" s="7"/>
      <c r="K24" s="25" t="str">
        <f>IFERROR(IF(LEN(Tasks[[#This Row],[Start Date]])=0,"",(INT(Tasks[[#This Row],[End Date]])-INT(Tasks[[#This Row],[Start Date]]))-(INT(Tasks[[#This Row],[Start Date]])-INT(Tasks[[#This Row],[Start Date]]))+1),"")</f>
        <v/>
      </c>
    </row>
    <row r="25" spans="1:11" x14ac:dyDescent="0.3">
      <c r="G25" s="11"/>
      <c r="H25" s="21"/>
      <c r="I25" s="21"/>
      <c r="J25" s="7"/>
      <c r="K25" s="25" t="str">
        <f>IFERROR(IF(LEN(Tasks[[#This Row],[Start Date]])=0,"",(INT(Tasks[[#This Row],[End Date]])-INT(Tasks[[#This Row],[Start Date]]))-(INT(Tasks[[#This Row],[Start Date]])-INT(Tasks[[#This Row],[Start Date]]))+1),"")</f>
        <v/>
      </c>
    </row>
    <row r="26" spans="1:11" x14ac:dyDescent="0.3">
      <c r="A26" s="30" t="s">
        <v>47</v>
      </c>
      <c r="G26" s="5" t="s">
        <v>29</v>
      </c>
      <c r="H26" s="5"/>
      <c r="I26" s="5"/>
      <c r="J26" s="5"/>
    </row>
  </sheetData>
  <dataValidations count="1">
    <dataValidation type="list" allowBlank="1" showInputMessage="1" sqref="D2" xr:uid="{5AF61348-CAED-40CF-A570-1ABFD106084D}">
      <formula1>"Yes,No"</formula1>
    </dataValidation>
  </dataValidations>
  <printOptions horizontalCentered="1"/>
  <pageMargins left="0.7" right="0.7" top="0.75" bottom="0.75" header="0.3" footer="0.3"/>
  <pageSetup fitToHeight="0" orientation="portrait" horizontalDpi="1200" verticalDpi="1200"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tabSelected="1" workbookViewId="0">
      <selection activeCell="T2" sqref="T2"/>
    </sheetView>
  </sheetViews>
  <sheetFormatPr defaultRowHeight="14.4" x14ac:dyDescent="0.3"/>
  <cols>
    <col min="1" max="1" width="2.6640625" style="31" customWidth="1"/>
    <col min="2" max="2" width="10.33203125" customWidth="1"/>
    <col min="3" max="14" width="6.6640625" customWidth="1"/>
    <col min="15" max="15" width="4.33203125" customWidth="1"/>
  </cols>
  <sheetData>
    <row r="1" spans="1:18" ht="27" customHeight="1" x14ac:dyDescent="0.3">
      <c r="A1" s="29" t="s">
        <v>54</v>
      </c>
      <c r="B1" s="26"/>
      <c r="C1" s="26"/>
      <c r="D1" s="26"/>
      <c r="E1" s="26"/>
      <c r="F1" s="26"/>
      <c r="G1" s="26"/>
      <c r="H1" s="26"/>
      <c r="I1" s="26"/>
      <c r="J1" s="26"/>
      <c r="K1" s="26"/>
      <c r="L1" s="26"/>
      <c r="M1" s="26"/>
      <c r="N1" s="26"/>
      <c r="O1" s="26"/>
      <c r="P1" s="26"/>
      <c r="Q1" s="26"/>
      <c r="R1" s="26"/>
    </row>
    <row r="2" spans="1:18" ht="255.75" customHeight="1" x14ac:dyDescent="0.3"/>
    <row r="3" spans="1:18" ht="162.44999999999999" customHeight="1" x14ac:dyDescent="0.3"/>
  </sheetData>
  <conditionalFormatting sqref="C2:O2">
    <cfRule type="expression" dxfId="13" priority="4">
      <formula>#REF!&lt;=TODAY()+7</formula>
    </cfRule>
  </conditionalFormatting>
  <printOptions horizontalCentered="1"/>
  <pageMargins left="0.25" right="0.25" top="0.75" bottom="0.75" header="0.3" footer="0.3"/>
  <pageSetup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Scroll Bar 2">
              <controlPr defaultSize="0" autoPict="0" altText="Scrollbar for scrolling through 8 tasks at a time within the Gantt Chart.">
                <anchor moveWithCells="1">
                  <from>
                    <xdr:col>1</xdr:col>
                    <xdr:colOff>38100</xdr:colOff>
                    <xdr:row>0</xdr:row>
                    <xdr:rowOff>83820</xdr:rowOff>
                  </from>
                  <to>
                    <xdr:col>17</xdr:col>
                    <xdr:colOff>609600</xdr:colOff>
                    <xdr:row>0</xdr:row>
                    <xdr:rowOff>266700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heetViews>
  <sheetFormatPr defaultRowHeight="14.4" x14ac:dyDescent="0.3"/>
  <cols>
    <col min="1" max="1" width="2.6640625" style="14" customWidth="1"/>
    <col min="2" max="2" width="50.6640625" customWidth="1"/>
    <col min="3" max="3" width="13.5546875" customWidth="1"/>
    <col min="4" max="4" width="21.5546875" customWidth="1"/>
    <col min="5" max="5" width="15.6640625" customWidth="1"/>
    <col min="6" max="6" width="13" customWidth="1"/>
    <col min="7" max="7" width="50.6640625" customWidth="1"/>
    <col min="8" max="8" width="15.44140625" customWidth="1"/>
    <col min="9" max="9" width="28" customWidth="1"/>
  </cols>
  <sheetData>
    <row r="1" spans="1:7" ht="50.1" customHeight="1" x14ac:dyDescent="0.35">
      <c r="A1" s="14" t="s">
        <v>18</v>
      </c>
      <c r="B1" s="10" t="s">
        <v>36</v>
      </c>
    </row>
    <row r="2" spans="1:7" x14ac:dyDescent="0.3">
      <c r="A2" s="14" t="s">
        <v>51</v>
      </c>
      <c r="B2" s="4" t="str">
        <f ca="1">IF(TODAY()&gt;=MIN(DynamicTaskData[Start date]),"Today","")</f>
        <v>Today</v>
      </c>
      <c r="C2" t="s">
        <v>12</v>
      </c>
    </row>
    <row r="3" spans="1:7" x14ac:dyDescent="0.3">
      <c r="A3" s="14" t="s">
        <v>52</v>
      </c>
      <c r="B3" t="s">
        <v>13</v>
      </c>
      <c r="C3" t="s">
        <v>14</v>
      </c>
    </row>
    <row r="4" spans="1:7" x14ac:dyDescent="0.3">
      <c r="B4" s="2">
        <f ca="1">IFERROR(IF(TODAY()&lt;MIN(DynamicTaskData[Start date]),MIN($B$11,MIN(DynamicTaskData[Start date])),TODAY()),TODAY())</f>
        <v>44344</v>
      </c>
      <c r="C4" s="3">
        <f ca="1">IFERROR(IF(Track_Today="Yes",IF(TODAY()&lt;MIN(DynamicTaskData[Start date]),0,9),0),0)</f>
        <v>9</v>
      </c>
    </row>
    <row r="5" spans="1:7" x14ac:dyDescent="0.3">
      <c r="B5" s="2">
        <f ca="1">IFERROR(IF(TODAY()&lt;MIN(DynamicTaskData[Start date]),MIN($B$11,MIN(DynamicTaskData[Start date])),TODAY()),TODAY())</f>
        <v>44344</v>
      </c>
      <c r="C5" s="3">
        <f ca="1">IFERROR(IF(Track_Today="Yes",IF(TODAY()&lt;MIN(DynamicTaskData[Start date]),0,9),0),0)</f>
        <v>9</v>
      </c>
    </row>
    <row r="6" spans="1:7" x14ac:dyDescent="0.3">
      <c r="B6" s="3"/>
    </row>
    <row r="7" spans="1:7" x14ac:dyDescent="0.3">
      <c r="A7" s="14" t="s">
        <v>53</v>
      </c>
      <c r="B7" s="4" t="s">
        <v>7</v>
      </c>
    </row>
    <row r="8" spans="1:7" x14ac:dyDescent="0.3">
      <c r="B8" s="4">
        <v>0</v>
      </c>
    </row>
    <row r="9" spans="1:7" x14ac:dyDescent="0.3">
      <c r="B9" s="4"/>
    </row>
    <row r="10" spans="1:7" x14ac:dyDescent="0.3">
      <c r="A10" s="14" t="s">
        <v>64</v>
      </c>
      <c r="B10" t="s">
        <v>32</v>
      </c>
      <c r="D10" t="s">
        <v>55</v>
      </c>
    </row>
    <row r="11" spans="1:7" x14ac:dyDescent="0.3">
      <c r="B11" s="2">
        <f ca="1">IFERROR(IF(ScrollingIncrement[scroll increment]=0,Start_Date,IF(Start_Date+ScrollingIncrement[scroll increment]*15&lt;End_Date,Start_Date+ScrollingIncrement[scroll increment]*15,End_Date-1)),"")</f>
        <v>44334</v>
      </c>
      <c r="D11">
        <v>45</v>
      </c>
    </row>
    <row r="12" spans="1:7" x14ac:dyDescent="0.3">
      <c r="B12" s="2">
        <f ca="1">IFERROR(IF($B$11+15&lt;End_Date,$B$11+15,End_Date),"")</f>
        <v>44349</v>
      </c>
    </row>
    <row r="14" spans="1:7" x14ac:dyDescent="0.3">
      <c r="A14" s="14" t="s">
        <v>57</v>
      </c>
      <c r="B14" t="s">
        <v>5</v>
      </c>
      <c r="C14" t="s">
        <v>10</v>
      </c>
      <c r="D14" t="s">
        <v>6</v>
      </c>
      <c r="E14" t="s">
        <v>11</v>
      </c>
      <c r="F14" s="12" t="s">
        <v>56</v>
      </c>
    </row>
    <row r="15" spans="1:7" x14ac:dyDescent="0.3">
      <c r="B15" s="1" t="str">
        <f ca="1">IFERROR(IF(LEN(OFFSET('Chart Data'!$H6,ScrollingIncrement[scroll increment],0,1,1))=0,"",IF(OR(OFFSET('Chart Data'!$I6,ScrollingIncrement[scroll increment],0,1,1)&lt;=$B$12,OFFSET('Chart Data'!$H6,ScrollingIncrement[scroll increment],0,1,1)&gt;=($B$11-$D$11)),INDEX(Tasks[],OFFSET('Chart Data'!$G6,ScrollingIncrement[scroll increment],0,1,1),4),"")),"")</f>
        <v>Assign Roles. Meet up to discuss strength</v>
      </c>
      <c r="C15" s="24">
        <f ca="1">IFERROR(IF(LEN(DynamicTaskData[[#This Row],[Tasks]])=0,$B$11,INDEX(Tasks[],OFFSET('Chart Data'!$G6,ScrollingIncrement[scroll increment],0,1,1),2)),"")</f>
        <v>44334</v>
      </c>
      <c r="D15" s="3">
        <f ca="1">IFERROR(IF(LEN(DynamicTaskData[[#This Row],[Tasks]])=0,0,IF(AND('Chart Data'!$H6&lt;=$B$12,'Chart Data'!$I6&gt;=$B$12),ABS(OFFSET('Chart Data'!$H6,ScrollingIncrement[scroll increment],0,1,1)-$B$12)+1,OFFSET('Chart Data'!$K6,ScrollingIncrement[scroll increment],0,1,1))),"")</f>
        <v>2</v>
      </c>
      <c r="E15">
        <f ca="1">IFERROR(IF(LEN(DynamicTaskData[[#This Row],[Tasks]])=0,"",8),"")</f>
        <v>8</v>
      </c>
    </row>
    <row r="16" spans="1:7" x14ac:dyDescent="0.3">
      <c r="B16" s="1" t="str">
        <f ca="1">IFERROR(IF(LEN(OFFSET('Chart Data'!$H7,ScrollingIncrement[scroll increment],0,1,1))=0,"",IF(OR(OFFSET('Chart Data'!$I7,ScrollingIncrement[scroll increment],0,1,1)&lt;=$B$12,OFFSET('Chart Data'!$H7,ScrollingIncrement[scroll increment],0,1,1)&gt;=($B$11-$D$11)),INDEX(Tasks[],OFFSET('Chart Data'!$G7,ScrollingIncrement[scroll increment],0,1,1),4),"")),"")</f>
        <v>Create UI for front page</v>
      </c>
      <c r="C16" s="24">
        <f ca="1">IFERROR(IF(LEN(DynamicTaskData[[#This Row],[Tasks]])=0,$B$11,INDEX(Tasks[],OFFSET('Chart Data'!$G7,ScrollingIncrement[scroll increment],0,1,1),2)),"")</f>
        <v>44334</v>
      </c>
      <c r="D16" s="3">
        <f ca="1">IFERROR(IF(LEN(DynamicTaskData[[#This Row],[Tasks]])=0,0,IF(AND('Chart Data'!$H7&lt;=$B$12,'Chart Data'!$I7&gt;=$B$12),ABS(OFFSET('Chart Data'!$H7,ScrollingIncrement[scroll increment],0,1,1)-$B$12)+1,OFFSET('Chart Data'!$K7,ScrollingIncrement[scroll increment],0,1,1))),"")</f>
        <v>2</v>
      </c>
      <c r="E16" s="3">
        <f ca="1">IFERROR(IF(LEN(DynamicTaskData[[#This Row],[Tasks]])=0,"",7),"")</f>
        <v>7</v>
      </c>
      <c r="G16" t="s">
        <v>35</v>
      </c>
    </row>
    <row r="17" spans="1:10" x14ac:dyDescent="0.3">
      <c r="A17" s="14" t="s">
        <v>63</v>
      </c>
      <c r="B17" s="1" t="str">
        <f ca="1">IFERROR(IF(LEN(OFFSET('Chart Data'!$H8,ScrollingIncrement[scroll increment],0,1,1))=0,"",IF(OR(OFFSET('Chart Data'!$I8,ScrollingIncrement[scroll increment],0,1,1)&lt;=$B$12,OFFSET('Chart Data'!$H8,ScrollingIncrement[scroll increment],0,1,1)&gt;=($B$11-$D$11)),INDEX(Tasks[],OFFSET('Chart Data'!$G8,ScrollingIncrement[scroll increment],0,1,1),4),"")),"")</f>
        <v>Add api endpoint for register/login</v>
      </c>
      <c r="C17" s="24">
        <f ca="1">IFERROR(IF(LEN(DynamicTaskData[[#This Row],[Tasks]])=0,$B$11,INDEX(Tasks[],OFFSET('Chart Data'!$G8,ScrollingIncrement[scroll increment],0,1,1),2)),"")</f>
        <v>44334</v>
      </c>
      <c r="D17" s="3">
        <f ca="1">IFERROR(IF(LEN(DynamicTaskData[[#This Row],[Tasks]])=0,0,IF(AND('Chart Data'!$H8&lt;=$B$12,'Chart Data'!$I8&gt;=$B$12),ABS(OFFSET('Chart Data'!$H8,ScrollingIncrement[scroll increment],0,1,1)-$B$12)+1,OFFSET('Chart Data'!$K8,ScrollingIncrement[scroll increment],0,1,1))),"")</f>
        <v>9</v>
      </c>
      <c r="E17" s="3">
        <f ca="1">IFERROR(IF(LEN(DynamicTaskData[[#This Row],[Tasks]])=0,"",6),"")</f>
        <v>6</v>
      </c>
      <c r="G17" s="6" t="s">
        <v>15</v>
      </c>
      <c r="H17" s="6" t="s">
        <v>31</v>
      </c>
      <c r="I17" s="6" t="s">
        <v>8</v>
      </c>
      <c r="J17" t="s">
        <v>33</v>
      </c>
    </row>
    <row r="18" spans="1:10" x14ac:dyDescent="0.3">
      <c r="B18" s="1" t="str">
        <f ca="1">IFERROR(IF(LEN(OFFSET('Chart Data'!$H9,ScrollingIncrement[scroll increment],0,1,1))=0,"",IF(OR(OFFSET('Chart Data'!$I9,ScrollingIncrement[scroll increment],0,1,1)&lt;=$B$12,OFFSET('Chart Data'!$H9,ScrollingIncrement[scroll increment],0,1,1)&gt;=($B$11-$D$11)),INDEX(Tasks[],OFFSET('Chart Data'!$G9,ScrollingIncrement[scroll increment],0,1,1),4),"")),"")</f>
        <v>Enhance ui for logged in page</v>
      </c>
      <c r="C18" s="24">
        <f ca="1">IFERROR(IF(LEN(DynamicTaskData[[#This Row],[Tasks]])=0,$B$11,INDEX(Tasks[],OFFSET('Chart Data'!$G9,ScrollingIncrement[scroll increment],0,1,1),2)),"")</f>
        <v>44341</v>
      </c>
      <c r="D18" s="3">
        <f ca="1">IFERROR(IF(LEN(DynamicTaskData[[#This Row],[Tasks]])=0,0,IF(AND('Chart Data'!$H9&lt;=$B$12,'Chart Data'!$I9&gt;=$B$12),ABS(OFFSET('Chart Data'!$H9,ScrollingIncrement[scroll increment],0,1,1)-$B$12)+1,OFFSET('Chart Data'!$K9,ScrollingIncrement[scroll increment],0,1,1))),"")</f>
        <v>6</v>
      </c>
      <c r="E18" s="3">
        <f ca="1">IFERROR(IF(LEN(DynamicTaskData[[#This Row],[Tasks]])=0,"",5),"")</f>
        <v>5</v>
      </c>
      <c r="G18" s="7" t="str">
        <f ca="1">IFERROR(IF(LEN('Chart Data'!D6)=0,"",IF(AND('Chart Data'!D6&lt;=$B$12,'Chart Data'!D6&gt;=$B$11-$D$11),'Chart Data'!E6,"")),"")</f>
        <v>Finish main page</v>
      </c>
      <c r="H18" s="21">
        <f ca="1">IFERROR(IF(LEN(DynamicMilestoneData[[#This Row],[Milestones]])=0,$B$12,'Chart Data'!$D6),2)</f>
        <v>44342</v>
      </c>
      <c r="I18" s="8">
        <f ca="1">IFERROR(IF(LEN(DynamicMilestoneData[[#This Row],[Milestones]])=0,"",'Chart Data'!$C6),"")</f>
        <v>1</v>
      </c>
    </row>
    <row r="19" spans="1:10" x14ac:dyDescent="0.3">
      <c r="B19" s="1" t="str">
        <f ca="1">IFERROR(IF(LEN(OFFSET('Chart Data'!$H10,ScrollingIncrement[scroll increment],0,1,1))=0,"",IF(OR(OFFSET('Chart Data'!$I10,ScrollingIncrement[scroll increment],0,1,1)&lt;=$B$12,OFFSET('Chart Data'!$H10,ScrollingIncrement[scroll increment],0,1,1)&gt;=($B$11-$D$11)),INDEX(Tasks[],OFFSET('Chart Data'!$G10,ScrollingIncrement[scroll increment],0,1,1),4),"")),"")</f>
        <v>Create search API</v>
      </c>
      <c r="C19" s="24">
        <f ca="1">IFERROR(IF(LEN(DynamicTaskData[[#This Row],[Tasks]])=0,$B$11,INDEX(Tasks[],OFFSET('Chart Data'!$G10,ScrollingIncrement[scroll increment],0,1,1),2)),"")</f>
        <v>44342</v>
      </c>
      <c r="D19" s="3">
        <f ca="1">IFERROR(IF(LEN(DynamicTaskData[[#This Row],[Tasks]])=0,0,IF(AND('Chart Data'!$H10&lt;=$B$12,'Chart Data'!$I10&gt;=$B$12),ABS(OFFSET('Chart Data'!$H10,ScrollingIncrement[scroll increment],0,1,1)-$B$12)+1,OFFSET('Chart Data'!$K10,ScrollingIncrement[scroll increment],0,1,1))),"")</f>
        <v>8</v>
      </c>
      <c r="E19" s="3">
        <f ca="1">IFERROR(IF(LEN(DynamicTaskData[[#This Row],[Tasks]])=0,"",4),"")</f>
        <v>4</v>
      </c>
      <c r="G19" s="7" t="str">
        <f ca="1">IFERROR(IF(LEN('Chart Data'!D7)=0,"",IF(AND('Chart Data'!D7&lt;=$B$12,'Chart Data'!D7&gt;=$B$11-$D$11),'Chart Data'!E7,"")),"")</f>
        <v>Finish register page</v>
      </c>
      <c r="H19" s="21">
        <f ca="1">IFERROR(IF(LEN(DynamicMilestoneData[[#This Row],[Milestones]])=0,$B$12,'Chart Data'!$D7),2)</f>
        <v>44344</v>
      </c>
      <c r="I19" s="8">
        <f ca="1">IFERROR(IF(LEN(DynamicMilestoneData[[#This Row],[Milestones]])=0,"",'Chart Data'!$C7),"")</f>
        <v>2</v>
      </c>
    </row>
    <row r="20" spans="1:10" x14ac:dyDescent="0.3">
      <c r="B20" s="1" t="str">
        <f ca="1">IFERROR(IF(LEN(OFFSET('Chart Data'!$H11,ScrollingIncrement[scroll increment],0,1,1))=0,"",IF(OR(OFFSET('Chart Data'!$I11,ScrollingIncrement[scroll increment],0,1,1)&lt;=$B$12,OFFSET('Chart Data'!$H11,ScrollingIncrement[scroll increment],0,1,1)&gt;=($B$11-$D$11)),INDEX(Tasks[],OFFSET('Chart Data'!$G11,ScrollingIncrement[scroll increment],0,1,1),4),"")),"")</f>
        <v>Create edit API</v>
      </c>
      <c r="C20" s="24">
        <f ca="1">IFERROR(IF(LEN(DynamicTaskData[[#This Row],[Tasks]])=0,$B$11,INDEX(Tasks[],OFFSET('Chart Data'!$G11,ScrollingIncrement[scroll increment],0,1,1),2)),"")</f>
        <v>44341</v>
      </c>
      <c r="D20" s="3">
        <f ca="1">IFERROR(IF(LEN(DynamicTaskData[[#This Row],[Tasks]])=0,0,IF(AND('Chart Data'!$H11&lt;=$B$12,'Chart Data'!$I11&gt;=$B$12),ABS(OFFSET('Chart Data'!$H11,ScrollingIncrement[scroll increment],0,1,1)-$B$12)+1,OFFSET('Chart Data'!$K11,ScrollingIncrement[scroll increment],0,1,1))),"")</f>
        <v>9</v>
      </c>
      <c r="E20" s="3">
        <f ca="1">IFERROR(IF(LEN(DynamicTaskData[[#This Row],[Tasks]])=0,"",3),"")</f>
        <v>3</v>
      </c>
      <c r="G20" s="7" t="str">
        <f ca="1">IFERROR(IF(LEN('Chart Data'!D8)=0,"",IF(AND('Chart Data'!D8&lt;=$B$12,'Chart Data'!D8&gt;=$B$11-$D$11),'Chart Data'!E8,"")),"")</f>
        <v>Finish API endpoints</v>
      </c>
      <c r="H20" s="21">
        <f ca="1">IFERROR(IF(LEN(DynamicMilestoneData[[#This Row],[Milestones]])=0,$B$12,'Chart Data'!$D8),2)</f>
        <v>44346</v>
      </c>
      <c r="I20" s="8">
        <f ca="1">IFERROR(IF(LEN(DynamicMilestoneData[[#This Row],[Milestones]])=0,"",'Chart Data'!$C8),"")</f>
        <v>3</v>
      </c>
    </row>
    <row r="21" spans="1:10" x14ac:dyDescent="0.3">
      <c r="B21" s="1" t="str">
        <f ca="1">IFERROR(IF(LEN(OFFSET('Chart Data'!$H12,ScrollingIncrement[scroll increment],0,1,1))=0,"",IF(OR(OFFSET('Chart Data'!$I12,ScrollingIncrement[scroll increment],0,1,1)&lt;=$B$12,OFFSET('Chart Data'!$H12,ScrollingIncrement[scroll increment],0,1,1)&gt;=($B$11-$D$11)),INDEX(Tasks[],OFFSET('Chart Data'!$G12,ScrollingIncrement[scroll increment],0,1,1),4),"")),"")</f>
        <v>create Delete api</v>
      </c>
      <c r="C21" s="24">
        <f ca="1">IFERROR(IF(LEN(DynamicTaskData[[#This Row],[Tasks]])=0,$B$11,INDEX(Tasks[],OFFSET('Chart Data'!$G12,ScrollingIncrement[scroll increment],0,1,1),2)),"")</f>
        <v>44344</v>
      </c>
      <c r="D21" s="3">
        <f ca="1">IFERROR(IF(LEN(DynamicTaskData[[#This Row],[Tasks]])=0,0,IF(AND('Chart Data'!$H12&lt;=$B$12,'Chart Data'!$I12&gt;=$B$12),ABS(OFFSET('Chart Data'!$H12,ScrollingIncrement[scroll increment],0,1,1)-$B$12)+1,OFFSET('Chart Data'!$K12,ScrollingIncrement[scroll increment],0,1,1))),"")</f>
        <v>6</v>
      </c>
      <c r="E21" s="3">
        <f ca="1">IFERROR(IF(LEN(DynamicTaskData[[#This Row],[Tasks]])=0,"",2),"")</f>
        <v>2</v>
      </c>
      <c r="G21" s="7" t="str">
        <f ca="1">IFERROR(IF(LEN('Chart Data'!D9)=0,"",IF(AND('Chart Data'!D9&lt;=$B$12,'Chart Data'!D9&gt;=$B$11-$D$11),'Chart Data'!E9,"")),"")</f>
        <v>finish main functions</v>
      </c>
      <c r="H21" s="21">
        <f ca="1">IFERROR(IF(LEN(DynamicMilestoneData[[#This Row],[Milestones]])=0,$B$12,'Chart Data'!$D9),2)</f>
        <v>44348</v>
      </c>
      <c r="I21" s="8">
        <f ca="1">IFERROR(IF(LEN(DynamicMilestoneData[[#This Row],[Milestones]])=0,"",'Chart Data'!$C9),"")</f>
        <v>4</v>
      </c>
    </row>
    <row r="22" spans="1:10" x14ac:dyDescent="0.3">
      <c r="G22" s="7" t="str">
        <f ca="1">IFERROR(IF(LEN('Chart Data'!D10)=0,"",IF(AND('Chart Data'!D10&lt;=$B$12,'Chart Data'!D10&gt;=$B$11-$D$11),'Chart Data'!E10,"")),"")</f>
        <v/>
      </c>
      <c r="H22" s="21">
        <f ca="1">IFERROR(IF(LEN(DynamicMilestoneData[[#This Row],[Milestones]])=0,$B$12,'Chart Data'!$D10),2)</f>
        <v>44349</v>
      </c>
      <c r="I22" s="8" t="str">
        <f ca="1">IFERROR(IF(LEN(DynamicMilestoneData[[#This Row],[Milestones]])=0,"",'Chart Data'!$C10),"")</f>
        <v/>
      </c>
    </row>
    <row r="23" spans="1:10" x14ac:dyDescent="0.3">
      <c r="G23" s="7" t="str">
        <f ca="1">IFERROR(IF(LEN('Chart Data'!D11)=0,"",IF(AND('Chart Data'!D11&lt;=$B$12,'Chart Data'!D11&gt;=$B$11-$D$11),'Chart Data'!E11,"")),"")</f>
        <v/>
      </c>
      <c r="H23" s="21">
        <f ca="1">IFERROR(IF(LEN(DynamicMilestoneData[[#This Row],[Milestones]])=0,$B$12,'Chart Data'!$D11),2)</f>
        <v>44349</v>
      </c>
      <c r="I23" s="8" t="str">
        <f ca="1">IFERROR(IF(LEN(DynamicMilestoneData[[#This Row],[Milestones]])=0,"",'Chart Data'!$C11),"")</f>
        <v/>
      </c>
    </row>
    <row r="24" spans="1:10" x14ac:dyDescent="0.3">
      <c r="G24" s="7" t="str">
        <f>IFERROR(IF(LEN('Chart Data'!D12)=0,"",IF(AND('Chart Data'!D12&lt;=$B$12,'Chart Data'!D12&gt;=$B$11-$D$11),'Chart Data'!E12,"")),"")</f>
        <v/>
      </c>
      <c r="H24" s="21">
        <f ca="1">IFERROR(IF(LEN(DynamicMilestoneData[[#This Row],[Milestones]])=0,$B$12,'Chart Data'!$D12),2)</f>
        <v>44349</v>
      </c>
      <c r="I24" s="8" t="str">
        <f>IFERROR(IF(LEN(DynamicMilestoneData[[#This Row],[Milestones]])=0,"",'Chart Data'!$C12),"")</f>
        <v/>
      </c>
    </row>
    <row r="25" spans="1:10" x14ac:dyDescent="0.3">
      <c r="G25" s="7" t="str">
        <f>IFERROR(IF(LEN('Chart Data'!D13)=0,"",IF(AND('Chart Data'!D13&lt;=$B$12,'Chart Data'!D13&gt;=$B$11-$D$11),'Chart Data'!E13,"")),"")</f>
        <v/>
      </c>
      <c r="H25" s="21">
        <f ca="1">IFERROR(IF(LEN(DynamicMilestoneData[[#This Row],[Milestones]])=0,$B$12,'Chart Data'!$D13),2)</f>
        <v>44349</v>
      </c>
      <c r="I25" s="8" t="str">
        <f>IFERROR(IF(LEN(DynamicMilestoneData[[#This Row],[Milestones]])=0,"",'Chart Data'!$C13),"")</f>
        <v/>
      </c>
    </row>
    <row r="26" spans="1:10" x14ac:dyDescent="0.3">
      <c r="G26" s="7" t="str">
        <f>IFERROR(IF(LEN('Chart Data'!D14)=0,"",IF(AND('Chart Data'!D14&lt;=$B$12,'Chart Data'!D14&gt;=$B$11-$D$11),'Chart Data'!E14,"")),"")</f>
        <v/>
      </c>
      <c r="H26" s="21">
        <f ca="1">IFERROR(IF(LEN(DynamicMilestoneData[[#This Row],[Milestones]])=0,$B$12,'Chart Data'!$D14),2)</f>
        <v>44349</v>
      </c>
      <c r="I26" s="8" t="str">
        <f>IFERROR(IF(LEN(DynamicMilestoneData[[#This Row],[Milestones]])=0,"",'Chart Data'!$C14),"")</f>
        <v/>
      </c>
    </row>
    <row r="27" spans="1:10" x14ac:dyDescent="0.3">
      <c r="G27" s="7" t="str">
        <f>IFERROR(IF(LEN('Chart Data'!D15)=0,"",IF(AND('Chart Data'!D15&lt;=$B$12,'Chart Data'!D15&gt;=$B$11-$D$11),'Chart Data'!E15,"")),"")</f>
        <v/>
      </c>
      <c r="H27" s="21">
        <f ca="1">IFERROR(IF(LEN(DynamicMilestoneData[[#This Row],[Milestones]])=0,$B$12,'Chart Data'!$D15),2)</f>
        <v>44349</v>
      </c>
      <c r="I27" s="8" t="str">
        <f>IFERROR(IF(LEN(DynamicMilestoneData[[#This Row],[Milestones]])=0,"",'Chart Data'!$C15),"")</f>
        <v/>
      </c>
    </row>
    <row r="28" spans="1:10" x14ac:dyDescent="0.3">
      <c r="G28" s="7" t="str">
        <f>IFERROR(IF(LEN('Chart Data'!D16)=0,"",IF(AND('Chart Data'!D16&lt;=$B$12,'Chart Data'!D16&gt;=$B$11-$D$11),'Chart Data'!E16,"")),"")</f>
        <v/>
      </c>
      <c r="H28" s="21">
        <f ca="1">IFERROR(IF(LEN(DynamicMilestoneData[[#This Row],[Milestones]])=0,$B$12,'Chart Data'!$D16),2)</f>
        <v>44349</v>
      </c>
      <c r="I28" s="8" t="str">
        <f>IFERROR(IF(LEN(DynamicMilestoneData[[#This Row],[Milestones]])=0,"",'Chart Data'!$C16),"")</f>
        <v/>
      </c>
    </row>
    <row r="29" spans="1:10" x14ac:dyDescent="0.3">
      <c r="G29" s="7" t="str">
        <f>IFERROR(IF(LEN('Chart Data'!D17)=0,"",IF(AND('Chart Data'!D17&lt;=$B$12,'Chart Data'!D17&gt;=$B$11-$D$11),'Chart Data'!E17,"")),"")</f>
        <v/>
      </c>
      <c r="H29" s="21">
        <f ca="1">IFERROR(IF(LEN(DynamicMilestoneData[[#This Row],[Milestones]])=0,$B$12,'Chart Data'!$D17),2)</f>
        <v>44349</v>
      </c>
      <c r="I29" s="8" t="str">
        <f>IFERROR(IF(LEN(DynamicMilestoneData[[#This Row],[Milestones]])=0,"",'Chart Data'!$C17),"")</f>
        <v/>
      </c>
    </row>
    <row r="30" spans="1:10" x14ac:dyDescent="0.3">
      <c r="G30" s="7" t="str">
        <f>IFERROR(IF(LEN('Chart Data'!D18)=0,"",IF(AND('Chart Data'!D18&lt;=$B$12,'Chart Data'!D18&gt;=$B$11-$D$11),'Chart Data'!E18,"")),"")</f>
        <v/>
      </c>
      <c r="H30" s="21">
        <f ca="1">IFERROR(IF(LEN(DynamicMilestoneData[[#This Row],[Milestones]])=0,$B$12,'Chart Data'!$D18),2)</f>
        <v>44349</v>
      </c>
      <c r="I30" s="8" t="str">
        <f>IFERROR(IF(LEN(DynamicMilestoneData[[#This Row],[Milestones]])=0,"",'Chart Data'!$C18),"")</f>
        <v/>
      </c>
    </row>
    <row r="31" spans="1:10" x14ac:dyDescent="0.3">
      <c r="G31" s="7" t="str">
        <f>IFERROR(IF(LEN('Chart Data'!D19)=0,"",IF(AND('Chart Data'!D19&lt;=$B$12,'Chart Data'!D19&gt;=$B$11-$D$11),'Chart Data'!E19,"")),"")</f>
        <v/>
      </c>
      <c r="H31" s="21">
        <f ca="1">IFERROR(IF(LEN(DynamicMilestoneData[[#This Row],[Milestones]])=0,$B$12,'Chart Data'!$D19),2)</f>
        <v>44349</v>
      </c>
      <c r="I31" s="8" t="str">
        <f>IFERROR(IF(LEN(DynamicMilestoneData[[#This Row],[Milestones]])=0,"",'Chart Data'!$C19),"")</f>
        <v/>
      </c>
    </row>
    <row r="32" spans="1:10" x14ac:dyDescent="0.3">
      <c r="A32" s="14" t="s">
        <v>62</v>
      </c>
      <c r="G32" s="7" t="str">
        <f>IFERROR(IF(LEN('Chart Data'!D20)=0,"",IF(AND('Chart Data'!D20&lt;=$B$12,'Chart Data'!D20&gt;=$B$11-$D$11),'Chart Data'!E20,"")),"")</f>
        <v/>
      </c>
      <c r="H32" s="21">
        <f ca="1">IFERROR(IF(LEN(DynamicMilestoneData[[#This Row],[Milestones]])=0,$B$12,'Chart Data'!$D20),2)</f>
        <v>44349</v>
      </c>
      <c r="I32" s="8" t="str">
        <f>IFERROR(IF(LEN(DynamicMilestoneData[[#This Row],[Milestones]])=0,"",'Chart Data'!$C20),"")</f>
        <v/>
      </c>
      <c r="J32" s="12" t="s">
        <v>34</v>
      </c>
    </row>
  </sheetData>
  <printOptions horizontalCentered="1"/>
  <pageMargins left="0.7" right="0.7" top="0.75" bottom="0.75" header="0.3" footer="0.3"/>
  <pageSetup scale="38" fitToHeight="0" orientation="portrait" horizontalDpi="1200" verticalDpi="1200" r:id="rId1"/>
  <headerFooter differentFirst="1">
    <oddFooter>Page &amp;P of &amp;N</oddFooter>
  </headerFooter>
  <ignoredErrors>
    <ignoredError sqref="B11:B12 E15:E21" calculatedColumn="1"/>
  </ignoredErrors>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FFB76F-9C75-4149-9144-973306884B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2EBE6EF-D5AF-49C7-9135-E76668D8C61A}">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3FB6D82F-7C2D-4DE2-8BEE-F8BA3E9AC7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TM56185482</Templat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About</vt:lpstr>
      <vt:lpstr>Chart Data</vt:lpstr>
      <vt:lpstr>Gantt Chart</vt:lpstr>
      <vt:lpstr>Dynamic Chart Data Hidden</vt:lpstr>
      <vt:lpstr>Track_Today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2019-06-15T11:47:29Z</dcterms:created>
  <dcterms:modified xsi:type="dcterms:W3CDTF">2021-05-28T20:51:58Z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