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<sst xmlns="http://schemas.openxmlformats.org/spreadsheetml/2006/main" count="1128" uniqueCount="388">
  <si>
    <t/>
  </si>
  <si>
    <t>Company Name:L'OREAL MALAYSIA SDN BHD</t>
  </si>
  <si>
    <t>Report ID: Advance Billing Report</t>
  </si>
  <si>
    <t>Report Title: Advance Billing Report</t>
  </si>
  <si>
    <t>Month: DEC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</si>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</sst>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94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79">
        <v>0</v>
      </c>
      <c r="B7" t="s" s="2780">
        <v>0</v>
      </c>
      <c r="C7" t="s" s="2781">
        <v>0</v>
      </c>
      <c r="D7" t="s" s="2782">
        <v>0</v>
      </c>
      <c r="E7" t="s" s="2783">
        <v>0</v>
      </c>
      <c r="F7" t="s" s="2784">
        <v>0</v>
      </c>
      <c r="G7" t="s" s="2785">
        <v>0</v>
      </c>
      <c r="H7" t="n" s="2786">
        <v>701370.0</v>
      </c>
      <c r="I7" t="n" s="2787">
        <v>701370.0</v>
      </c>
      <c r="J7" t="n" s="2788">
        <v>701370.0</v>
      </c>
      <c r="K7" t="n" s="2789">
        <v>701370.0</v>
      </c>
      <c r="L7" t="n" s="2790">
        <v>701370.0</v>
      </c>
      <c r="M7" t="n" s="2791">
        <v>701370.0</v>
      </c>
      <c r="N7" t="n" s="2792">
        <v>701370.0</v>
      </c>
      <c r="O7" t="n" s="2793">
        <v>701370.0</v>
      </c>
      <c r="P7" t="s" s="2794">
        <v>0</v>
      </c>
      <c r="Q7" t="n" s="2795">
        <v>701370.0</v>
      </c>
      <c r="R7" t="n" s="2796">
        <v>701370.0</v>
      </c>
      <c r="S7" t="n" s="2797">
        <v>701370.0</v>
      </c>
      <c r="T7" t="n" s="2798">
        <v>707150.0</v>
      </c>
      <c r="U7" t="s" s="2799">
        <v>0</v>
      </c>
      <c r="V7" t="n" s="2800">
        <v>707150.0</v>
      </c>
      <c r="W7" s="2801"/>
    </row>
    <row r="8" ht="44.0" customHeight="true">
      <c r="A8" t="s" s="2756">
        <v>5</v>
      </c>
      <c r="B8" t="s" s="2757">
        <v>6</v>
      </c>
      <c r="C8" t="s" s="2758">
        <v>7</v>
      </c>
      <c r="D8" t="s" s="2759">
        <v>8</v>
      </c>
      <c r="E8" t="s" s="2760">
        <v>9</v>
      </c>
      <c r="F8" t="s" s="2761">
        <v>10</v>
      </c>
      <c r="G8" t="s" s="2762">
        <v>11</v>
      </c>
      <c r="H8" t="s" s="2763">
        <v>12</v>
      </c>
      <c r="I8" t="s" s="2764">
        <v>13</v>
      </c>
      <c r="J8" t="s" s="2765">
        <v>14</v>
      </c>
      <c r="K8" t="s" s="2766">
        <v>15</v>
      </c>
      <c r="L8" t="s" s="2767">
        <v>16</v>
      </c>
      <c r="M8" t="s" s="2768">
        <v>17</v>
      </c>
      <c r="N8" t="s" s="2769">
        <v>18</v>
      </c>
      <c r="O8" t="s" s="2770">
        <v>19</v>
      </c>
      <c r="P8" t="s" s="2771">
        <v>20</v>
      </c>
      <c r="Q8" t="s" s="2772">
        <v>21</v>
      </c>
      <c r="R8" t="s" s="2773">
        <v>22</v>
      </c>
      <c r="S8" t="s" s="2774">
        <v>23</v>
      </c>
      <c r="T8" t="s" s="2775">
        <v>24</v>
      </c>
      <c r="U8" t="s" s="2776">
        <v>25</v>
      </c>
      <c r="V8" t="s" s="2777">
        <v>26</v>
      </c>
      <c r="W8" t="s" s="2778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690">
        <v>41944.0</v>
      </c>
      <c r="G9" t="s" s="4691">
        <v>0</v>
      </c>
      <c r="H9" t="n" s="2802">
        <v>1470.0</v>
      </c>
      <c r="I9" t="n" s="2803">
        <v>1000.0</v>
      </c>
      <c r="J9" t="n" s="2804">
        <v>100.0</v>
      </c>
      <c r="K9" t="n" s="2805">
        <v>0.0</v>
      </c>
      <c r="L9" t="n" s="2806">
        <v>0.0</v>
      </c>
      <c r="M9" t="n" s="2807">
        <v>0.0</v>
      </c>
      <c r="N9" t="n" s="2808">
        <v>0.0</v>
      </c>
      <c r="O9" t="n" s="2809">
        <v>0.0</v>
      </c>
      <c r="P9" t="n" s="2810">
        <f>h9+i9+j9+k9+l9+m9+n9+o9</f>
      </c>
      <c r="Q9" t="n" s="2811">
        <v>334.1</v>
      </c>
      <c r="R9" t="n" s="2812">
        <v>51.4</v>
      </c>
      <c r="S9" t="n" s="2813">
        <v>5.14</v>
      </c>
      <c r="T9" t="n" s="2814">
        <v>80.0</v>
      </c>
      <c r="U9" t="n" s="2815">
        <f>p9+q9+r9+s9+t9</f>
      </c>
      <c r="V9" t="n" s="2816">
        <v>4.8</v>
      </c>
      <c r="W9" t="n" s="2817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692">
        <v>42700.0</v>
      </c>
      <c r="G10" t="s" s="4693">
        <v>0</v>
      </c>
      <c r="H10" t="n" s="2818">
        <v>1420.0</v>
      </c>
      <c r="I10" t="n" s="2819">
        <v>1000.0</v>
      </c>
      <c r="J10" t="n" s="2820">
        <v>100.0</v>
      </c>
      <c r="K10" t="n" s="2821">
        <v>0.0</v>
      </c>
      <c r="L10" t="n" s="2822">
        <v>0.0</v>
      </c>
      <c r="M10" t="n" s="2823">
        <v>0.0</v>
      </c>
      <c r="N10" t="n" s="2824">
        <v>0.0</v>
      </c>
      <c r="O10" t="n" s="2825">
        <v>0.0</v>
      </c>
      <c r="P10" t="n" s="2826">
        <f>h10+i10+j10+k10+l10+m10+n10+o10</f>
      </c>
      <c r="Q10" t="n" s="2827">
        <v>327.6</v>
      </c>
      <c r="R10" t="n" s="2828">
        <v>50.4</v>
      </c>
      <c r="S10" t="n" s="2829">
        <v>5.04</v>
      </c>
      <c r="T10" t="n" s="2830">
        <v>80.0</v>
      </c>
      <c r="U10" t="n" s="2831">
        <f>p10+q10+r10+s10+t10</f>
      </c>
      <c r="V10" t="n" s="2832">
        <v>4.8</v>
      </c>
      <c r="W10" t="n" s="2833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694">
        <v>41944.0</v>
      </c>
      <c r="G11" t="s" s="4695">
        <v>0</v>
      </c>
      <c r="H11" t="n" s="2834">
        <v>1350.0</v>
      </c>
      <c r="I11" t="n" s="2835">
        <v>1000.0</v>
      </c>
      <c r="J11" t="n" s="2836">
        <v>100.0</v>
      </c>
      <c r="K11" t="n" s="2837">
        <v>0.0</v>
      </c>
      <c r="L11" t="n" s="2838">
        <v>0.0</v>
      </c>
      <c r="M11" t="n" s="2839">
        <v>0.0</v>
      </c>
      <c r="N11" t="n" s="2840">
        <v>0.0</v>
      </c>
      <c r="O11" t="n" s="2841">
        <v>0.0</v>
      </c>
      <c r="P11" t="n" s="2842">
        <f>h11+i11+j11+k11+l11+m11+n11+o11</f>
      </c>
      <c r="Q11" t="n" s="2843">
        <v>318.5</v>
      </c>
      <c r="R11" t="n" s="2844">
        <v>49.0</v>
      </c>
      <c r="S11" t="n" s="2845">
        <v>4.9</v>
      </c>
      <c r="T11" t="n" s="2846">
        <v>80.0</v>
      </c>
      <c r="U11" t="n" s="2847">
        <f>p11+q11+r11+s11+t11</f>
      </c>
      <c r="V11" t="n" s="2848">
        <v>4.8</v>
      </c>
      <c r="W11" t="n" s="2849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696">
        <v>41944.0</v>
      </c>
      <c r="G12" t="s" s="4697">
        <v>0</v>
      </c>
      <c r="H12" t="n" s="2850">
        <v>1280.0</v>
      </c>
      <c r="I12" t="n" s="2851">
        <v>1000.0</v>
      </c>
      <c r="J12" t="n" s="2852">
        <v>100.0</v>
      </c>
      <c r="K12" t="n" s="2853">
        <v>0.0</v>
      </c>
      <c r="L12" t="n" s="2854">
        <v>0.0</v>
      </c>
      <c r="M12" t="n" s="2855">
        <v>0.0</v>
      </c>
      <c r="N12" t="n" s="2856">
        <v>0.0</v>
      </c>
      <c r="O12" t="n" s="2857">
        <v>0.0</v>
      </c>
      <c r="P12" t="n" s="2858">
        <f>h12+i12+j12+k12+l12+m12+n12+o12</f>
      </c>
      <c r="Q12" t="n" s="2859">
        <v>309.4</v>
      </c>
      <c r="R12" t="n" s="2860">
        <v>47.6</v>
      </c>
      <c r="S12" t="n" s="2861">
        <v>4.76</v>
      </c>
      <c r="T12" t="n" s="2862">
        <v>80.0</v>
      </c>
      <c r="U12" t="n" s="2863">
        <f>p12+q12+r12+s12+t12</f>
      </c>
      <c r="V12" t="n" s="2864">
        <v>4.8</v>
      </c>
      <c r="W12" t="n" s="2865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698">
        <v>41944.0</v>
      </c>
      <c r="G13" t="s" s="4699">
        <v>0</v>
      </c>
      <c r="H13" t="n" s="2866">
        <v>1710.0</v>
      </c>
      <c r="I13" t="n" s="2867">
        <v>1000.0</v>
      </c>
      <c r="J13" t="n" s="2868">
        <v>100.0</v>
      </c>
      <c r="K13" t="n" s="2869">
        <v>0.0</v>
      </c>
      <c r="L13" t="n" s="2870">
        <v>0.0</v>
      </c>
      <c r="M13" t="n" s="2871">
        <v>0.0</v>
      </c>
      <c r="N13" t="n" s="2872">
        <v>0.0</v>
      </c>
      <c r="O13" t="n" s="2873">
        <v>0.0</v>
      </c>
      <c r="P13" t="n" s="2874">
        <f>h13+i13+j13+k13+l13+m13+n13+o13</f>
      </c>
      <c r="Q13" t="n" s="2875">
        <v>365.3</v>
      </c>
      <c r="R13" t="n" s="2876">
        <v>56.2</v>
      </c>
      <c r="S13" t="n" s="2877">
        <v>5.62</v>
      </c>
      <c r="T13" t="n" s="2878">
        <v>80.0</v>
      </c>
      <c r="U13" t="n" s="2879">
        <f>p13+q13+r13+s13+t13</f>
      </c>
      <c r="V13" t="n" s="2880">
        <v>4.8</v>
      </c>
      <c r="W13" t="n" s="2881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700">
        <v>41944.0</v>
      </c>
      <c r="G14" t="n" s="4701">
        <v>43805.0</v>
      </c>
      <c r="H14" t="n" s="2882">
        <v>276.77</v>
      </c>
      <c r="I14" t="n" s="2883">
        <v>1000.0</v>
      </c>
      <c r="J14" t="n" s="2884">
        <v>19.35</v>
      </c>
      <c r="K14" t="n" s="2885">
        <v>0.0</v>
      </c>
      <c r="L14" t="n" s="2886">
        <v>0.0</v>
      </c>
      <c r="M14" t="n" s="2887">
        <v>0.0</v>
      </c>
      <c r="N14" t="n" s="2888">
        <v>0.0</v>
      </c>
      <c r="O14" t="n" s="2889">
        <v>0.0</v>
      </c>
      <c r="P14" t="n" s="2890">
        <f>h14+i14+j14+k14+l14+m14+n14+o14</f>
      </c>
      <c r="Q14" t="n" s="2891">
        <v>168.4956</v>
      </c>
      <c r="R14" t="n" s="2892">
        <v>25.9224</v>
      </c>
      <c r="S14" t="n" s="2893">
        <v>2.59224</v>
      </c>
      <c r="T14" t="n" s="2894">
        <v>80.0</v>
      </c>
      <c r="U14" t="n" s="2895">
        <f>p14+q14+r14+s14+t14</f>
      </c>
      <c r="V14" t="n" s="2896">
        <v>4.8</v>
      </c>
      <c r="W14" t="n" s="2897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702">
        <v>41944.0</v>
      </c>
      <c r="G15" t="s" s="4703">
        <v>0</v>
      </c>
      <c r="H15" t="n" s="2898">
        <v>1510.0</v>
      </c>
      <c r="I15" t="n" s="2899">
        <v>1000.0</v>
      </c>
      <c r="J15" t="n" s="2900">
        <v>100.0</v>
      </c>
      <c r="K15" t="n" s="2901">
        <v>0.0</v>
      </c>
      <c r="L15" t="n" s="2902">
        <v>0.0</v>
      </c>
      <c r="M15" t="n" s="2903">
        <v>0.0</v>
      </c>
      <c r="N15" t="n" s="2904">
        <v>0.0</v>
      </c>
      <c r="O15" t="n" s="2905">
        <v>0.0</v>
      </c>
      <c r="P15" t="n" s="2906">
        <f>h15+i15+j15+k15+l15+m15+n15+o15</f>
      </c>
      <c r="Q15" t="n" s="2907">
        <v>339.3</v>
      </c>
      <c r="R15" t="n" s="2908">
        <v>52.2</v>
      </c>
      <c r="S15" t="n" s="2909">
        <v>5.22</v>
      </c>
      <c r="T15" t="n" s="2910">
        <v>80.0</v>
      </c>
      <c r="U15" t="n" s="2911">
        <f>p15+q15+r15+s15+t15</f>
      </c>
      <c r="V15" t="n" s="2912">
        <v>4.8</v>
      </c>
      <c r="W15" t="n" s="2913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704">
        <v>42811.0</v>
      </c>
      <c r="G16" t="s" s="4705">
        <v>0</v>
      </c>
      <c r="H16" t="n" s="2914">
        <v>1390.0</v>
      </c>
      <c r="I16" t="n" s="2915">
        <v>1000.0</v>
      </c>
      <c r="J16" t="n" s="2916">
        <v>100.0</v>
      </c>
      <c r="K16" t="n" s="2917">
        <v>0.0</v>
      </c>
      <c r="L16" t="n" s="2918">
        <v>0.0</v>
      </c>
      <c r="M16" t="n" s="2919">
        <v>0.0</v>
      </c>
      <c r="N16" t="n" s="2920">
        <v>0.0</v>
      </c>
      <c r="O16" t="n" s="2921">
        <v>0.0</v>
      </c>
      <c r="P16" t="n" s="2922">
        <f>h16+i16+j16+k16+l16+m16+n16+o16</f>
      </c>
      <c r="Q16" t="n" s="2923">
        <v>323.7</v>
      </c>
      <c r="R16" t="n" s="2924">
        <v>49.8</v>
      </c>
      <c r="S16" t="n" s="2925">
        <v>4.98</v>
      </c>
      <c r="T16" t="n" s="2926">
        <v>80.0</v>
      </c>
      <c r="U16" t="n" s="2927">
        <f>p16+q16+r16+s16+t16</f>
      </c>
      <c r="V16" t="n" s="2928">
        <v>4.8</v>
      </c>
      <c r="W16" t="n" s="2929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706">
        <v>41944.0</v>
      </c>
      <c r="G17" t="s" s="4707">
        <v>0</v>
      </c>
      <c r="H17" t="n" s="2930">
        <v>1450.0</v>
      </c>
      <c r="I17" t="n" s="2931">
        <v>1000.0</v>
      </c>
      <c r="J17" t="n" s="2932">
        <v>100.0</v>
      </c>
      <c r="K17" t="n" s="2933">
        <v>0.0</v>
      </c>
      <c r="L17" t="n" s="2934">
        <v>0.0</v>
      </c>
      <c r="M17" t="n" s="2935">
        <v>0.0</v>
      </c>
      <c r="N17" t="n" s="2936">
        <v>0.0</v>
      </c>
      <c r="O17" t="n" s="2937">
        <v>0.0</v>
      </c>
      <c r="P17" t="n" s="2938">
        <f>h17+i17+j17+k17+l17+m17+n17+o17</f>
      </c>
      <c r="Q17" t="n" s="2939">
        <v>331.5</v>
      </c>
      <c r="R17" t="n" s="2940">
        <v>51.0</v>
      </c>
      <c r="S17" t="n" s="2941">
        <v>5.1</v>
      </c>
      <c r="T17" t="n" s="2942">
        <v>80.0</v>
      </c>
      <c r="U17" t="n" s="2943">
        <f>p17+q17+r17+s17+t17</f>
      </c>
      <c r="V17" t="n" s="2944">
        <v>4.8</v>
      </c>
      <c r="W17" t="n" s="2945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708">
        <v>43539.0</v>
      </c>
      <c r="G18" t="s" s="4709">
        <v>0</v>
      </c>
      <c r="H18" t="n" s="2946">
        <v>1450.0</v>
      </c>
      <c r="I18" t="n" s="2947">
        <v>1000.0</v>
      </c>
      <c r="J18" t="n" s="2948">
        <v>100.0</v>
      </c>
      <c r="K18" t="n" s="2949">
        <v>0.0</v>
      </c>
      <c r="L18" t="n" s="2950">
        <v>0.0</v>
      </c>
      <c r="M18" t="n" s="2951">
        <v>0.0</v>
      </c>
      <c r="N18" t="n" s="2952">
        <v>0.0</v>
      </c>
      <c r="O18" t="n" s="2953">
        <v>0.0</v>
      </c>
      <c r="P18" t="n" s="2954">
        <f>h18+i18+j18+k18+l18+m18+n18+o18</f>
      </c>
      <c r="Q18" t="n" s="2955">
        <v>331.5</v>
      </c>
      <c r="R18" t="n" s="2956">
        <v>51.0</v>
      </c>
      <c r="S18" t="n" s="2957">
        <v>5.1</v>
      </c>
      <c r="T18" t="n" s="2958">
        <v>80.0</v>
      </c>
      <c r="U18" t="n" s="2959">
        <f>p18+q18+r18+s18+t18</f>
      </c>
      <c r="V18" t="n" s="2960">
        <v>4.8</v>
      </c>
      <c r="W18" t="n" s="2961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710">
        <v>42005.0</v>
      </c>
      <c r="G19" t="s" s="4711">
        <v>0</v>
      </c>
      <c r="H19" t="n" s="2962">
        <v>1620.0</v>
      </c>
      <c r="I19" t="n" s="2963">
        <v>1000.0</v>
      </c>
      <c r="J19" t="n" s="2964">
        <v>100.0</v>
      </c>
      <c r="K19" t="n" s="2965">
        <v>0.0</v>
      </c>
      <c r="L19" t="n" s="2966">
        <v>0.0</v>
      </c>
      <c r="M19" t="n" s="2967">
        <v>0.0</v>
      </c>
      <c r="N19" t="n" s="2968">
        <v>0.0</v>
      </c>
      <c r="O19" t="n" s="2969">
        <v>0.0</v>
      </c>
      <c r="P19" t="n" s="2970">
        <f>h19+i19+j19+k19+l19+m19+n19+o19</f>
      </c>
      <c r="Q19" t="n" s="2971">
        <v>353.6</v>
      </c>
      <c r="R19" t="n" s="2972">
        <v>54.4</v>
      </c>
      <c r="S19" t="n" s="2973">
        <v>5.44</v>
      </c>
      <c r="T19" t="n" s="2974">
        <v>80.0</v>
      </c>
      <c r="U19" t="n" s="2975">
        <f>p19+q19+r19+s19+t19</f>
      </c>
      <c r="V19" t="n" s="2976">
        <v>4.8</v>
      </c>
      <c r="W19" t="n" s="2977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712">
        <v>41944.0</v>
      </c>
      <c r="G20" t="s" s="4713">
        <v>0</v>
      </c>
      <c r="H20" t="n" s="2978">
        <v>1650.0</v>
      </c>
      <c r="I20" t="n" s="2979">
        <v>1000.0</v>
      </c>
      <c r="J20" t="n" s="2980">
        <v>100.0</v>
      </c>
      <c r="K20" t="n" s="2981">
        <v>0.0</v>
      </c>
      <c r="L20" t="n" s="2982">
        <v>0.0</v>
      </c>
      <c r="M20" t="n" s="2983">
        <v>0.0</v>
      </c>
      <c r="N20" t="n" s="2984">
        <v>0.0</v>
      </c>
      <c r="O20" t="n" s="2985">
        <v>0.0</v>
      </c>
      <c r="P20" t="n" s="2986">
        <f>h20+i20+j20+k20+l20+m20+n20+o20</f>
      </c>
      <c r="Q20" t="n" s="2987">
        <v>357.5</v>
      </c>
      <c r="R20" t="n" s="2988">
        <v>55.0</v>
      </c>
      <c r="S20" t="n" s="2989">
        <v>5.5</v>
      </c>
      <c r="T20" t="n" s="2990">
        <v>80.0</v>
      </c>
      <c r="U20" t="n" s="2991">
        <f>p20+q20+r20+s20+t20</f>
      </c>
      <c r="V20" t="n" s="2992">
        <v>4.8</v>
      </c>
      <c r="W20" t="n" s="2993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714">
        <v>41944.0</v>
      </c>
      <c r="G21" t="s" s="4715">
        <v>0</v>
      </c>
      <c r="H21" t="n" s="2994">
        <v>1340.0</v>
      </c>
      <c r="I21" t="n" s="2995">
        <v>1000.0</v>
      </c>
      <c r="J21" t="n" s="2996">
        <v>100.0</v>
      </c>
      <c r="K21" t="n" s="2997">
        <v>0.0</v>
      </c>
      <c r="L21" t="n" s="2998">
        <v>0.0</v>
      </c>
      <c r="M21" t="n" s="2999">
        <v>0.0</v>
      </c>
      <c r="N21" t="n" s="3000">
        <v>0.0</v>
      </c>
      <c r="O21" t="n" s="3001">
        <v>0.0</v>
      </c>
      <c r="P21" t="n" s="3002">
        <f>h21+i21+j21+k21+l21+m21+n21+o21</f>
      </c>
      <c r="Q21" t="n" s="3003">
        <v>317.2</v>
      </c>
      <c r="R21" t="n" s="3004">
        <v>48.8</v>
      </c>
      <c r="S21" t="n" s="3005">
        <v>4.88</v>
      </c>
      <c r="T21" t="n" s="3006">
        <v>80.0</v>
      </c>
      <c r="U21" t="n" s="3007">
        <f>p21+q21+r21+s21+t21</f>
      </c>
      <c r="V21" t="n" s="3008">
        <v>4.8</v>
      </c>
      <c r="W21" t="n" s="3009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716">
        <v>41944.0</v>
      </c>
      <c r="G22" t="s" s="4717">
        <v>0</v>
      </c>
      <c r="H22" t="n" s="3010">
        <v>1440.0</v>
      </c>
      <c r="I22" t="n" s="3011">
        <v>1000.0</v>
      </c>
      <c r="J22" t="n" s="3012">
        <v>100.0</v>
      </c>
      <c r="K22" t="n" s="3013">
        <v>0.0</v>
      </c>
      <c r="L22" t="n" s="3014">
        <v>0.0</v>
      </c>
      <c r="M22" t="n" s="3015">
        <v>0.0</v>
      </c>
      <c r="N22" t="n" s="3016">
        <v>0.0</v>
      </c>
      <c r="O22" t="n" s="3017">
        <v>0.0</v>
      </c>
      <c r="P22" t="n" s="3018">
        <f>h22+i22+j22+k22+l22+m22+n22+o22</f>
      </c>
      <c r="Q22" t="n" s="3019">
        <v>330.2</v>
      </c>
      <c r="R22" t="n" s="3020">
        <v>50.8</v>
      </c>
      <c r="S22" t="n" s="3021">
        <v>5.08</v>
      </c>
      <c r="T22" t="n" s="3022">
        <v>80.0</v>
      </c>
      <c r="U22" t="n" s="3023">
        <f>p22+q22+r22+s22+t22</f>
      </c>
      <c r="V22" t="n" s="3024">
        <v>4.8</v>
      </c>
      <c r="W22" t="n" s="3025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718">
        <v>41944.0</v>
      </c>
      <c r="G23" t="s" s="4719">
        <v>0</v>
      </c>
      <c r="H23" t="n" s="3026">
        <v>1370.0</v>
      </c>
      <c r="I23" t="n" s="3027">
        <v>1000.0</v>
      </c>
      <c r="J23" t="n" s="3028">
        <v>100.0</v>
      </c>
      <c r="K23" t="n" s="3029">
        <v>0.0</v>
      </c>
      <c r="L23" t="n" s="3030">
        <v>0.0</v>
      </c>
      <c r="M23" t="n" s="3031">
        <v>0.0</v>
      </c>
      <c r="N23" t="n" s="3032">
        <v>0.0</v>
      </c>
      <c r="O23" t="n" s="3033">
        <v>0.0</v>
      </c>
      <c r="P23" t="n" s="3034">
        <f>h23+i23+j23+k23+l23+m23+n23+o23</f>
      </c>
      <c r="Q23" t="n" s="3035">
        <v>321.1</v>
      </c>
      <c r="R23" t="n" s="3036">
        <v>49.4</v>
      </c>
      <c r="S23" t="n" s="3037">
        <v>4.94</v>
      </c>
      <c r="T23" t="n" s="3038">
        <v>80.0</v>
      </c>
      <c r="U23" t="n" s="3039">
        <f>p23+q23+r23+s23+t23</f>
      </c>
      <c r="V23" t="n" s="3040">
        <v>4.8</v>
      </c>
      <c r="W23" t="n" s="3041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720">
        <v>41944.0</v>
      </c>
      <c r="G24" t="s" s="4721">
        <v>0</v>
      </c>
      <c r="H24" t="n" s="3042">
        <v>1540.0</v>
      </c>
      <c r="I24" t="n" s="3043">
        <v>1000.0</v>
      </c>
      <c r="J24" t="n" s="3044">
        <v>100.0</v>
      </c>
      <c r="K24" t="n" s="3045">
        <v>0.0</v>
      </c>
      <c r="L24" t="n" s="3046">
        <v>0.0</v>
      </c>
      <c r="M24" t="n" s="3047">
        <v>0.0</v>
      </c>
      <c r="N24" t="n" s="3048">
        <v>0.0</v>
      </c>
      <c r="O24" t="n" s="3049">
        <v>0.0</v>
      </c>
      <c r="P24" t="n" s="3050">
        <f>h24+i24+j24+k24+l24+m24+n24+o24</f>
      </c>
      <c r="Q24" t="n" s="3051">
        <v>343.2</v>
      </c>
      <c r="R24" t="n" s="3052">
        <v>52.8</v>
      </c>
      <c r="S24" t="n" s="3053">
        <v>5.28</v>
      </c>
      <c r="T24" t="n" s="3054">
        <v>80.0</v>
      </c>
      <c r="U24" t="n" s="3055">
        <f>p24+q24+r24+s24+t24</f>
      </c>
      <c r="V24" t="n" s="3056">
        <v>4.8</v>
      </c>
      <c r="W24" t="n" s="3057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722">
        <v>41944.0</v>
      </c>
      <c r="G25" t="s" s="4723">
        <v>0</v>
      </c>
      <c r="H25" t="n" s="3058">
        <v>1490.0</v>
      </c>
      <c r="I25" t="n" s="3059">
        <v>1000.0</v>
      </c>
      <c r="J25" t="n" s="3060">
        <v>100.0</v>
      </c>
      <c r="K25" t="n" s="3061">
        <v>0.0</v>
      </c>
      <c r="L25" t="n" s="3062">
        <v>0.0</v>
      </c>
      <c r="M25" t="n" s="3063">
        <v>0.0</v>
      </c>
      <c r="N25" t="n" s="3064">
        <v>0.0</v>
      </c>
      <c r="O25" t="n" s="3065">
        <v>0.0</v>
      </c>
      <c r="P25" t="n" s="3066">
        <f>h25+i25+j25+k25+l25+m25+n25+o25</f>
      </c>
      <c r="Q25" t="n" s="3067">
        <v>336.7</v>
      </c>
      <c r="R25" t="n" s="3068">
        <v>51.8</v>
      </c>
      <c r="S25" t="n" s="3069">
        <v>5.18</v>
      </c>
      <c r="T25" t="n" s="3070">
        <v>80.0</v>
      </c>
      <c r="U25" t="n" s="3071">
        <f>p25+q25+r25+s25+t25</f>
      </c>
      <c r="V25" t="n" s="3072">
        <v>4.8</v>
      </c>
      <c r="W25" t="n" s="3073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724">
        <v>43617.0</v>
      </c>
      <c r="G26" t="s" s="4725">
        <v>0</v>
      </c>
      <c r="H26" t="n" s="3074">
        <v>1400.0</v>
      </c>
      <c r="I26" t="n" s="3075">
        <v>1000.0</v>
      </c>
      <c r="J26" t="n" s="3076">
        <v>100.0</v>
      </c>
      <c r="K26" t="n" s="3077">
        <v>0.0</v>
      </c>
      <c r="L26" t="n" s="3078">
        <v>0.0</v>
      </c>
      <c r="M26" t="n" s="3079">
        <v>0.0</v>
      </c>
      <c r="N26" t="n" s="3080">
        <v>0.0</v>
      </c>
      <c r="O26" t="n" s="3081">
        <v>0.0</v>
      </c>
      <c r="P26" t="n" s="3082">
        <f>h26+i26+j26+k26+l26+m26+n26+o26</f>
      </c>
      <c r="Q26" t="n" s="3083">
        <v>325.0</v>
      </c>
      <c r="R26" t="n" s="3084">
        <v>50.0</v>
      </c>
      <c r="S26" t="n" s="3085">
        <v>5.0</v>
      </c>
      <c r="T26" t="n" s="3086">
        <v>80.0</v>
      </c>
      <c r="U26" t="n" s="3087">
        <f>p26+q26+r26+s26+t26</f>
      </c>
      <c r="V26" t="n" s="3088">
        <v>4.8</v>
      </c>
      <c r="W26" t="n" s="3089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726">
        <v>42005.0</v>
      </c>
      <c r="G27" t="s" s="4727">
        <v>0</v>
      </c>
      <c r="H27" t="n" s="3090">
        <v>1950.0</v>
      </c>
      <c r="I27" t="n" s="3091">
        <v>1000.0</v>
      </c>
      <c r="J27" t="n" s="3092">
        <v>100.0</v>
      </c>
      <c r="K27" t="n" s="3093">
        <v>0.0</v>
      </c>
      <c r="L27" t="n" s="3094">
        <v>0.0</v>
      </c>
      <c r="M27" t="n" s="3095">
        <v>0.0</v>
      </c>
      <c r="N27" t="n" s="3096">
        <v>0.0</v>
      </c>
      <c r="O27" t="n" s="3097">
        <v>0.0</v>
      </c>
      <c r="P27" t="n" s="3098">
        <f>h27+i27+j27+k27+l27+m27+n27+o27</f>
      </c>
      <c r="Q27" t="n" s="3099">
        <v>396.5</v>
      </c>
      <c r="R27" t="n" s="3100">
        <v>61.0</v>
      </c>
      <c r="S27" t="n" s="3101">
        <v>6.1</v>
      </c>
      <c r="T27" t="n" s="3102">
        <v>80.0</v>
      </c>
      <c r="U27" t="n" s="3103">
        <f>p27+q27+r27+s27+t27</f>
      </c>
      <c r="V27" t="n" s="3104">
        <v>4.8</v>
      </c>
      <c r="W27" t="n" s="3105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728">
        <v>42601.0</v>
      </c>
      <c r="G28" t="s" s="4729">
        <v>0</v>
      </c>
      <c r="H28" t="n" s="3106">
        <v>1460.0</v>
      </c>
      <c r="I28" t="n" s="3107">
        <v>1000.0</v>
      </c>
      <c r="J28" t="n" s="3108">
        <v>100.0</v>
      </c>
      <c r="K28" t="n" s="3109">
        <v>0.0</v>
      </c>
      <c r="L28" t="n" s="3110">
        <v>0.0</v>
      </c>
      <c r="M28" t="n" s="3111">
        <v>0.0</v>
      </c>
      <c r="N28" t="n" s="3112">
        <v>0.0</v>
      </c>
      <c r="O28" t="n" s="3113">
        <v>0.0</v>
      </c>
      <c r="P28" t="n" s="3114">
        <f>h28+i28+j28+k28+l28+m28+n28+o28</f>
      </c>
      <c r="Q28" t="n" s="3115">
        <v>332.8</v>
      </c>
      <c r="R28" t="n" s="3116">
        <v>51.2</v>
      </c>
      <c r="S28" t="n" s="3117">
        <v>5.12</v>
      </c>
      <c r="T28" t="n" s="3118">
        <v>80.0</v>
      </c>
      <c r="U28" t="n" s="3119">
        <f>p28+q28+r28+s28+t28</f>
      </c>
      <c r="V28" t="n" s="3120">
        <v>4.8</v>
      </c>
      <c r="W28" t="n" s="3121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730">
        <v>42656.0</v>
      </c>
      <c r="G29" t="s" s="4731">
        <v>0</v>
      </c>
      <c r="H29" t="n" s="3122">
        <v>1300.0</v>
      </c>
      <c r="I29" t="n" s="3123">
        <v>1000.0</v>
      </c>
      <c r="J29" t="n" s="3124">
        <v>100.0</v>
      </c>
      <c r="K29" t="n" s="3125">
        <v>0.0</v>
      </c>
      <c r="L29" t="n" s="3126">
        <v>0.0</v>
      </c>
      <c r="M29" t="n" s="3127">
        <v>0.0</v>
      </c>
      <c r="N29" t="n" s="3128">
        <v>0.0</v>
      </c>
      <c r="O29" t="n" s="3129">
        <v>0.0</v>
      </c>
      <c r="P29" t="n" s="3130">
        <f>h29+i29+j29+k29+l29+m29+n29+o29</f>
      </c>
      <c r="Q29" t="n" s="3131">
        <v>312.0</v>
      </c>
      <c r="R29" t="n" s="3132">
        <v>48.0</v>
      </c>
      <c r="S29" t="n" s="3133">
        <v>4.8</v>
      </c>
      <c r="T29" t="n" s="3134">
        <v>80.0</v>
      </c>
      <c r="U29" t="n" s="3135">
        <f>p29+q29+r29+s29+t29</f>
      </c>
      <c r="V29" t="n" s="3136">
        <v>4.8</v>
      </c>
      <c r="W29" t="n" s="3137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732">
        <v>42678.0</v>
      </c>
      <c r="G30" t="s" s="4733">
        <v>0</v>
      </c>
      <c r="H30" t="n" s="3138">
        <v>1390.0</v>
      </c>
      <c r="I30" t="n" s="3139">
        <v>1000.0</v>
      </c>
      <c r="J30" t="n" s="3140">
        <v>100.0</v>
      </c>
      <c r="K30" t="n" s="3141">
        <v>0.0</v>
      </c>
      <c r="L30" t="n" s="3142">
        <v>0.0</v>
      </c>
      <c r="M30" t="n" s="3143">
        <v>0.0</v>
      </c>
      <c r="N30" t="n" s="3144">
        <v>0.0</v>
      </c>
      <c r="O30" t="n" s="3145">
        <v>0.0</v>
      </c>
      <c r="P30" t="n" s="3146">
        <f>h30+i30+j30+k30+l30+m30+n30+o30</f>
      </c>
      <c r="Q30" t="n" s="3147">
        <v>323.7</v>
      </c>
      <c r="R30" t="n" s="3148">
        <v>49.8</v>
      </c>
      <c r="S30" t="n" s="3149">
        <v>4.98</v>
      </c>
      <c r="T30" t="n" s="3150">
        <v>80.0</v>
      </c>
      <c r="U30" t="n" s="3151">
        <f>p30+q30+r30+s30+t30</f>
      </c>
      <c r="V30" t="n" s="3152">
        <v>4.8</v>
      </c>
      <c r="W30" t="n" s="3153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734">
        <v>43115.0</v>
      </c>
      <c r="G31" t="s" s="4735">
        <v>0</v>
      </c>
      <c r="H31" t="n" s="3154">
        <v>1230.0</v>
      </c>
      <c r="I31" t="n" s="3155">
        <v>1000.0</v>
      </c>
      <c r="J31" t="n" s="3156">
        <v>100.0</v>
      </c>
      <c r="K31" t="n" s="3157">
        <v>0.0</v>
      </c>
      <c r="L31" t="n" s="3158">
        <v>0.0</v>
      </c>
      <c r="M31" t="n" s="3159">
        <v>0.0</v>
      </c>
      <c r="N31" t="n" s="3160">
        <v>0.0</v>
      </c>
      <c r="O31" t="n" s="3161">
        <v>0.0</v>
      </c>
      <c r="P31" t="n" s="3162">
        <f>h31+i31+j31+k31+l31+m31+n31+o31</f>
      </c>
      <c r="Q31" t="n" s="3163">
        <v>302.9</v>
      </c>
      <c r="R31" t="n" s="3164">
        <v>46.6</v>
      </c>
      <c r="S31" t="n" s="3165">
        <v>4.66</v>
      </c>
      <c r="T31" t="n" s="3166">
        <v>80.0</v>
      </c>
      <c r="U31" t="n" s="3167">
        <f>p31+q31+r31+s31+t31</f>
      </c>
      <c r="V31" t="n" s="3168">
        <v>4.8</v>
      </c>
      <c r="W31" t="n" s="3169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736">
        <v>43132.0</v>
      </c>
      <c r="G32" t="s" s="4737">
        <v>0</v>
      </c>
      <c r="H32" t="n" s="3170">
        <v>1230.0</v>
      </c>
      <c r="I32" t="n" s="3171">
        <v>1000.0</v>
      </c>
      <c r="J32" t="n" s="3172">
        <v>100.0</v>
      </c>
      <c r="K32" t="n" s="3173">
        <v>0.0</v>
      </c>
      <c r="L32" t="n" s="3174">
        <v>0.0</v>
      </c>
      <c r="M32" t="n" s="3175">
        <v>0.0</v>
      </c>
      <c r="N32" t="n" s="3176">
        <v>0.0</v>
      </c>
      <c r="O32" t="n" s="3177">
        <v>0.0</v>
      </c>
      <c r="P32" t="n" s="3178">
        <f>h32+i32+j32+k32+l32+m32+n32+o32</f>
      </c>
      <c r="Q32" t="n" s="3179">
        <v>302.9</v>
      </c>
      <c r="R32" t="n" s="3180">
        <v>46.6</v>
      </c>
      <c r="S32" t="n" s="3181">
        <v>4.66</v>
      </c>
      <c r="T32" t="n" s="3182">
        <v>80.0</v>
      </c>
      <c r="U32" t="n" s="3183">
        <f>p32+q32+r32+s32+t32</f>
      </c>
      <c r="V32" t="n" s="3184">
        <v>4.8</v>
      </c>
      <c r="W32" t="n" s="3185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738">
        <v>43160.0</v>
      </c>
      <c r="G33" t="s" s="4739">
        <v>0</v>
      </c>
      <c r="H33" t="n" s="3186">
        <v>1230.0</v>
      </c>
      <c r="I33" t="n" s="3187">
        <v>1000.0</v>
      </c>
      <c r="J33" t="n" s="3188">
        <v>100.0</v>
      </c>
      <c r="K33" t="n" s="3189">
        <v>0.0</v>
      </c>
      <c r="L33" t="n" s="3190">
        <v>0.0</v>
      </c>
      <c r="M33" t="n" s="3191">
        <v>0.0</v>
      </c>
      <c r="N33" t="n" s="3192">
        <v>0.0</v>
      </c>
      <c r="O33" t="n" s="3193">
        <v>0.0</v>
      </c>
      <c r="P33" t="n" s="3194">
        <f>h33+i33+j33+k33+l33+m33+n33+o33</f>
      </c>
      <c r="Q33" t="n" s="3195">
        <v>302.9</v>
      </c>
      <c r="R33" t="n" s="3196">
        <v>46.6</v>
      </c>
      <c r="S33" t="n" s="3197">
        <v>4.66</v>
      </c>
      <c r="T33" t="n" s="3198">
        <v>80.0</v>
      </c>
      <c r="U33" t="n" s="3199">
        <f>p33+q33+r33+s33+t33</f>
      </c>
      <c r="V33" t="n" s="3200">
        <v>4.8</v>
      </c>
      <c r="W33" t="n" s="3201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740">
        <v>43539.0</v>
      </c>
      <c r="G34" t="s" s="4741">
        <v>0</v>
      </c>
      <c r="H34" t="n" s="3202">
        <v>1300.0</v>
      </c>
      <c r="I34" t="n" s="3203">
        <v>1000.0</v>
      </c>
      <c r="J34" t="n" s="3204">
        <v>100.0</v>
      </c>
      <c r="K34" t="n" s="3205">
        <v>0.0</v>
      </c>
      <c r="L34" t="n" s="3206">
        <v>0.0</v>
      </c>
      <c r="M34" t="n" s="3207">
        <v>0.0</v>
      </c>
      <c r="N34" t="n" s="3208">
        <v>0.0</v>
      </c>
      <c r="O34" t="n" s="3209">
        <v>0.0</v>
      </c>
      <c r="P34" t="n" s="3210">
        <f>h34+i34+j34+k34+l34+m34+n34+o34</f>
      </c>
      <c r="Q34" t="n" s="3211">
        <v>312.0</v>
      </c>
      <c r="R34" t="n" s="3212">
        <v>48.0</v>
      </c>
      <c r="S34" t="n" s="3213">
        <v>4.8</v>
      </c>
      <c r="T34" t="n" s="3214">
        <v>80.0</v>
      </c>
      <c r="U34" t="n" s="3215">
        <f>p34+q34+r34+s34+t34</f>
      </c>
      <c r="V34" t="n" s="3216">
        <v>4.8</v>
      </c>
      <c r="W34" t="n" s="3217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742">
        <v>43314.0</v>
      </c>
      <c r="G35" t="s" s="4743">
        <v>0</v>
      </c>
      <c r="H35" t="n" s="3218">
        <v>1400.0</v>
      </c>
      <c r="I35" t="n" s="3219">
        <v>1000.0</v>
      </c>
      <c r="J35" t="n" s="3220">
        <v>100.0</v>
      </c>
      <c r="K35" t="n" s="3221">
        <v>0.0</v>
      </c>
      <c r="L35" t="n" s="3222">
        <v>0.0</v>
      </c>
      <c r="M35" t="n" s="3223">
        <v>0.0</v>
      </c>
      <c r="N35" t="n" s="3224">
        <v>0.0</v>
      </c>
      <c r="O35" t="n" s="3225">
        <v>0.0</v>
      </c>
      <c r="P35" t="n" s="3226">
        <f>h35+i35+j35+k35+l35+m35+n35+o35</f>
      </c>
      <c r="Q35" t="n" s="3227">
        <v>325.0</v>
      </c>
      <c r="R35" t="n" s="3228">
        <v>50.0</v>
      </c>
      <c r="S35" t="n" s="3229">
        <v>5.0</v>
      </c>
      <c r="T35" t="n" s="3230">
        <v>80.0</v>
      </c>
      <c r="U35" t="n" s="3231">
        <f>p35+q35+r35+s35+t35</f>
      </c>
      <c r="V35" t="n" s="3232">
        <v>4.8</v>
      </c>
      <c r="W35" t="n" s="3233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744">
        <v>43466.0</v>
      </c>
      <c r="G36" t="s" s="4745">
        <v>0</v>
      </c>
      <c r="H36" t="n" s="3234">
        <v>1300.0</v>
      </c>
      <c r="I36" t="n" s="3235">
        <v>1000.0</v>
      </c>
      <c r="J36" t="n" s="3236">
        <v>100.0</v>
      </c>
      <c r="K36" t="n" s="3237">
        <v>0.0</v>
      </c>
      <c r="L36" t="n" s="3238">
        <v>0.0</v>
      </c>
      <c r="M36" t="n" s="3239">
        <v>0.0</v>
      </c>
      <c r="N36" t="n" s="3240">
        <v>0.0</v>
      </c>
      <c r="O36" t="n" s="3241">
        <v>0.0</v>
      </c>
      <c r="P36" t="n" s="3242">
        <f>h36+i36+j36+k36+l36+m36+n36+o36</f>
      </c>
      <c r="Q36" t="n" s="3243">
        <v>312.0</v>
      </c>
      <c r="R36" t="n" s="3244">
        <v>48.0</v>
      </c>
      <c r="S36" t="n" s="3245">
        <v>4.8</v>
      </c>
      <c r="T36" t="n" s="3246">
        <v>80.0</v>
      </c>
      <c r="U36" t="n" s="3247">
        <f>p36+q36+r36+s36+t36</f>
      </c>
      <c r="V36" t="n" s="3248">
        <v>4.8</v>
      </c>
      <c r="W36" t="n" s="3249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746">
        <v>43632.0</v>
      </c>
      <c r="G37" t="s" s="4747">
        <v>0</v>
      </c>
      <c r="H37" t="n" s="3250">
        <v>1300.0</v>
      </c>
      <c r="I37" t="n" s="3251">
        <v>1000.0</v>
      </c>
      <c r="J37" t="n" s="3252">
        <v>100.0</v>
      </c>
      <c r="K37" t="n" s="3253">
        <v>0.0</v>
      </c>
      <c r="L37" t="n" s="3254">
        <v>0.0</v>
      </c>
      <c r="M37" t="n" s="3255">
        <v>0.0</v>
      </c>
      <c r="N37" t="n" s="3256">
        <v>0.0</v>
      </c>
      <c r="O37" t="n" s="3257">
        <v>0.0</v>
      </c>
      <c r="P37" t="n" s="3258">
        <f>h37+i37+j37+k37+l37+m37+n37+o37</f>
      </c>
      <c r="Q37" t="n" s="3259">
        <v>312.0</v>
      </c>
      <c r="R37" t="n" s="3260">
        <v>48.0</v>
      </c>
      <c r="S37" t="n" s="3261">
        <v>4.8</v>
      </c>
      <c r="T37" t="n" s="3262">
        <v>80.0</v>
      </c>
      <c r="U37" t="n" s="3263">
        <f>p37+q37+r37+s37+t37</f>
      </c>
      <c r="V37" t="n" s="3264">
        <v>4.8</v>
      </c>
      <c r="W37" t="n" s="3265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748">
        <v>43539.0</v>
      </c>
      <c r="G38" t="s" s="4749">
        <v>0</v>
      </c>
      <c r="H38" t="n" s="3266">
        <v>1400.0</v>
      </c>
      <c r="I38" t="n" s="3267">
        <v>1000.0</v>
      </c>
      <c r="J38" t="n" s="3268">
        <v>100.0</v>
      </c>
      <c r="K38" t="n" s="3269">
        <v>0.0</v>
      </c>
      <c r="L38" t="n" s="3270">
        <v>0.0</v>
      </c>
      <c r="M38" t="n" s="3271">
        <v>0.0</v>
      </c>
      <c r="N38" t="n" s="3272">
        <v>0.0</v>
      </c>
      <c r="O38" t="n" s="3273">
        <v>0.0</v>
      </c>
      <c r="P38" t="n" s="3274">
        <f>h38+i38+j38+k38+l38+m38+n38+o38</f>
      </c>
      <c r="Q38" t="n" s="3275">
        <v>325.0</v>
      </c>
      <c r="R38" t="n" s="3276">
        <v>50.0</v>
      </c>
      <c r="S38" t="n" s="3277">
        <v>5.0</v>
      </c>
      <c r="T38" t="n" s="3278">
        <v>80.0</v>
      </c>
      <c r="U38" t="n" s="3279">
        <f>p38+q38+r38+s38+t38</f>
      </c>
      <c r="V38" t="n" s="3280">
        <v>4.8</v>
      </c>
      <c r="W38" t="n" s="3281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750">
        <v>43591.0</v>
      </c>
      <c r="G39" t="s" s="4751">
        <v>0</v>
      </c>
      <c r="H39" t="n" s="3282">
        <v>1300.0</v>
      </c>
      <c r="I39" t="n" s="3283">
        <v>1000.0</v>
      </c>
      <c r="J39" t="n" s="3284">
        <v>100.0</v>
      </c>
      <c r="K39" t="n" s="3285">
        <v>0.0</v>
      </c>
      <c r="L39" t="n" s="3286">
        <v>0.0</v>
      </c>
      <c r="M39" t="n" s="3287">
        <v>0.0</v>
      </c>
      <c r="N39" t="n" s="3288">
        <v>0.0</v>
      </c>
      <c r="O39" t="n" s="3289">
        <v>0.0</v>
      </c>
      <c r="P39" t="n" s="3290">
        <f>h39+i39+j39+k39+l39+m39+n39+o39</f>
      </c>
      <c r="Q39" t="n" s="3291">
        <v>312.0</v>
      </c>
      <c r="R39" t="n" s="3292">
        <v>48.0</v>
      </c>
      <c r="S39" t="n" s="3293">
        <v>4.8</v>
      </c>
      <c r="T39" t="n" s="3294">
        <v>80.0</v>
      </c>
      <c r="U39" t="n" s="3295">
        <f>p39+q39+r39+s39+t39</f>
      </c>
      <c r="V39" t="n" s="3296">
        <v>4.8</v>
      </c>
      <c r="W39" t="n" s="3297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752">
        <v>43631.0</v>
      </c>
      <c r="G40" t="s" s="4753">
        <v>0</v>
      </c>
      <c r="H40" t="n" s="3298">
        <v>1400.0</v>
      </c>
      <c r="I40" t="n" s="3299">
        <v>1000.0</v>
      </c>
      <c r="J40" t="n" s="3300">
        <v>100.0</v>
      </c>
      <c r="K40" t="n" s="3301">
        <v>0.0</v>
      </c>
      <c r="L40" t="n" s="3302">
        <v>0.0</v>
      </c>
      <c r="M40" t="n" s="3303">
        <v>0.0</v>
      </c>
      <c r="N40" t="n" s="3304">
        <v>0.0</v>
      </c>
      <c r="O40" t="n" s="3305">
        <v>0.0</v>
      </c>
      <c r="P40" t="n" s="3306">
        <f>h40+i40+j40+k40+l40+m40+n40+o40</f>
      </c>
      <c r="Q40" t="n" s="3307">
        <v>325.0</v>
      </c>
      <c r="R40" t="n" s="3308">
        <v>50.0</v>
      </c>
      <c r="S40" t="n" s="3309">
        <v>5.0</v>
      </c>
      <c r="T40" t="n" s="3310">
        <v>80.0</v>
      </c>
      <c r="U40" t="n" s="3311">
        <f>p40+q40+r40+s40+t40</f>
      </c>
      <c r="V40" t="n" s="3312">
        <v>4.8</v>
      </c>
      <c r="W40" t="n" s="3313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754">
        <v>43690.0</v>
      </c>
      <c r="G41" t="s" s="4755">
        <v>0</v>
      </c>
      <c r="H41" t="n" s="3314">
        <v>1500.0</v>
      </c>
      <c r="I41" t="n" s="3315">
        <v>1000.0</v>
      </c>
      <c r="J41" t="n" s="3316">
        <v>100.0</v>
      </c>
      <c r="K41" t="n" s="3317">
        <v>0.0</v>
      </c>
      <c r="L41" t="n" s="3318">
        <v>0.0</v>
      </c>
      <c r="M41" t="n" s="3319">
        <v>0.0</v>
      </c>
      <c r="N41" t="n" s="3320">
        <v>0.0</v>
      </c>
      <c r="O41" t="n" s="3321">
        <v>0.0</v>
      </c>
      <c r="P41" t="n" s="3322">
        <f>h41+i41+j41+k41+l41+m41+n41+o41</f>
      </c>
      <c r="Q41" t="n" s="3323">
        <v>338.0</v>
      </c>
      <c r="R41" t="n" s="3324">
        <v>52.0</v>
      </c>
      <c r="S41" t="n" s="3325">
        <v>5.2</v>
      </c>
      <c r="T41" t="n" s="3326">
        <v>80.0</v>
      </c>
      <c r="U41" t="n" s="3327">
        <f>p41+q41+r41+s41+t41</f>
      </c>
      <c r="V41" t="n" s="3328">
        <v>4.8</v>
      </c>
      <c r="W41" t="n" s="3329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756">
        <v>43754.0</v>
      </c>
      <c r="G42" t="s" s="4757">
        <v>0</v>
      </c>
      <c r="H42" t="n" s="3330">
        <v>1400.0</v>
      </c>
      <c r="I42" t="n" s="3331">
        <v>1000.0</v>
      </c>
      <c r="J42" t="n" s="3332">
        <v>100.0</v>
      </c>
      <c r="K42" t="n" s="3333">
        <v>0.0</v>
      </c>
      <c r="L42" t="n" s="3334">
        <v>0.0</v>
      </c>
      <c r="M42" t="n" s="3335">
        <v>0.0</v>
      </c>
      <c r="N42" t="n" s="3336">
        <v>0.0</v>
      </c>
      <c r="O42" t="n" s="3337">
        <v>0.0</v>
      </c>
      <c r="P42" t="n" s="3338">
        <f>h42+i42+j42+k42+l42+m42+n42+o42</f>
      </c>
      <c r="Q42" t="n" s="3339">
        <v>325.0</v>
      </c>
      <c r="R42" t="n" s="3340">
        <v>50.0</v>
      </c>
      <c r="S42" t="n" s="3341">
        <v>5.0</v>
      </c>
      <c r="T42" t="n" s="3342">
        <v>80.0</v>
      </c>
      <c r="U42" t="n" s="3343">
        <f>p42+q42+r42+s42+t42</f>
      </c>
      <c r="V42" t="n" s="3344">
        <v>4.8</v>
      </c>
      <c r="W42" t="n" s="3345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758">
        <v>41944.0</v>
      </c>
      <c r="G43" t="s" s="4759">
        <v>0</v>
      </c>
      <c r="H43" t="n" s="3346">
        <v>1370.0</v>
      </c>
      <c r="I43" t="n" s="3347">
        <v>1000.0</v>
      </c>
      <c r="J43" t="n" s="3348">
        <v>100.0</v>
      </c>
      <c r="K43" t="n" s="3349">
        <v>0.0</v>
      </c>
      <c r="L43" t="n" s="3350">
        <v>0.0</v>
      </c>
      <c r="M43" t="n" s="3351">
        <v>0.0</v>
      </c>
      <c r="N43" t="n" s="3352">
        <v>0.0</v>
      </c>
      <c r="O43" t="n" s="3353">
        <v>0.0</v>
      </c>
      <c r="P43" t="n" s="3354">
        <f>h43+i43+j43+k43+l43+m43+n43+o43</f>
      </c>
      <c r="Q43" t="n" s="3355">
        <v>321.1</v>
      </c>
      <c r="R43" t="n" s="3356">
        <v>49.4</v>
      </c>
      <c r="S43" t="n" s="3357">
        <v>4.94</v>
      </c>
      <c r="T43" t="n" s="3358">
        <v>80.0</v>
      </c>
      <c r="U43" t="n" s="3359">
        <f>p43+q43+r43+s43+t43</f>
      </c>
      <c r="V43" t="n" s="3360">
        <v>4.8</v>
      </c>
      <c r="W43" t="n" s="3361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760">
        <v>41944.0</v>
      </c>
      <c r="G44" t="s" s="4761">
        <v>0</v>
      </c>
      <c r="H44" t="n" s="3362">
        <v>2110.0</v>
      </c>
      <c r="I44" t="n" s="3363">
        <v>1000.0</v>
      </c>
      <c r="J44" t="n" s="3364">
        <v>100.0</v>
      </c>
      <c r="K44" t="n" s="3365">
        <v>0.0</v>
      </c>
      <c r="L44" t="n" s="3366">
        <v>0.0</v>
      </c>
      <c r="M44" t="n" s="3367">
        <v>0.0</v>
      </c>
      <c r="N44" t="n" s="3368">
        <v>0.0</v>
      </c>
      <c r="O44" t="n" s="3369">
        <v>0.0</v>
      </c>
      <c r="P44" t="n" s="3370">
        <f>h44+i44+j44+k44+l44+m44+n44+o44</f>
      </c>
      <c r="Q44" t="n" s="3371">
        <v>417.3</v>
      </c>
      <c r="R44" t="n" s="3372">
        <v>64.2</v>
      </c>
      <c r="S44" t="n" s="3373">
        <v>0.0</v>
      </c>
      <c r="T44" t="n" s="3374">
        <v>80.0</v>
      </c>
      <c r="U44" t="n" s="3375">
        <f>p44+q44+r44+s44+t44</f>
      </c>
      <c r="V44" t="n" s="3376">
        <v>4.8</v>
      </c>
      <c r="W44" t="n" s="3377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762">
        <v>41944.0</v>
      </c>
      <c r="G45" t="s" s="4763">
        <v>0</v>
      </c>
      <c r="H45" t="n" s="3378">
        <v>1360.0</v>
      </c>
      <c r="I45" t="n" s="3379">
        <v>1000.0</v>
      </c>
      <c r="J45" t="n" s="3380">
        <v>100.0</v>
      </c>
      <c r="K45" t="n" s="3381">
        <v>0.0</v>
      </c>
      <c r="L45" t="n" s="3382">
        <v>0.0</v>
      </c>
      <c r="M45" t="n" s="3383">
        <v>0.0</v>
      </c>
      <c r="N45" t="n" s="3384">
        <v>0.0</v>
      </c>
      <c r="O45" t="n" s="3385">
        <v>0.0</v>
      </c>
      <c r="P45" t="n" s="3386">
        <f>h45+i45+j45+k45+l45+m45+n45+o45</f>
      </c>
      <c r="Q45" t="n" s="3387">
        <v>319.8</v>
      </c>
      <c r="R45" t="n" s="3388">
        <v>49.2</v>
      </c>
      <c r="S45" t="n" s="3389">
        <v>4.92</v>
      </c>
      <c r="T45" t="n" s="3390">
        <v>80.0</v>
      </c>
      <c r="U45" t="n" s="3391">
        <f>p45+q45+r45+s45+t45</f>
      </c>
      <c r="V45" t="n" s="3392">
        <v>4.8</v>
      </c>
      <c r="W45" t="n" s="3393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764">
        <v>41944.0</v>
      </c>
      <c r="G46" t="s" s="4765">
        <v>0</v>
      </c>
      <c r="H46" t="n" s="3394">
        <v>1390.0</v>
      </c>
      <c r="I46" t="n" s="3395">
        <v>1000.0</v>
      </c>
      <c r="J46" t="n" s="3396">
        <v>100.0</v>
      </c>
      <c r="K46" t="n" s="3397">
        <v>0.0</v>
      </c>
      <c r="L46" t="n" s="3398">
        <v>0.0</v>
      </c>
      <c r="M46" t="n" s="3399">
        <v>0.0</v>
      </c>
      <c r="N46" t="n" s="3400">
        <v>0.0</v>
      </c>
      <c r="O46" t="n" s="3401">
        <v>0.0</v>
      </c>
      <c r="P46" t="n" s="3402">
        <f>h46+i46+j46+k46+l46+m46+n46+o46</f>
      </c>
      <c r="Q46" t="n" s="3403">
        <v>323.7</v>
      </c>
      <c r="R46" t="n" s="3404">
        <v>49.8</v>
      </c>
      <c r="S46" t="n" s="3405">
        <v>4.98</v>
      </c>
      <c r="T46" t="n" s="3406">
        <v>80.0</v>
      </c>
      <c r="U46" t="n" s="3407">
        <f>p46+q46+r46+s46+t46</f>
      </c>
      <c r="V46" t="n" s="3408">
        <v>4.8</v>
      </c>
      <c r="W46" t="n" s="3409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766">
        <v>41944.0</v>
      </c>
      <c r="G47" t="s" s="4767">
        <v>0</v>
      </c>
      <c r="H47" t="n" s="3410">
        <v>1540.0</v>
      </c>
      <c r="I47" t="n" s="3411">
        <v>1000.0</v>
      </c>
      <c r="J47" t="n" s="3412">
        <v>100.0</v>
      </c>
      <c r="K47" t="n" s="3413">
        <v>0.0</v>
      </c>
      <c r="L47" t="n" s="3414">
        <v>0.0</v>
      </c>
      <c r="M47" t="n" s="3415">
        <v>0.0</v>
      </c>
      <c r="N47" t="n" s="3416">
        <v>0.0</v>
      </c>
      <c r="O47" t="n" s="3417">
        <v>0.0</v>
      </c>
      <c r="P47" t="n" s="3418">
        <f>h47+i47+j47+k47+l47+m47+n47+o47</f>
      </c>
      <c r="Q47" t="n" s="3419">
        <v>343.2</v>
      </c>
      <c r="R47" t="n" s="3420">
        <v>52.8</v>
      </c>
      <c r="S47" t="n" s="3421">
        <v>5.28</v>
      </c>
      <c r="T47" t="n" s="3422">
        <v>80.0</v>
      </c>
      <c r="U47" t="n" s="3423">
        <f>p47+q47+r47+s47+t47</f>
      </c>
      <c r="V47" t="n" s="3424">
        <v>4.8</v>
      </c>
      <c r="W47" t="n" s="3425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768">
        <v>41944.0</v>
      </c>
      <c r="G48" t="s" s="4769">
        <v>0</v>
      </c>
      <c r="H48" t="n" s="3426">
        <v>1460.0</v>
      </c>
      <c r="I48" t="n" s="3427">
        <v>1000.0</v>
      </c>
      <c r="J48" t="n" s="3428">
        <v>100.0</v>
      </c>
      <c r="K48" t="n" s="3429">
        <v>0.0</v>
      </c>
      <c r="L48" t="n" s="3430">
        <v>0.0</v>
      </c>
      <c r="M48" t="n" s="3431">
        <v>0.0</v>
      </c>
      <c r="N48" t="n" s="3432">
        <v>0.0</v>
      </c>
      <c r="O48" t="n" s="3433">
        <v>0.0</v>
      </c>
      <c r="P48" t="n" s="3434">
        <f>h48+i48+j48+k48+l48+m48+n48+o48</f>
      </c>
      <c r="Q48" t="n" s="3435">
        <v>332.8</v>
      </c>
      <c r="R48" t="n" s="3436">
        <v>51.2</v>
      </c>
      <c r="S48" t="n" s="3437">
        <v>5.12</v>
      </c>
      <c r="T48" t="n" s="3438">
        <v>80.0</v>
      </c>
      <c r="U48" t="n" s="3439">
        <f>p48+q48+r48+s48+t48</f>
      </c>
      <c r="V48" t="n" s="3440">
        <v>4.8</v>
      </c>
      <c r="W48" t="n" s="3441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770">
        <v>42767.0</v>
      </c>
      <c r="G49" t="s" s="4771">
        <v>0</v>
      </c>
      <c r="H49" t="n" s="3442">
        <v>1350.0</v>
      </c>
      <c r="I49" t="n" s="3443">
        <v>1000.0</v>
      </c>
      <c r="J49" t="n" s="3444">
        <v>100.0</v>
      </c>
      <c r="K49" t="n" s="3445">
        <v>0.0</v>
      </c>
      <c r="L49" t="n" s="3446">
        <v>0.0</v>
      </c>
      <c r="M49" t="n" s="3447">
        <v>0.0</v>
      </c>
      <c r="N49" t="n" s="3448">
        <v>0.0</v>
      </c>
      <c r="O49" t="n" s="3449">
        <v>0.0</v>
      </c>
      <c r="P49" t="n" s="3450">
        <f>h49+i49+j49+k49+l49+m49+n49+o49</f>
      </c>
      <c r="Q49" t="n" s="3451">
        <v>318.5</v>
      </c>
      <c r="R49" t="n" s="3452">
        <v>49.0</v>
      </c>
      <c r="S49" t="n" s="3453">
        <v>4.9</v>
      </c>
      <c r="T49" t="n" s="3454">
        <v>80.0</v>
      </c>
      <c r="U49" t="n" s="3455">
        <f>p49+q49+r49+s49+t49</f>
      </c>
      <c r="V49" t="n" s="3456">
        <v>4.8</v>
      </c>
      <c r="W49" t="n" s="3457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772">
        <v>42990.0</v>
      </c>
      <c r="G50" t="s" s="4773">
        <v>0</v>
      </c>
      <c r="H50" t="n" s="3458">
        <v>1260.0</v>
      </c>
      <c r="I50" t="n" s="3459">
        <v>1000.0</v>
      </c>
      <c r="J50" t="n" s="3460">
        <v>100.0</v>
      </c>
      <c r="K50" t="n" s="3461">
        <v>0.0</v>
      </c>
      <c r="L50" t="n" s="3462">
        <v>0.0</v>
      </c>
      <c r="M50" t="n" s="3463">
        <v>0.0</v>
      </c>
      <c r="N50" t="n" s="3464">
        <v>0.0</v>
      </c>
      <c r="O50" t="n" s="3465">
        <v>0.0</v>
      </c>
      <c r="P50" t="n" s="3466">
        <f>h50+i50+j50+k50+l50+m50+n50+o50</f>
      </c>
      <c r="Q50" t="n" s="3467">
        <v>306.8</v>
      </c>
      <c r="R50" t="n" s="3468">
        <v>47.2</v>
      </c>
      <c r="S50" t="n" s="3469">
        <v>4.72</v>
      </c>
      <c r="T50" t="n" s="3470">
        <v>80.0</v>
      </c>
      <c r="U50" t="n" s="3471">
        <f>p50+q50+r50+s50+t50</f>
      </c>
      <c r="V50" t="n" s="3472">
        <v>4.8</v>
      </c>
      <c r="W50" t="n" s="3473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774">
        <v>43540.0</v>
      </c>
      <c r="G51" t="s" s="4775">
        <v>0</v>
      </c>
      <c r="H51" t="n" s="3474">
        <v>1200.0</v>
      </c>
      <c r="I51" t="n" s="3475">
        <v>1000.0</v>
      </c>
      <c r="J51" t="n" s="3476">
        <v>100.0</v>
      </c>
      <c r="K51" t="n" s="3477">
        <v>0.0</v>
      </c>
      <c r="L51" t="n" s="3478">
        <v>0.0</v>
      </c>
      <c r="M51" t="n" s="3479">
        <v>0.0</v>
      </c>
      <c r="N51" t="n" s="3480">
        <v>0.0</v>
      </c>
      <c r="O51" t="n" s="3481">
        <v>0.0</v>
      </c>
      <c r="P51" t="n" s="3482">
        <f>h51+i51+j51+k51+l51+m51+n51+o51</f>
      </c>
      <c r="Q51" t="n" s="3483">
        <v>299.0</v>
      </c>
      <c r="R51" t="n" s="3484">
        <v>46.0</v>
      </c>
      <c r="S51" t="n" s="3485">
        <v>4.6</v>
      </c>
      <c r="T51" t="n" s="3486">
        <v>80.0</v>
      </c>
      <c r="U51" t="n" s="3487">
        <f>p51+q51+r51+s51+t51</f>
      </c>
      <c r="V51" t="n" s="3488">
        <v>4.8</v>
      </c>
      <c r="W51" t="n" s="3489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776">
        <v>43808.0</v>
      </c>
      <c r="G52" t="s" s="4777">
        <v>0</v>
      </c>
      <c r="H52" t="n" s="3490">
        <v>890.32</v>
      </c>
      <c r="I52" t="n" s="3491">
        <v>0.0</v>
      </c>
      <c r="J52" t="n" s="3492">
        <v>74.19</v>
      </c>
      <c r="K52" t="n" s="3493">
        <v>0.0</v>
      </c>
      <c r="L52" t="n" s="3494">
        <v>0.0</v>
      </c>
      <c r="M52" t="n" s="3495">
        <v>0.0</v>
      </c>
      <c r="N52" t="n" s="3496">
        <v>0.0</v>
      </c>
      <c r="O52" t="n" s="3497">
        <v>0.0</v>
      </c>
      <c r="P52" t="n" s="3498">
        <f>h52+i52+j52+k52+l52+m52+n52+o52</f>
      </c>
      <c r="Q52" t="n" s="3499">
        <v>125.3863</v>
      </c>
      <c r="R52" t="n" s="3500">
        <v>19.2902</v>
      </c>
      <c r="S52" t="n" s="3501">
        <v>1.92902</v>
      </c>
      <c r="T52" t="n" s="3502">
        <v>80.0</v>
      </c>
      <c r="U52" t="n" s="3503">
        <f>p52+q52+r52+s52+t52</f>
      </c>
      <c r="V52" t="n" s="3504">
        <v>4.8</v>
      </c>
      <c r="W52" t="n" s="3505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778">
        <v>41944.0</v>
      </c>
      <c r="G53" t="s" s="4779">
        <v>0</v>
      </c>
      <c r="H53" t="n" s="3506">
        <v>1460.0</v>
      </c>
      <c r="I53" t="n" s="3507">
        <v>1000.0</v>
      </c>
      <c r="J53" t="n" s="3508">
        <v>100.0</v>
      </c>
      <c r="K53" t="n" s="3509">
        <v>0.0</v>
      </c>
      <c r="L53" t="n" s="3510">
        <v>0.0</v>
      </c>
      <c r="M53" t="n" s="3511">
        <v>0.0</v>
      </c>
      <c r="N53" t="n" s="3512">
        <v>0.0</v>
      </c>
      <c r="O53" t="n" s="3513">
        <v>0.0</v>
      </c>
      <c r="P53" t="n" s="3514">
        <f>h53+i53+j53+k53+l53+m53+n53+o53</f>
      </c>
      <c r="Q53" t="n" s="3515">
        <v>332.8</v>
      </c>
      <c r="R53" t="n" s="3516">
        <v>51.2</v>
      </c>
      <c r="S53" t="n" s="3517">
        <v>5.12</v>
      </c>
      <c r="T53" t="n" s="3518">
        <v>80.0</v>
      </c>
      <c r="U53" t="n" s="3519">
        <f>p53+q53+r53+s53+t53</f>
      </c>
      <c r="V53" t="n" s="3520">
        <v>4.8</v>
      </c>
      <c r="W53" t="n" s="3521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780">
        <v>41944.0</v>
      </c>
      <c r="G54" t="s" s="4781">
        <v>0</v>
      </c>
      <c r="H54" t="n" s="3522">
        <v>1390.0</v>
      </c>
      <c r="I54" t="n" s="3523">
        <v>1000.0</v>
      </c>
      <c r="J54" t="n" s="3524">
        <v>100.0</v>
      </c>
      <c r="K54" t="n" s="3525">
        <v>0.0</v>
      </c>
      <c r="L54" t="n" s="3526">
        <v>0.0</v>
      </c>
      <c r="M54" t="n" s="3527">
        <v>0.0</v>
      </c>
      <c r="N54" t="n" s="3528">
        <v>0.0</v>
      </c>
      <c r="O54" t="n" s="3529">
        <v>0.0</v>
      </c>
      <c r="P54" t="n" s="3530">
        <f>h54+i54+j54+k54+l54+m54+n54+o54</f>
      </c>
      <c r="Q54" t="n" s="3531">
        <v>323.7</v>
      </c>
      <c r="R54" t="n" s="3532">
        <v>49.8</v>
      </c>
      <c r="S54" t="n" s="3533">
        <v>4.98</v>
      </c>
      <c r="T54" t="n" s="3534">
        <v>80.0</v>
      </c>
      <c r="U54" t="n" s="3535">
        <f>p54+q54+r54+s54+t54</f>
      </c>
      <c r="V54" t="n" s="3536">
        <v>4.8</v>
      </c>
      <c r="W54" t="n" s="3537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782">
        <v>41944.0</v>
      </c>
      <c r="G55" t="s" s="4783">
        <v>0</v>
      </c>
      <c r="H55" t="n" s="3538">
        <v>1410.0</v>
      </c>
      <c r="I55" t="n" s="3539">
        <v>1000.0</v>
      </c>
      <c r="J55" t="n" s="3540">
        <v>100.0</v>
      </c>
      <c r="K55" t="n" s="3541">
        <v>0.0</v>
      </c>
      <c r="L55" t="n" s="3542">
        <v>0.0</v>
      </c>
      <c r="M55" t="n" s="3543">
        <v>0.0</v>
      </c>
      <c r="N55" t="n" s="3544">
        <v>0.0</v>
      </c>
      <c r="O55" t="n" s="3545">
        <v>0.0</v>
      </c>
      <c r="P55" t="n" s="3546">
        <f>h55+i55+j55+k55+l55+m55+n55+o55</f>
      </c>
      <c r="Q55" t="n" s="3547">
        <v>326.3</v>
      </c>
      <c r="R55" t="n" s="3548">
        <v>50.2</v>
      </c>
      <c r="S55" t="n" s="3549">
        <v>5.02</v>
      </c>
      <c r="T55" t="n" s="3550">
        <v>80.0</v>
      </c>
      <c r="U55" t="n" s="3551">
        <f>p55+q55+r55+s55+t55</f>
      </c>
      <c r="V55" t="n" s="3552">
        <v>4.8</v>
      </c>
      <c r="W55" t="n" s="3553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784">
        <v>41944.0</v>
      </c>
      <c r="G56" t="s" s="4785">
        <v>0</v>
      </c>
      <c r="H56" t="n" s="3554">
        <v>1390.0</v>
      </c>
      <c r="I56" t="n" s="3555">
        <v>1000.0</v>
      </c>
      <c r="J56" t="n" s="3556">
        <v>100.0</v>
      </c>
      <c r="K56" t="n" s="3557">
        <v>0.0</v>
      </c>
      <c r="L56" t="n" s="3558">
        <v>0.0</v>
      </c>
      <c r="M56" t="n" s="3559">
        <v>0.0</v>
      </c>
      <c r="N56" t="n" s="3560">
        <v>0.0</v>
      </c>
      <c r="O56" t="n" s="3561">
        <v>0.0</v>
      </c>
      <c r="P56" t="n" s="3562">
        <f>h56+i56+j56+k56+l56+m56+n56+o56</f>
      </c>
      <c r="Q56" t="n" s="3563">
        <v>323.7</v>
      </c>
      <c r="R56" t="n" s="3564">
        <v>49.8</v>
      </c>
      <c r="S56" t="n" s="3565">
        <v>4.98</v>
      </c>
      <c r="T56" t="n" s="3566">
        <v>80.0</v>
      </c>
      <c r="U56" t="n" s="3567">
        <f>p56+q56+r56+s56+t56</f>
      </c>
      <c r="V56" t="n" s="3568">
        <v>4.8</v>
      </c>
      <c r="W56" t="n" s="3569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786">
        <v>42179.0</v>
      </c>
      <c r="G57" t="s" s="4787">
        <v>0</v>
      </c>
      <c r="H57" t="n" s="3570">
        <v>1350.0</v>
      </c>
      <c r="I57" t="n" s="3571">
        <v>1000.0</v>
      </c>
      <c r="J57" t="n" s="3572">
        <v>100.0</v>
      </c>
      <c r="K57" t="n" s="3573">
        <v>0.0</v>
      </c>
      <c r="L57" t="n" s="3574">
        <v>0.0</v>
      </c>
      <c r="M57" t="n" s="3575">
        <v>0.0</v>
      </c>
      <c r="N57" t="n" s="3576">
        <v>0.0</v>
      </c>
      <c r="O57" t="n" s="3577">
        <v>0.0</v>
      </c>
      <c r="P57" t="n" s="3578">
        <f>h57+i57+j57+k57+l57+m57+n57+o57</f>
      </c>
      <c r="Q57" t="n" s="3579">
        <v>318.5</v>
      </c>
      <c r="R57" t="n" s="3580">
        <v>49.0</v>
      </c>
      <c r="S57" t="n" s="3581">
        <v>4.9</v>
      </c>
      <c r="T57" t="n" s="3582">
        <v>80.0</v>
      </c>
      <c r="U57" t="n" s="3583">
        <f>p57+q57+r57+s57+t57</f>
      </c>
      <c r="V57" t="n" s="3584">
        <v>4.8</v>
      </c>
      <c r="W57" t="n" s="3585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788">
        <v>42488.0</v>
      </c>
      <c r="G58" t="s" s="4789">
        <v>0</v>
      </c>
      <c r="H58" t="n" s="3586">
        <v>1460.0</v>
      </c>
      <c r="I58" t="n" s="3587">
        <v>1000.0</v>
      </c>
      <c r="J58" t="n" s="3588">
        <v>100.0</v>
      </c>
      <c r="K58" t="n" s="3589">
        <v>0.0</v>
      </c>
      <c r="L58" t="n" s="3590">
        <v>0.0</v>
      </c>
      <c r="M58" t="n" s="3591">
        <v>0.0</v>
      </c>
      <c r="N58" t="n" s="3592">
        <v>0.0</v>
      </c>
      <c r="O58" t="n" s="3593">
        <v>0.0</v>
      </c>
      <c r="P58" t="n" s="3594">
        <f>h58+i58+j58+k58+l58+m58+n58+o58</f>
      </c>
      <c r="Q58" t="n" s="3595">
        <v>332.8</v>
      </c>
      <c r="R58" t="n" s="3596">
        <v>51.2</v>
      </c>
      <c r="S58" t="n" s="3597">
        <v>5.12</v>
      </c>
      <c r="T58" t="n" s="3598">
        <v>80.0</v>
      </c>
      <c r="U58" t="n" s="3599">
        <f>p58+q58+r58+s58+t58</f>
      </c>
      <c r="V58" t="n" s="3600">
        <v>4.8</v>
      </c>
      <c r="W58" t="n" s="3601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790">
        <v>42583.0</v>
      </c>
      <c r="G59" t="s" s="4791">
        <v>0</v>
      </c>
      <c r="H59" t="n" s="3602">
        <v>1350.0</v>
      </c>
      <c r="I59" t="n" s="3603">
        <v>1000.0</v>
      </c>
      <c r="J59" t="n" s="3604">
        <v>100.0</v>
      </c>
      <c r="K59" t="n" s="3605">
        <v>0.0</v>
      </c>
      <c r="L59" t="n" s="3606">
        <v>0.0</v>
      </c>
      <c r="M59" t="n" s="3607">
        <v>0.0</v>
      </c>
      <c r="N59" t="n" s="3608">
        <v>0.0</v>
      </c>
      <c r="O59" t="n" s="3609">
        <v>0.0</v>
      </c>
      <c r="P59" t="n" s="3610">
        <f>h59+i59+j59+k59+l59+m59+n59+o59</f>
      </c>
      <c r="Q59" t="n" s="3611">
        <v>318.5</v>
      </c>
      <c r="R59" t="n" s="3612">
        <v>49.0</v>
      </c>
      <c r="S59" t="n" s="3613">
        <v>4.9</v>
      </c>
      <c r="T59" t="n" s="3614">
        <v>80.0</v>
      </c>
      <c r="U59" t="n" s="3615">
        <f>p59+q59+r59+s59+t59</f>
      </c>
      <c r="V59" t="n" s="3616">
        <v>4.8</v>
      </c>
      <c r="W59" t="n" s="3617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792">
        <v>42761.0</v>
      </c>
      <c r="G60" t="s" s="4793">
        <v>0</v>
      </c>
      <c r="H60" t="n" s="3618">
        <v>1320.0</v>
      </c>
      <c r="I60" t="n" s="3619">
        <v>1000.0</v>
      </c>
      <c r="J60" t="n" s="3620">
        <v>100.0</v>
      </c>
      <c r="K60" t="n" s="3621">
        <v>0.0</v>
      </c>
      <c r="L60" t="n" s="3622">
        <v>0.0</v>
      </c>
      <c r="M60" t="n" s="3623">
        <v>0.0</v>
      </c>
      <c r="N60" t="n" s="3624">
        <v>0.0</v>
      </c>
      <c r="O60" t="n" s="3625">
        <v>0.0</v>
      </c>
      <c r="P60" t="n" s="3626">
        <f>h60+i60+j60+k60+l60+m60+n60+o60</f>
      </c>
      <c r="Q60" t="n" s="3627">
        <v>314.6</v>
      </c>
      <c r="R60" t="n" s="3628">
        <v>48.4</v>
      </c>
      <c r="S60" t="n" s="3629">
        <v>4.84</v>
      </c>
      <c r="T60" t="n" s="3630">
        <v>80.0</v>
      </c>
      <c r="U60" t="n" s="3631">
        <f>p60+q60+r60+s60+t60</f>
      </c>
      <c r="V60" t="n" s="3632">
        <v>4.8</v>
      </c>
      <c r="W60" t="n" s="3633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794">
        <v>42781.0</v>
      </c>
      <c r="G61" t="s" s="4795">
        <v>0</v>
      </c>
      <c r="H61" t="n" s="3634">
        <v>1320.0</v>
      </c>
      <c r="I61" t="n" s="3635">
        <v>1000.0</v>
      </c>
      <c r="J61" t="n" s="3636">
        <v>100.0</v>
      </c>
      <c r="K61" t="n" s="3637">
        <v>0.0</v>
      </c>
      <c r="L61" t="n" s="3638">
        <v>0.0</v>
      </c>
      <c r="M61" t="n" s="3639">
        <v>0.0</v>
      </c>
      <c r="N61" t="n" s="3640">
        <v>0.0</v>
      </c>
      <c r="O61" t="n" s="3641">
        <v>0.0</v>
      </c>
      <c r="P61" t="n" s="3642">
        <f>h61+i61+j61+k61+l61+m61+n61+o61</f>
      </c>
      <c r="Q61" t="n" s="3643">
        <v>314.6</v>
      </c>
      <c r="R61" t="n" s="3644">
        <v>48.4</v>
      </c>
      <c r="S61" t="n" s="3645">
        <v>4.84</v>
      </c>
      <c r="T61" t="n" s="3646">
        <v>80.0</v>
      </c>
      <c r="U61" t="n" s="3647">
        <f>p61+q61+r61+s61+t61</f>
      </c>
      <c r="V61" t="n" s="3648">
        <v>4.8</v>
      </c>
      <c r="W61" t="n" s="3649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796">
        <v>43101.0</v>
      </c>
      <c r="G62" t="s" s="4797">
        <v>0</v>
      </c>
      <c r="H62" t="n" s="3650">
        <v>1290.0</v>
      </c>
      <c r="I62" t="n" s="3651">
        <v>1000.0</v>
      </c>
      <c r="J62" t="n" s="3652">
        <v>100.0</v>
      </c>
      <c r="K62" t="n" s="3653">
        <v>0.0</v>
      </c>
      <c r="L62" t="n" s="3654">
        <v>0.0</v>
      </c>
      <c r="M62" t="n" s="3655">
        <v>0.0</v>
      </c>
      <c r="N62" t="n" s="3656">
        <v>0.0</v>
      </c>
      <c r="O62" t="n" s="3657">
        <v>0.0</v>
      </c>
      <c r="P62" t="n" s="3658">
        <f>h62+i62+j62+k62+l62+m62+n62+o62</f>
      </c>
      <c r="Q62" t="n" s="3659">
        <v>310.7</v>
      </c>
      <c r="R62" t="n" s="3660">
        <v>47.8</v>
      </c>
      <c r="S62" t="n" s="3661">
        <v>4.78</v>
      </c>
      <c r="T62" t="n" s="3662">
        <v>80.0</v>
      </c>
      <c r="U62" t="n" s="3663">
        <f>p62+q62+r62+s62+t62</f>
      </c>
      <c r="V62" t="n" s="3664">
        <v>4.8</v>
      </c>
      <c r="W62" t="n" s="3665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798">
        <v>43269.0</v>
      </c>
      <c r="G63" t="s" s="4799">
        <v>0</v>
      </c>
      <c r="H63" t="n" s="3666">
        <v>1250.0</v>
      </c>
      <c r="I63" t="n" s="3667">
        <v>1000.0</v>
      </c>
      <c r="J63" t="n" s="3668">
        <v>100.0</v>
      </c>
      <c r="K63" t="n" s="3669">
        <v>0.0</v>
      </c>
      <c r="L63" t="n" s="3670">
        <v>0.0</v>
      </c>
      <c r="M63" t="n" s="3671">
        <v>0.0</v>
      </c>
      <c r="N63" t="n" s="3672">
        <v>0.0</v>
      </c>
      <c r="O63" t="n" s="3673">
        <v>0.0</v>
      </c>
      <c r="P63" t="n" s="3674">
        <f>h63+i63+j63+k63+l63+m63+n63+o63</f>
      </c>
      <c r="Q63" t="n" s="3675">
        <v>305.5</v>
      </c>
      <c r="R63" t="n" s="3676">
        <v>47.0</v>
      </c>
      <c r="S63" t="n" s="3677">
        <v>4.7</v>
      </c>
      <c r="T63" t="n" s="3678">
        <v>80.0</v>
      </c>
      <c r="U63" t="n" s="3679">
        <f>p63+q63+r63+s63+t63</f>
      </c>
      <c r="V63" t="n" s="3680">
        <v>4.8</v>
      </c>
      <c r="W63" t="n" s="3681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800">
        <v>43269.0</v>
      </c>
      <c r="G64" t="s" s="4801">
        <v>0</v>
      </c>
      <c r="H64" t="n" s="3682">
        <v>1240.0</v>
      </c>
      <c r="I64" t="n" s="3683">
        <v>1000.0</v>
      </c>
      <c r="J64" t="n" s="3684">
        <v>100.0</v>
      </c>
      <c r="K64" t="n" s="3685">
        <v>0.0</v>
      </c>
      <c r="L64" t="n" s="3686">
        <v>0.0</v>
      </c>
      <c r="M64" t="n" s="3687">
        <v>0.0</v>
      </c>
      <c r="N64" t="n" s="3688">
        <v>0.0</v>
      </c>
      <c r="O64" t="n" s="3689">
        <v>0.0</v>
      </c>
      <c r="P64" t="n" s="3690">
        <f>h64+i64+j64+k64+l64+m64+n64+o64</f>
      </c>
      <c r="Q64" t="n" s="3691">
        <v>304.2</v>
      </c>
      <c r="R64" t="n" s="3692">
        <v>46.8</v>
      </c>
      <c r="S64" t="n" s="3693">
        <v>4.68</v>
      </c>
      <c r="T64" t="n" s="3694">
        <v>80.0</v>
      </c>
      <c r="U64" t="n" s="3695">
        <f>p64+q64+r64+s64+t64</f>
      </c>
      <c r="V64" t="n" s="3696">
        <v>4.8</v>
      </c>
      <c r="W64" t="n" s="3697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802">
        <v>43323.0</v>
      </c>
      <c r="G65" t="s" s="4803">
        <v>0</v>
      </c>
      <c r="H65" t="n" s="3698">
        <v>1200.0</v>
      </c>
      <c r="I65" t="n" s="3699">
        <v>1000.0</v>
      </c>
      <c r="J65" t="n" s="3700">
        <v>100.0</v>
      </c>
      <c r="K65" t="n" s="3701">
        <v>0.0</v>
      </c>
      <c r="L65" t="n" s="3702">
        <v>0.0</v>
      </c>
      <c r="M65" t="n" s="3703">
        <v>0.0</v>
      </c>
      <c r="N65" t="n" s="3704">
        <v>0.0</v>
      </c>
      <c r="O65" t="n" s="3705">
        <v>0.0</v>
      </c>
      <c r="P65" t="n" s="3706">
        <f>h65+i65+j65+k65+l65+m65+n65+o65</f>
      </c>
      <c r="Q65" t="n" s="3707">
        <v>299.0</v>
      </c>
      <c r="R65" t="n" s="3708">
        <v>46.0</v>
      </c>
      <c r="S65" t="n" s="3709">
        <v>4.6</v>
      </c>
      <c r="T65" t="n" s="3710">
        <v>80.0</v>
      </c>
      <c r="U65" t="n" s="3711">
        <f>p65+q65+r65+s65+t65</f>
      </c>
      <c r="V65" t="n" s="3712">
        <v>4.8</v>
      </c>
      <c r="W65" t="n" s="3713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804">
        <v>43323.0</v>
      </c>
      <c r="G66" t="s" s="4805">
        <v>0</v>
      </c>
      <c r="H66" t="n" s="3714">
        <v>1500.0</v>
      </c>
      <c r="I66" t="n" s="3715">
        <v>1000.0</v>
      </c>
      <c r="J66" t="n" s="3716">
        <v>100.0</v>
      </c>
      <c r="K66" t="n" s="3717">
        <v>0.0</v>
      </c>
      <c r="L66" t="n" s="3718">
        <v>0.0</v>
      </c>
      <c r="M66" t="n" s="3719">
        <v>0.0</v>
      </c>
      <c r="N66" t="n" s="3720">
        <v>0.0</v>
      </c>
      <c r="O66" t="n" s="3721">
        <v>0.0</v>
      </c>
      <c r="P66" t="n" s="3722">
        <f>h66+i66+j66+k66+l66+m66+n66+o66</f>
      </c>
      <c r="Q66" t="n" s="3723">
        <v>338.0</v>
      </c>
      <c r="R66" t="n" s="3724">
        <v>52.0</v>
      </c>
      <c r="S66" t="n" s="3725">
        <v>5.2</v>
      </c>
      <c r="T66" t="n" s="3726">
        <v>80.0</v>
      </c>
      <c r="U66" t="n" s="3727">
        <f>p66+q66+r66+s66+t66</f>
      </c>
      <c r="V66" t="n" s="3728">
        <v>4.8</v>
      </c>
      <c r="W66" t="n" s="3729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806">
        <v>43539.0</v>
      </c>
      <c r="G67" t="s" s="4807">
        <v>0</v>
      </c>
      <c r="H67" t="n" s="3730">
        <v>1100.0</v>
      </c>
      <c r="I67" t="n" s="3731">
        <v>1000.0</v>
      </c>
      <c r="J67" t="n" s="3732">
        <v>100.0</v>
      </c>
      <c r="K67" t="n" s="3733">
        <v>0.0</v>
      </c>
      <c r="L67" t="n" s="3734">
        <v>0.0</v>
      </c>
      <c r="M67" t="n" s="3735">
        <v>0.0</v>
      </c>
      <c r="N67" t="n" s="3736">
        <v>0.0</v>
      </c>
      <c r="O67" t="n" s="3737">
        <v>0.0</v>
      </c>
      <c r="P67" t="n" s="3738">
        <f>h67+i67+j67+k67+l67+m67+n67+o67</f>
      </c>
      <c r="Q67" t="n" s="3739">
        <v>286.0</v>
      </c>
      <c r="R67" t="n" s="3740">
        <v>44.0</v>
      </c>
      <c r="S67" t="n" s="3741">
        <v>4.4</v>
      </c>
      <c r="T67" t="n" s="3742">
        <v>80.0</v>
      </c>
      <c r="U67" t="n" s="3743">
        <f>p67+q67+r67+s67+t67</f>
      </c>
      <c r="V67" t="n" s="3744">
        <v>4.8</v>
      </c>
      <c r="W67" t="n" s="3745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808">
        <v>43661.0</v>
      </c>
      <c r="G68" t="s" s="4809">
        <v>0</v>
      </c>
      <c r="H68" t="n" s="3746">
        <v>1200.0</v>
      </c>
      <c r="I68" t="n" s="3747">
        <v>1000.0</v>
      </c>
      <c r="J68" t="n" s="3748">
        <v>100.0</v>
      </c>
      <c r="K68" t="n" s="3749">
        <v>0.0</v>
      </c>
      <c r="L68" t="n" s="3750">
        <v>0.0</v>
      </c>
      <c r="M68" t="n" s="3751">
        <v>0.0</v>
      </c>
      <c r="N68" t="n" s="3752">
        <v>0.0</v>
      </c>
      <c r="O68" t="n" s="3753">
        <v>0.0</v>
      </c>
      <c r="P68" t="n" s="3754">
        <f>h68+i68+j68+k68+l68+m68+n68+o68</f>
      </c>
      <c r="Q68" t="n" s="3755">
        <v>299.0</v>
      </c>
      <c r="R68" t="n" s="3756">
        <v>46.0</v>
      </c>
      <c r="S68" t="n" s="3757">
        <v>4.6</v>
      </c>
      <c r="T68" t="n" s="3758">
        <v>80.0</v>
      </c>
      <c r="U68" t="n" s="3759">
        <f>p68+q68+r68+s68+t68</f>
      </c>
      <c r="V68" t="n" s="3760">
        <v>4.8</v>
      </c>
      <c r="W68" t="n" s="3761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810">
        <v>41944.0</v>
      </c>
      <c r="G69" t="s" s="4811">
        <v>0</v>
      </c>
      <c r="H69" t="n" s="3762">
        <v>1420.0</v>
      </c>
      <c r="I69" t="n" s="3763">
        <v>1000.0</v>
      </c>
      <c r="J69" t="n" s="3764">
        <v>100.0</v>
      </c>
      <c r="K69" t="n" s="3765">
        <v>0.0</v>
      </c>
      <c r="L69" t="n" s="3766">
        <v>0.0</v>
      </c>
      <c r="M69" t="n" s="3767">
        <v>0.0</v>
      </c>
      <c r="N69" t="n" s="3768">
        <v>0.0</v>
      </c>
      <c r="O69" t="n" s="3769">
        <v>0.0</v>
      </c>
      <c r="P69" t="n" s="3770">
        <f>h69+i69+j69+k69+l69+m69+n69+o69</f>
      </c>
      <c r="Q69" t="n" s="3771">
        <v>327.6</v>
      </c>
      <c r="R69" t="n" s="3772">
        <v>50.4</v>
      </c>
      <c r="S69" t="n" s="3773">
        <v>5.04</v>
      </c>
      <c r="T69" t="n" s="3774">
        <v>80.0</v>
      </c>
      <c r="U69" t="n" s="3775">
        <f>p69+q69+r69+s69+t69</f>
      </c>
      <c r="V69" t="n" s="3776">
        <v>4.8</v>
      </c>
      <c r="W69" t="n" s="3777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812">
        <v>41944.0</v>
      </c>
      <c r="G70" t="s" s="4813">
        <v>0</v>
      </c>
      <c r="H70" t="n" s="3778">
        <v>1440.0</v>
      </c>
      <c r="I70" t="n" s="3779">
        <v>1000.0</v>
      </c>
      <c r="J70" t="n" s="3780">
        <v>100.0</v>
      </c>
      <c r="K70" t="n" s="3781">
        <v>0.0</v>
      </c>
      <c r="L70" t="n" s="3782">
        <v>0.0</v>
      </c>
      <c r="M70" t="n" s="3783">
        <v>0.0</v>
      </c>
      <c r="N70" t="n" s="3784">
        <v>0.0</v>
      </c>
      <c r="O70" t="n" s="3785">
        <v>0.0</v>
      </c>
      <c r="P70" t="n" s="3786">
        <f>h70+i70+j70+k70+l70+m70+n70+o70</f>
      </c>
      <c r="Q70" t="n" s="3787">
        <v>330.2</v>
      </c>
      <c r="R70" t="n" s="3788">
        <v>50.8</v>
      </c>
      <c r="S70" t="n" s="3789">
        <v>5.08</v>
      </c>
      <c r="T70" t="n" s="3790">
        <v>80.0</v>
      </c>
      <c r="U70" t="n" s="3791">
        <f>p70+q70+r70+s70+t70</f>
      </c>
      <c r="V70" t="n" s="3792">
        <v>4.8</v>
      </c>
      <c r="W70" t="n" s="3793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814">
        <v>41944.0</v>
      </c>
      <c r="G71" t="s" s="4815">
        <v>0</v>
      </c>
      <c r="H71" t="n" s="3794">
        <v>1220.0</v>
      </c>
      <c r="I71" t="n" s="3795">
        <v>1000.0</v>
      </c>
      <c r="J71" t="n" s="3796">
        <v>100.0</v>
      </c>
      <c r="K71" t="n" s="3797">
        <v>0.0</v>
      </c>
      <c r="L71" t="n" s="3798">
        <v>0.0</v>
      </c>
      <c r="M71" t="n" s="3799">
        <v>0.0</v>
      </c>
      <c r="N71" t="n" s="3800">
        <v>0.0</v>
      </c>
      <c r="O71" t="n" s="3801">
        <v>0.0</v>
      </c>
      <c r="P71" t="n" s="3802">
        <f>h71+i71+j71+k71+l71+m71+n71+o71</f>
      </c>
      <c r="Q71" t="n" s="3803">
        <v>301.6</v>
      </c>
      <c r="R71" t="n" s="3804">
        <v>46.4</v>
      </c>
      <c r="S71" t="n" s="3805">
        <v>4.64</v>
      </c>
      <c r="T71" t="n" s="3806">
        <v>80.0</v>
      </c>
      <c r="U71" t="n" s="3807">
        <f>p71+q71+r71+s71+t71</f>
      </c>
      <c r="V71" t="n" s="3808">
        <v>4.8</v>
      </c>
      <c r="W71" t="n" s="3809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816">
        <v>42005.0</v>
      </c>
      <c r="G72" t="s" s="4817">
        <v>0</v>
      </c>
      <c r="H72" t="n" s="3810">
        <v>1570.0</v>
      </c>
      <c r="I72" t="n" s="3811">
        <v>1000.0</v>
      </c>
      <c r="J72" t="n" s="3812">
        <v>100.0</v>
      </c>
      <c r="K72" t="n" s="3813">
        <v>0.0</v>
      </c>
      <c r="L72" t="n" s="3814">
        <v>0.0</v>
      </c>
      <c r="M72" t="n" s="3815">
        <v>0.0</v>
      </c>
      <c r="N72" t="n" s="3816">
        <v>0.0</v>
      </c>
      <c r="O72" t="n" s="3817">
        <v>0.0</v>
      </c>
      <c r="P72" t="n" s="3818">
        <f>h72+i72+j72+k72+l72+m72+n72+o72</f>
      </c>
      <c r="Q72" t="n" s="3819">
        <v>347.1</v>
      </c>
      <c r="R72" t="n" s="3820">
        <v>53.4</v>
      </c>
      <c r="S72" t="n" s="3821">
        <v>5.34</v>
      </c>
      <c r="T72" t="n" s="3822">
        <v>80.0</v>
      </c>
      <c r="U72" t="n" s="3823">
        <f>p72+q72+r72+s72+t72</f>
      </c>
      <c r="V72" t="n" s="3824">
        <v>4.8</v>
      </c>
      <c r="W72" t="n" s="3825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818">
        <v>41944.0</v>
      </c>
      <c r="G73" t="s" s="4819">
        <v>0</v>
      </c>
      <c r="H73" t="n" s="3826">
        <v>1300.0</v>
      </c>
      <c r="I73" t="n" s="3827">
        <v>1000.0</v>
      </c>
      <c r="J73" t="n" s="3828">
        <v>100.0</v>
      </c>
      <c r="K73" t="n" s="3829">
        <v>0.0</v>
      </c>
      <c r="L73" t="n" s="3830">
        <v>0.0</v>
      </c>
      <c r="M73" t="n" s="3831">
        <v>0.0</v>
      </c>
      <c r="N73" t="n" s="3832">
        <v>0.0</v>
      </c>
      <c r="O73" t="n" s="3833">
        <v>0.0</v>
      </c>
      <c r="P73" t="n" s="3834">
        <f>h73+i73+j73+k73+l73+m73+n73+o73</f>
      </c>
      <c r="Q73" t="n" s="3835">
        <v>312.0</v>
      </c>
      <c r="R73" t="n" s="3836">
        <v>48.0</v>
      </c>
      <c r="S73" t="n" s="3837">
        <v>4.8</v>
      </c>
      <c r="T73" t="n" s="3838">
        <v>80.0</v>
      </c>
      <c r="U73" t="n" s="3839">
        <f>p73+q73+r73+s73+t73</f>
      </c>
      <c r="V73" t="n" s="3840">
        <v>4.8</v>
      </c>
      <c r="W73" t="n" s="3841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820">
        <v>42005.0</v>
      </c>
      <c r="G74" t="s" s="4821">
        <v>0</v>
      </c>
      <c r="H74" t="n" s="3842">
        <v>1350.0</v>
      </c>
      <c r="I74" t="n" s="3843">
        <v>1000.0</v>
      </c>
      <c r="J74" t="n" s="3844">
        <v>100.0</v>
      </c>
      <c r="K74" t="n" s="3845">
        <v>0.0</v>
      </c>
      <c r="L74" t="n" s="3846">
        <v>0.0</v>
      </c>
      <c r="M74" t="n" s="3847">
        <v>0.0</v>
      </c>
      <c r="N74" t="n" s="3848">
        <v>0.0</v>
      </c>
      <c r="O74" t="n" s="3849">
        <v>0.0</v>
      </c>
      <c r="P74" t="n" s="3850">
        <f>h74+i74+j74+k74+l74+m74+n74+o74</f>
      </c>
      <c r="Q74" t="n" s="3851">
        <v>318.5</v>
      </c>
      <c r="R74" t="n" s="3852">
        <v>49.0</v>
      </c>
      <c r="S74" t="n" s="3853">
        <v>4.9</v>
      </c>
      <c r="T74" t="n" s="3854">
        <v>80.0</v>
      </c>
      <c r="U74" t="n" s="3855">
        <f>p74+q74+r74+s74+t74</f>
      </c>
      <c r="V74" t="n" s="3856">
        <v>4.8</v>
      </c>
      <c r="W74" t="n" s="3857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822">
        <v>41944.0</v>
      </c>
      <c r="G75" t="s" s="4823">
        <v>0</v>
      </c>
      <c r="H75" t="n" s="3858">
        <v>1280.0</v>
      </c>
      <c r="I75" t="n" s="3859">
        <v>1000.0</v>
      </c>
      <c r="J75" t="n" s="3860">
        <v>100.0</v>
      </c>
      <c r="K75" t="n" s="3861">
        <v>0.0</v>
      </c>
      <c r="L75" t="n" s="3862">
        <v>0.0</v>
      </c>
      <c r="M75" t="n" s="3863">
        <v>0.0</v>
      </c>
      <c r="N75" t="n" s="3864">
        <v>0.0</v>
      </c>
      <c r="O75" t="n" s="3865">
        <v>0.0</v>
      </c>
      <c r="P75" t="n" s="3866">
        <f>h75+i75+j75+k75+l75+m75+n75+o75</f>
      </c>
      <c r="Q75" t="n" s="3867">
        <v>309.4</v>
      </c>
      <c r="R75" t="n" s="3868">
        <v>47.6</v>
      </c>
      <c r="S75" t="n" s="3869">
        <v>4.76</v>
      </c>
      <c r="T75" t="n" s="3870">
        <v>80.0</v>
      </c>
      <c r="U75" t="n" s="3871">
        <f>p75+q75+r75+s75+t75</f>
      </c>
      <c r="V75" t="n" s="3872">
        <v>4.8</v>
      </c>
      <c r="W75" t="n" s="3873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824">
        <v>41944.0</v>
      </c>
      <c r="G76" t="s" s="4825">
        <v>0</v>
      </c>
      <c r="H76" t="n" s="3874">
        <v>1970.0</v>
      </c>
      <c r="I76" t="n" s="3875">
        <v>1000.0</v>
      </c>
      <c r="J76" t="n" s="3876">
        <v>100.0</v>
      </c>
      <c r="K76" t="n" s="3877">
        <v>0.0</v>
      </c>
      <c r="L76" t="n" s="3878">
        <v>0.0</v>
      </c>
      <c r="M76" t="n" s="3879">
        <v>0.0</v>
      </c>
      <c r="N76" t="n" s="3880">
        <v>0.0</v>
      </c>
      <c r="O76" t="n" s="3881">
        <v>0.0</v>
      </c>
      <c r="P76" t="n" s="3882">
        <f>h76+i76+j76+k76+l76+m76+n76+o76</f>
      </c>
      <c r="Q76" t="n" s="3883">
        <v>399.1</v>
      </c>
      <c r="R76" t="n" s="3884">
        <v>61.4</v>
      </c>
      <c r="S76" t="n" s="3885">
        <v>6.14</v>
      </c>
      <c r="T76" t="n" s="3886">
        <v>80.0</v>
      </c>
      <c r="U76" t="n" s="3887">
        <f>p76+q76+r76+s76+t76</f>
      </c>
      <c r="V76" t="n" s="3888">
        <v>4.8</v>
      </c>
      <c r="W76" t="n" s="3889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826">
        <v>41944.0</v>
      </c>
      <c r="G77" t="s" s="4827">
        <v>0</v>
      </c>
      <c r="H77" t="n" s="3890">
        <v>1390.0</v>
      </c>
      <c r="I77" t="n" s="3891">
        <v>1000.0</v>
      </c>
      <c r="J77" t="n" s="3892">
        <v>100.0</v>
      </c>
      <c r="K77" t="n" s="3893">
        <v>0.0</v>
      </c>
      <c r="L77" t="n" s="3894">
        <v>0.0</v>
      </c>
      <c r="M77" t="n" s="3895">
        <v>0.0</v>
      </c>
      <c r="N77" t="n" s="3896">
        <v>0.0</v>
      </c>
      <c r="O77" t="n" s="3897">
        <v>0.0</v>
      </c>
      <c r="P77" t="n" s="3898">
        <f>h77+i77+j77+k77+l77+m77+n77+o77</f>
      </c>
      <c r="Q77" t="n" s="3899">
        <v>323.7</v>
      </c>
      <c r="R77" t="n" s="3900">
        <v>49.8</v>
      </c>
      <c r="S77" t="n" s="3901">
        <v>4.98</v>
      </c>
      <c r="T77" t="n" s="3902">
        <v>80.0</v>
      </c>
      <c r="U77" t="n" s="3903">
        <f>p77+q77+r77+s77+t77</f>
      </c>
      <c r="V77" t="n" s="3904">
        <v>4.8</v>
      </c>
      <c r="W77" t="n" s="3905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828">
        <v>42139.0</v>
      </c>
      <c r="G78" t="s" s="4829">
        <v>0</v>
      </c>
      <c r="H78" t="n" s="3906">
        <v>1240.0</v>
      </c>
      <c r="I78" t="n" s="3907">
        <v>1000.0</v>
      </c>
      <c r="J78" t="n" s="3908">
        <v>100.0</v>
      </c>
      <c r="K78" t="n" s="3909">
        <v>0.0</v>
      </c>
      <c r="L78" t="n" s="3910">
        <v>0.0</v>
      </c>
      <c r="M78" t="n" s="3911">
        <v>0.0</v>
      </c>
      <c r="N78" t="n" s="3912">
        <v>0.0</v>
      </c>
      <c r="O78" t="n" s="3913">
        <v>0.0</v>
      </c>
      <c r="P78" t="n" s="3914">
        <f>h78+i78+j78+k78+l78+m78+n78+o78</f>
      </c>
      <c r="Q78" t="n" s="3915">
        <v>304.2</v>
      </c>
      <c r="R78" t="n" s="3916">
        <v>46.8</v>
      </c>
      <c r="S78" t="n" s="3917">
        <v>4.68</v>
      </c>
      <c r="T78" t="n" s="3918">
        <v>80.0</v>
      </c>
      <c r="U78" t="n" s="3919">
        <f>p78+q78+r78+s78+t78</f>
      </c>
      <c r="V78" t="n" s="3920">
        <v>4.8</v>
      </c>
      <c r="W78" t="n" s="3921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830">
        <v>42993.0</v>
      </c>
      <c r="G79" t="s" s="4831">
        <v>0</v>
      </c>
      <c r="H79" t="n" s="3922">
        <v>1330.0</v>
      </c>
      <c r="I79" t="n" s="3923">
        <v>1000.0</v>
      </c>
      <c r="J79" t="n" s="3924">
        <v>100.0</v>
      </c>
      <c r="K79" t="n" s="3925">
        <v>0.0</v>
      </c>
      <c r="L79" t="n" s="3926">
        <v>0.0</v>
      </c>
      <c r="M79" t="n" s="3927">
        <v>0.0</v>
      </c>
      <c r="N79" t="n" s="3928">
        <v>0.0</v>
      </c>
      <c r="O79" t="n" s="3929">
        <v>0.0</v>
      </c>
      <c r="P79" t="n" s="3930">
        <f>h79+i79+j79+k79+l79+m79+n79+o79</f>
      </c>
      <c r="Q79" t="n" s="3931">
        <v>315.9</v>
      </c>
      <c r="R79" t="n" s="3932">
        <v>48.6</v>
      </c>
      <c r="S79" t="n" s="3933">
        <v>4.86</v>
      </c>
      <c r="T79" t="n" s="3934">
        <v>80.0</v>
      </c>
      <c r="U79" t="n" s="3935">
        <f>p79+q79+r79+s79+t79</f>
      </c>
      <c r="V79" t="n" s="3936">
        <v>4.8</v>
      </c>
      <c r="W79" t="n" s="3937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214</v>
      </c>
      <c r="F80" t="n" s="4832">
        <v>43252.0</v>
      </c>
      <c r="G80" t="s" s="4833">
        <v>0</v>
      </c>
      <c r="H80" t="n" s="3938">
        <v>1200.0</v>
      </c>
      <c r="I80" t="n" s="3939">
        <v>1000.0</v>
      </c>
      <c r="J80" t="n" s="3940">
        <v>100.0</v>
      </c>
      <c r="K80" t="n" s="3941">
        <v>0.0</v>
      </c>
      <c r="L80" t="n" s="3942">
        <v>0.0</v>
      </c>
      <c r="M80" t="n" s="3943">
        <v>0.0</v>
      </c>
      <c r="N80" t="n" s="3944">
        <v>0.0</v>
      </c>
      <c r="O80" t="n" s="3945">
        <v>0.0</v>
      </c>
      <c r="P80" t="n" s="3946">
        <f>h80+i80+j80+k80+l80+m80+n80+o80</f>
      </c>
      <c r="Q80" t="n" s="3947">
        <v>299.0</v>
      </c>
      <c r="R80" t="n" s="3948">
        <v>46.0</v>
      </c>
      <c r="S80" t="n" s="3949">
        <v>4.6</v>
      </c>
      <c r="T80" t="n" s="3950">
        <v>80.0</v>
      </c>
      <c r="U80" t="n" s="3951">
        <f>p80+q80+r80+s80+t80</f>
      </c>
      <c r="V80" t="n" s="3952">
        <v>4.8</v>
      </c>
      <c r="W80" t="n" s="3953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214</v>
      </c>
      <c r="F81" t="n" s="4834">
        <v>43654.0</v>
      </c>
      <c r="G81" t="s" s="4835">
        <v>0</v>
      </c>
      <c r="H81" t="n" s="3954">
        <v>1200.0</v>
      </c>
      <c r="I81" t="n" s="3955">
        <v>1000.0</v>
      </c>
      <c r="J81" t="n" s="3956">
        <v>100.0</v>
      </c>
      <c r="K81" t="n" s="3957">
        <v>0.0</v>
      </c>
      <c r="L81" t="n" s="3958">
        <v>0.0</v>
      </c>
      <c r="M81" t="n" s="3959">
        <v>0.0</v>
      </c>
      <c r="N81" t="n" s="3960">
        <v>0.0</v>
      </c>
      <c r="O81" t="n" s="3961">
        <v>0.0</v>
      </c>
      <c r="P81" t="n" s="3962">
        <f>h81+i81+j81+k81+l81+m81+n81+o81</f>
      </c>
      <c r="Q81" t="n" s="3963">
        <v>299.0</v>
      </c>
      <c r="R81" t="n" s="3964">
        <v>46.0</v>
      </c>
      <c r="S81" t="n" s="3965">
        <v>4.6</v>
      </c>
      <c r="T81" t="n" s="3966">
        <v>80.0</v>
      </c>
      <c r="U81" t="n" s="3967">
        <f>p81+q81+r81+s81+t81</f>
      </c>
      <c r="V81" t="n" s="3968">
        <v>4.8</v>
      </c>
      <c r="W81" t="n" s="3969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254</v>
      </c>
      <c r="F82" t="n" s="4836">
        <v>41944.0</v>
      </c>
      <c r="G82" t="s" s="4837">
        <v>0</v>
      </c>
      <c r="H82" t="n" s="3970">
        <v>1590.0</v>
      </c>
      <c r="I82" t="n" s="3971">
        <v>1000.0</v>
      </c>
      <c r="J82" t="n" s="3972">
        <v>100.0</v>
      </c>
      <c r="K82" t="n" s="3973">
        <v>0.0</v>
      </c>
      <c r="L82" t="n" s="3974">
        <v>0.0</v>
      </c>
      <c r="M82" t="n" s="3975">
        <v>0.0</v>
      </c>
      <c r="N82" t="n" s="3976">
        <v>0.0</v>
      </c>
      <c r="O82" t="n" s="3977">
        <v>0.0</v>
      </c>
      <c r="P82" t="n" s="3978">
        <f>h82+i82+j82+k82+l82+m82+n82+o82</f>
      </c>
      <c r="Q82" t="n" s="3979">
        <v>349.7</v>
      </c>
      <c r="R82" t="n" s="3980">
        <v>53.8</v>
      </c>
      <c r="S82" t="n" s="3981">
        <v>5.38</v>
      </c>
      <c r="T82" t="n" s="3982">
        <v>80.0</v>
      </c>
      <c r="U82" t="n" s="3983">
        <f>p82+q82+r82+s82+t82</f>
      </c>
      <c r="V82" t="n" s="3984">
        <v>4.8</v>
      </c>
      <c r="W82" t="n" s="3985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254</v>
      </c>
      <c r="F83" t="n" s="4838">
        <v>43556.0</v>
      </c>
      <c r="G83" t="s" s="4839">
        <v>0</v>
      </c>
      <c r="H83" t="n" s="3986">
        <v>1300.0</v>
      </c>
      <c r="I83" t="n" s="3987">
        <v>1000.0</v>
      </c>
      <c r="J83" t="n" s="3988">
        <v>100.0</v>
      </c>
      <c r="K83" t="n" s="3989">
        <v>0.0</v>
      </c>
      <c r="L83" t="n" s="3990">
        <v>0.0</v>
      </c>
      <c r="M83" t="n" s="3991">
        <v>0.0</v>
      </c>
      <c r="N83" t="n" s="3992">
        <v>0.0</v>
      </c>
      <c r="O83" t="n" s="3993">
        <v>0.0</v>
      </c>
      <c r="P83" t="n" s="3994">
        <f>h83+i83+j83+k83+l83+m83+n83+o83</f>
      </c>
      <c r="Q83" t="n" s="3995">
        <v>312.0</v>
      </c>
      <c r="R83" t="n" s="3996">
        <v>48.0</v>
      </c>
      <c r="S83" t="n" s="3997">
        <v>4.8</v>
      </c>
      <c r="T83" t="n" s="3998">
        <v>80.0</v>
      </c>
      <c r="U83" t="n" s="3999">
        <f>p83+q83+r83+s83+t83</f>
      </c>
      <c r="V83" t="n" s="4000">
        <v>4.8</v>
      </c>
      <c r="W83" t="n" s="4001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254</v>
      </c>
      <c r="F84" t="n" s="4840">
        <v>41944.0</v>
      </c>
      <c r="G84" t="s" s="4841">
        <v>0</v>
      </c>
      <c r="H84" t="n" s="4002">
        <v>1910.0</v>
      </c>
      <c r="I84" t="n" s="4003">
        <v>1000.0</v>
      </c>
      <c r="J84" t="n" s="4004">
        <v>100.0</v>
      </c>
      <c r="K84" t="n" s="4005">
        <v>0.0</v>
      </c>
      <c r="L84" t="n" s="4006">
        <v>0.0</v>
      </c>
      <c r="M84" t="n" s="4007">
        <v>0.0</v>
      </c>
      <c r="N84" t="n" s="4008">
        <v>0.0</v>
      </c>
      <c r="O84" t="n" s="4009">
        <v>0.0</v>
      </c>
      <c r="P84" t="n" s="4010">
        <f>h84+i84+j84+k84+l84+m84+n84+o84</f>
      </c>
      <c r="Q84" t="n" s="4011">
        <v>391.3</v>
      </c>
      <c r="R84" t="n" s="4012">
        <v>60.2</v>
      </c>
      <c r="S84" t="n" s="4013">
        <v>6.02</v>
      </c>
      <c r="T84" t="n" s="4014">
        <v>80.0</v>
      </c>
      <c r="U84" t="n" s="4015">
        <f>p84+q84+r84+s84+t84</f>
      </c>
      <c r="V84" t="n" s="4016">
        <v>4.8</v>
      </c>
      <c r="W84" t="n" s="4017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254</v>
      </c>
      <c r="F85" t="n" s="4842">
        <v>41944.0</v>
      </c>
      <c r="G85" t="s" s="4843">
        <v>0</v>
      </c>
      <c r="H85" t="n" s="4018">
        <v>1610.0</v>
      </c>
      <c r="I85" t="n" s="4019">
        <v>1000.0</v>
      </c>
      <c r="J85" t="n" s="4020">
        <v>100.0</v>
      </c>
      <c r="K85" t="n" s="4021">
        <v>0.0</v>
      </c>
      <c r="L85" t="n" s="4022">
        <v>0.0</v>
      </c>
      <c r="M85" t="n" s="4023">
        <v>0.0</v>
      </c>
      <c r="N85" t="n" s="4024">
        <v>0.0</v>
      </c>
      <c r="O85" t="n" s="4025">
        <v>0.0</v>
      </c>
      <c r="P85" t="n" s="4026">
        <f>h85+i85+j85+k85+l85+m85+n85+o85</f>
      </c>
      <c r="Q85" t="n" s="4027">
        <v>352.3</v>
      </c>
      <c r="R85" t="n" s="4028">
        <v>54.2</v>
      </c>
      <c r="S85" t="n" s="4029">
        <v>5.42</v>
      </c>
      <c r="T85" t="n" s="4030">
        <v>80.0</v>
      </c>
      <c r="U85" t="n" s="4031">
        <f>p85+q85+r85+s85+t85</f>
      </c>
      <c r="V85" t="n" s="4032">
        <v>4.8</v>
      </c>
      <c r="W85" t="n" s="4033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254</v>
      </c>
      <c r="F86" t="n" s="4844">
        <v>41944.0</v>
      </c>
      <c r="G86" t="s" s="4845">
        <v>0</v>
      </c>
      <c r="H86" t="n" s="4034">
        <v>1460.0</v>
      </c>
      <c r="I86" t="n" s="4035">
        <v>1000.0</v>
      </c>
      <c r="J86" t="n" s="4036">
        <v>100.0</v>
      </c>
      <c r="K86" t="n" s="4037">
        <v>0.0</v>
      </c>
      <c r="L86" t="n" s="4038">
        <v>0.0</v>
      </c>
      <c r="M86" t="n" s="4039">
        <v>0.0</v>
      </c>
      <c r="N86" t="n" s="4040">
        <v>0.0</v>
      </c>
      <c r="O86" t="n" s="4041">
        <v>0.0</v>
      </c>
      <c r="P86" t="n" s="4042">
        <f>h86+i86+j86+k86+l86+m86+n86+o86</f>
      </c>
      <c r="Q86" t="n" s="4043">
        <v>332.8</v>
      </c>
      <c r="R86" t="n" s="4044">
        <v>51.2</v>
      </c>
      <c r="S86" t="n" s="4045">
        <v>5.12</v>
      </c>
      <c r="T86" t="n" s="4046">
        <v>80.0</v>
      </c>
      <c r="U86" t="n" s="4047">
        <f>p86+q86+r86+s86+t86</f>
      </c>
      <c r="V86" t="n" s="4048">
        <v>4.8</v>
      </c>
      <c r="W86" t="n" s="4049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254</v>
      </c>
      <c r="F87" t="n" s="4846">
        <v>42005.0</v>
      </c>
      <c r="G87" t="s" s="4847">
        <v>0</v>
      </c>
      <c r="H87" t="n" s="4050">
        <v>1930.0</v>
      </c>
      <c r="I87" t="n" s="4051">
        <v>1000.0</v>
      </c>
      <c r="J87" t="n" s="4052">
        <v>100.0</v>
      </c>
      <c r="K87" t="n" s="4053">
        <v>0.0</v>
      </c>
      <c r="L87" t="n" s="4054">
        <v>0.0</v>
      </c>
      <c r="M87" t="n" s="4055">
        <v>0.0</v>
      </c>
      <c r="N87" t="n" s="4056">
        <v>0.0</v>
      </c>
      <c r="O87" t="n" s="4057">
        <v>0.0</v>
      </c>
      <c r="P87" t="n" s="4058">
        <f>h87+i87+j87+k87+l87+m87+n87+o87</f>
      </c>
      <c r="Q87" t="n" s="4059">
        <v>393.9</v>
      </c>
      <c r="R87" t="n" s="4060">
        <v>60.6</v>
      </c>
      <c r="S87" t="n" s="4061">
        <v>6.06</v>
      </c>
      <c r="T87" t="n" s="4062">
        <v>80.0</v>
      </c>
      <c r="U87" t="n" s="4063">
        <f>p87+q87+r87+s87+t87</f>
      </c>
      <c r="V87" t="n" s="4064">
        <v>4.8</v>
      </c>
      <c r="W87" t="n" s="4065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254</v>
      </c>
      <c r="F88" t="n" s="4848">
        <v>41944.0</v>
      </c>
      <c r="G88" t="s" s="4849">
        <v>0</v>
      </c>
      <c r="H88" t="n" s="4066">
        <v>1660.0</v>
      </c>
      <c r="I88" t="n" s="4067">
        <v>1000.0</v>
      </c>
      <c r="J88" t="n" s="4068">
        <v>100.0</v>
      </c>
      <c r="K88" t="n" s="4069">
        <v>0.0</v>
      </c>
      <c r="L88" t="n" s="4070">
        <v>0.0</v>
      </c>
      <c r="M88" t="n" s="4071">
        <v>0.0</v>
      </c>
      <c r="N88" t="n" s="4072">
        <v>0.0</v>
      </c>
      <c r="O88" t="n" s="4073">
        <v>0.0</v>
      </c>
      <c r="P88" t="n" s="4074">
        <f>h88+i88+j88+k88+l88+m88+n88+o88</f>
      </c>
      <c r="Q88" t="n" s="4075">
        <v>358.8</v>
      </c>
      <c r="R88" t="n" s="4076">
        <v>55.2</v>
      </c>
      <c r="S88" t="n" s="4077">
        <v>5.52</v>
      </c>
      <c r="T88" t="n" s="4078">
        <v>80.0</v>
      </c>
      <c r="U88" t="n" s="4079">
        <f>p88+q88+r88+s88+t88</f>
      </c>
      <c r="V88" t="n" s="4080">
        <v>4.8</v>
      </c>
      <c r="W88" t="n" s="4081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254</v>
      </c>
      <c r="F89" t="n" s="4850">
        <v>42905.0</v>
      </c>
      <c r="G89" t="s" s="4851">
        <v>0</v>
      </c>
      <c r="H89" t="n" s="4082">
        <v>1230.0</v>
      </c>
      <c r="I89" t="n" s="4083">
        <v>1000.0</v>
      </c>
      <c r="J89" t="n" s="4084">
        <v>100.0</v>
      </c>
      <c r="K89" t="n" s="4085">
        <v>0.0</v>
      </c>
      <c r="L89" t="n" s="4086">
        <v>0.0</v>
      </c>
      <c r="M89" t="n" s="4087">
        <v>0.0</v>
      </c>
      <c r="N89" t="n" s="4088">
        <v>0.0</v>
      </c>
      <c r="O89" t="n" s="4089">
        <v>0.0</v>
      </c>
      <c r="P89" t="n" s="4090">
        <f>h89+i89+j89+k89+l89+m89+n89+o89</f>
      </c>
      <c r="Q89" t="n" s="4091">
        <v>302.9</v>
      </c>
      <c r="R89" t="n" s="4092">
        <v>46.6</v>
      </c>
      <c r="S89" t="n" s="4093">
        <v>4.66</v>
      </c>
      <c r="T89" t="n" s="4094">
        <v>80.0</v>
      </c>
      <c r="U89" t="n" s="4095">
        <f>p89+q89+r89+s89+t89</f>
      </c>
      <c r="V89" t="n" s="4096">
        <v>4.8</v>
      </c>
      <c r="W89" t="n" s="4097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254</v>
      </c>
      <c r="F90" t="n" s="4852">
        <v>43054.0</v>
      </c>
      <c r="G90" t="s" s="4853">
        <v>0</v>
      </c>
      <c r="H90" t="n" s="4098">
        <v>1370.0</v>
      </c>
      <c r="I90" t="n" s="4099">
        <v>1000.0</v>
      </c>
      <c r="J90" t="n" s="4100">
        <v>100.0</v>
      </c>
      <c r="K90" t="n" s="4101">
        <v>0.0</v>
      </c>
      <c r="L90" t="n" s="4102">
        <v>0.0</v>
      </c>
      <c r="M90" t="n" s="4103">
        <v>0.0</v>
      </c>
      <c r="N90" t="n" s="4104">
        <v>0.0</v>
      </c>
      <c r="O90" t="n" s="4105">
        <v>0.0</v>
      </c>
      <c r="P90" t="n" s="4106">
        <f>h90+i90+j90+k90+l90+m90+n90+o90</f>
      </c>
      <c r="Q90" t="n" s="4107">
        <v>321.1</v>
      </c>
      <c r="R90" t="n" s="4108">
        <v>49.4</v>
      </c>
      <c r="S90" t="n" s="4109">
        <v>4.94</v>
      </c>
      <c r="T90" t="n" s="4110">
        <v>80.0</v>
      </c>
      <c r="U90" t="n" s="4111">
        <f>p90+q90+r90+s90+t90</f>
      </c>
      <c r="V90" t="n" s="4112">
        <v>4.8</v>
      </c>
      <c r="W90" t="n" s="4113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254</v>
      </c>
      <c r="F91" t="n" s="4854">
        <v>43221.0</v>
      </c>
      <c r="G91" t="s" s="4855">
        <v>0</v>
      </c>
      <c r="H91" t="n" s="4114">
        <v>1800.0</v>
      </c>
      <c r="I91" t="n" s="4115">
        <v>1000.0</v>
      </c>
      <c r="J91" t="n" s="4116">
        <v>100.0</v>
      </c>
      <c r="K91" t="n" s="4117">
        <v>0.0</v>
      </c>
      <c r="L91" t="n" s="4118">
        <v>0.0</v>
      </c>
      <c r="M91" t="n" s="4119">
        <v>0.0</v>
      </c>
      <c r="N91" t="n" s="4120">
        <v>0.0</v>
      </c>
      <c r="O91" t="n" s="4121">
        <v>0.0</v>
      </c>
      <c r="P91" t="n" s="4122">
        <f>h91+i91+j91+k91+l91+m91+n91+o91</f>
      </c>
      <c r="Q91" t="n" s="4123">
        <v>377.0</v>
      </c>
      <c r="R91" t="n" s="4124">
        <v>58.0</v>
      </c>
      <c r="S91" t="n" s="4125">
        <v>5.8</v>
      </c>
      <c r="T91" t="n" s="4126">
        <v>80.0</v>
      </c>
      <c r="U91" t="n" s="4127">
        <f>p91+q91+r91+s91+t91</f>
      </c>
      <c r="V91" t="n" s="4128">
        <v>4.8</v>
      </c>
      <c r="W91" t="n" s="4129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254</v>
      </c>
      <c r="F92" t="n" s="4856">
        <v>43572.0</v>
      </c>
      <c r="G92" t="s" s="4857">
        <v>0</v>
      </c>
      <c r="H92" t="n" s="4130">
        <v>1100.0</v>
      </c>
      <c r="I92" t="n" s="4131">
        <v>1000.0</v>
      </c>
      <c r="J92" t="n" s="4132">
        <v>100.0</v>
      </c>
      <c r="K92" t="n" s="4133">
        <v>0.0</v>
      </c>
      <c r="L92" t="n" s="4134">
        <v>0.0</v>
      </c>
      <c r="M92" t="n" s="4135">
        <v>0.0</v>
      </c>
      <c r="N92" t="n" s="4136">
        <v>0.0</v>
      </c>
      <c r="O92" t="n" s="4137">
        <v>0.0</v>
      </c>
      <c r="P92" t="n" s="4138">
        <f>h92+i92+j92+k92+l92+m92+n92+o92</f>
      </c>
      <c r="Q92" t="n" s="4139">
        <v>286.0</v>
      </c>
      <c r="R92" t="n" s="4140">
        <v>44.0</v>
      </c>
      <c r="S92" t="n" s="4141">
        <v>4.4</v>
      </c>
      <c r="T92" t="n" s="4142">
        <v>80.0</v>
      </c>
      <c r="U92" t="n" s="4143">
        <f>p92+q92+r92+s92+t92</f>
      </c>
      <c r="V92" t="n" s="4144">
        <v>4.8</v>
      </c>
      <c r="W92" t="n" s="4145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254</v>
      </c>
      <c r="F93" t="n" s="4858">
        <v>43703.0</v>
      </c>
      <c r="G93" t="s" s="4859">
        <v>0</v>
      </c>
      <c r="H93" t="n" s="4146">
        <v>1200.0</v>
      </c>
      <c r="I93" t="n" s="4147">
        <v>1000.0</v>
      </c>
      <c r="J93" t="n" s="4148">
        <v>100.0</v>
      </c>
      <c r="K93" t="n" s="4149">
        <v>0.0</v>
      </c>
      <c r="L93" t="n" s="4150">
        <v>0.0</v>
      </c>
      <c r="M93" t="n" s="4151">
        <v>0.0</v>
      </c>
      <c r="N93" t="n" s="4152">
        <v>0.0</v>
      </c>
      <c r="O93" t="n" s="4153">
        <v>0.0</v>
      </c>
      <c r="P93" t="n" s="4154">
        <f>h93+i93+j93+k93+l93+m93+n93+o93</f>
      </c>
      <c r="Q93" t="n" s="4155">
        <v>299.0</v>
      </c>
      <c r="R93" t="n" s="4156">
        <v>46.0</v>
      </c>
      <c r="S93" t="n" s="4157">
        <v>4.6</v>
      </c>
      <c r="T93" t="n" s="4158">
        <v>80.0</v>
      </c>
      <c r="U93" t="n" s="4159">
        <f>p93+q93+r93+s93+t93</f>
      </c>
      <c r="V93" t="n" s="4160">
        <v>4.8</v>
      </c>
      <c r="W93" t="n" s="4161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291</v>
      </c>
      <c r="F94" t="n" s="4860">
        <v>41944.0</v>
      </c>
      <c r="G94" t="s" s="4861">
        <v>0</v>
      </c>
      <c r="H94" t="n" s="4162">
        <v>1680.0</v>
      </c>
      <c r="I94" t="n" s="4163">
        <v>1000.0</v>
      </c>
      <c r="J94" t="n" s="4164">
        <v>100.0</v>
      </c>
      <c r="K94" t="n" s="4165">
        <v>0.0</v>
      </c>
      <c r="L94" t="n" s="4166">
        <v>0.0</v>
      </c>
      <c r="M94" t="n" s="4167">
        <v>0.0</v>
      </c>
      <c r="N94" t="n" s="4168">
        <v>0.0</v>
      </c>
      <c r="O94" t="n" s="4169">
        <v>0.0</v>
      </c>
      <c r="P94" t="n" s="4170">
        <f>h94+i94+j94+k94+l94+m94+n94+o94</f>
      </c>
      <c r="Q94" t="n" s="4171">
        <v>361.4</v>
      </c>
      <c r="R94" t="n" s="4172">
        <v>55.6</v>
      </c>
      <c r="S94" t="n" s="4173">
        <v>5.56</v>
      </c>
      <c r="T94" t="n" s="4174">
        <v>80.0</v>
      </c>
      <c r="U94" t="n" s="4175">
        <f>p94+q94+r94+s94+t94</f>
      </c>
      <c r="V94" t="n" s="4176">
        <v>4.8</v>
      </c>
      <c r="W94" t="n" s="4177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291</v>
      </c>
      <c r="F95" t="n" s="4862">
        <v>41944.0</v>
      </c>
      <c r="G95" t="s" s="4863">
        <v>0</v>
      </c>
      <c r="H95" t="n" s="4178">
        <v>1350.0</v>
      </c>
      <c r="I95" t="n" s="4179">
        <v>1000.0</v>
      </c>
      <c r="J95" t="n" s="4180">
        <v>100.0</v>
      </c>
      <c r="K95" t="n" s="4181">
        <v>0.0</v>
      </c>
      <c r="L95" t="n" s="4182">
        <v>0.0</v>
      </c>
      <c r="M95" t="n" s="4183">
        <v>0.0</v>
      </c>
      <c r="N95" t="n" s="4184">
        <v>0.0</v>
      </c>
      <c r="O95" t="n" s="4185">
        <v>0.0</v>
      </c>
      <c r="P95" t="n" s="4186">
        <f>h95+i95+j95+k95+l95+m95+n95+o95</f>
      </c>
      <c r="Q95" t="n" s="4187">
        <v>318.5</v>
      </c>
      <c r="R95" t="n" s="4188">
        <v>49.0</v>
      </c>
      <c r="S95" t="n" s="4189">
        <v>4.9</v>
      </c>
      <c r="T95" t="n" s="4190">
        <v>80.0</v>
      </c>
      <c r="U95" t="n" s="4191">
        <f>p95+q95+r95+s95+t95</f>
      </c>
      <c r="V95" t="n" s="4192">
        <v>4.8</v>
      </c>
      <c r="W95" t="n" s="4193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291</v>
      </c>
      <c r="F96" t="n" s="4864">
        <v>41944.0</v>
      </c>
      <c r="G96" t="s" s="4865">
        <v>0</v>
      </c>
      <c r="H96" t="n" s="4194">
        <v>1740.0</v>
      </c>
      <c r="I96" t="n" s="4195">
        <v>1000.0</v>
      </c>
      <c r="J96" t="n" s="4196">
        <v>100.0</v>
      </c>
      <c r="K96" t="n" s="4197">
        <v>0.0</v>
      </c>
      <c r="L96" t="n" s="4198">
        <v>0.0</v>
      </c>
      <c r="M96" t="n" s="4199">
        <v>0.0</v>
      </c>
      <c r="N96" t="n" s="4200">
        <v>0.0</v>
      </c>
      <c r="O96" t="n" s="4201">
        <v>0.0</v>
      </c>
      <c r="P96" t="n" s="4202">
        <f>h96+i96+j96+k96+l96+m96+n96+o96</f>
      </c>
      <c r="Q96" t="n" s="4203">
        <v>369.2</v>
      </c>
      <c r="R96" t="n" s="4204">
        <v>56.8</v>
      </c>
      <c r="S96" t="n" s="4205">
        <v>5.68</v>
      </c>
      <c r="T96" t="n" s="4206">
        <v>80.0</v>
      </c>
      <c r="U96" t="n" s="4207">
        <f>p96+q96+r96+s96+t96</f>
      </c>
      <c r="V96" t="n" s="4208">
        <v>4.8</v>
      </c>
      <c r="W96" t="n" s="4209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291</v>
      </c>
      <c r="F97" t="n" s="4866">
        <v>41944.0</v>
      </c>
      <c r="G97" t="s" s="4867">
        <v>0</v>
      </c>
      <c r="H97" t="n" s="4210">
        <v>1350.0</v>
      </c>
      <c r="I97" t="n" s="4211">
        <v>1000.0</v>
      </c>
      <c r="J97" t="n" s="4212">
        <v>100.0</v>
      </c>
      <c r="K97" t="n" s="4213">
        <v>0.0</v>
      </c>
      <c r="L97" t="n" s="4214">
        <v>0.0</v>
      </c>
      <c r="M97" t="n" s="4215">
        <v>0.0</v>
      </c>
      <c r="N97" t="n" s="4216">
        <v>0.0</v>
      </c>
      <c r="O97" t="n" s="4217">
        <v>0.0</v>
      </c>
      <c r="P97" t="n" s="4218">
        <f>h97+i97+j97+k97+l97+m97+n97+o97</f>
      </c>
      <c r="Q97" t="n" s="4219">
        <v>318.5</v>
      </c>
      <c r="R97" t="n" s="4220">
        <v>49.0</v>
      </c>
      <c r="S97" t="n" s="4221">
        <v>4.9</v>
      </c>
      <c r="T97" t="n" s="4222">
        <v>80.0</v>
      </c>
      <c r="U97" t="n" s="4223">
        <f>p97+q97+r97+s97+t97</f>
      </c>
      <c r="V97" t="n" s="4224">
        <v>4.8</v>
      </c>
      <c r="W97" t="n" s="4225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291</v>
      </c>
      <c r="F98" t="n" s="4868">
        <v>42614.0</v>
      </c>
      <c r="G98" t="s" s="4869">
        <v>0</v>
      </c>
      <c r="H98" t="n" s="4226">
        <v>1400.0</v>
      </c>
      <c r="I98" t="n" s="4227">
        <v>1000.0</v>
      </c>
      <c r="J98" t="n" s="4228">
        <v>100.0</v>
      </c>
      <c r="K98" t="n" s="4229">
        <v>0.0</v>
      </c>
      <c r="L98" t="n" s="4230">
        <v>0.0</v>
      </c>
      <c r="M98" t="n" s="4231">
        <v>0.0</v>
      </c>
      <c r="N98" t="n" s="4232">
        <v>0.0</v>
      </c>
      <c r="O98" t="n" s="4233">
        <v>0.0</v>
      </c>
      <c r="P98" t="n" s="4234">
        <f>h98+i98+j98+k98+l98+m98+n98+o98</f>
      </c>
      <c r="Q98" t="n" s="4235">
        <v>325.0</v>
      </c>
      <c r="R98" t="n" s="4236">
        <v>50.0</v>
      </c>
      <c r="S98" t="n" s="4237">
        <v>5.0</v>
      </c>
      <c r="T98" t="n" s="4238">
        <v>80.0</v>
      </c>
      <c r="U98" t="n" s="4239">
        <f>p98+q98+r98+s98+t98</f>
      </c>
      <c r="V98" t="n" s="4240">
        <v>4.8</v>
      </c>
      <c r="W98" t="n" s="4241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291</v>
      </c>
      <c r="F99" t="n" s="4870">
        <v>42795.0</v>
      </c>
      <c r="G99" t="s" s="4871">
        <v>0</v>
      </c>
      <c r="H99" t="n" s="4242">
        <v>1350.0</v>
      </c>
      <c r="I99" t="n" s="4243">
        <v>1000.0</v>
      </c>
      <c r="J99" t="n" s="4244">
        <v>100.0</v>
      </c>
      <c r="K99" t="n" s="4245">
        <v>0.0</v>
      </c>
      <c r="L99" t="n" s="4246">
        <v>0.0</v>
      </c>
      <c r="M99" t="n" s="4247">
        <v>0.0</v>
      </c>
      <c r="N99" t="n" s="4248">
        <v>0.0</v>
      </c>
      <c r="O99" t="n" s="4249">
        <v>0.0</v>
      </c>
      <c r="P99" t="n" s="4250">
        <f>h99+i99+j99+k99+l99+m99+n99+o99</f>
      </c>
      <c r="Q99" t="n" s="4251">
        <v>318.5</v>
      </c>
      <c r="R99" t="n" s="4252">
        <v>49.0</v>
      </c>
      <c r="S99" t="n" s="4253">
        <v>4.9</v>
      </c>
      <c r="T99" t="n" s="4254">
        <v>80.0</v>
      </c>
      <c r="U99" t="n" s="4255">
        <f>p99+q99+r99+s99+t99</f>
      </c>
      <c r="V99" t="n" s="4256">
        <v>4.8</v>
      </c>
      <c r="W99" t="n" s="4257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310</v>
      </c>
      <c r="F100" t="n" s="4872">
        <v>41944.0</v>
      </c>
      <c r="G100" t="s" s="4873">
        <v>0</v>
      </c>
      <c r="H100" t="n" s="4258">
        <v>1140.0</v>
      </c>
      <c r="I100" t="n" s="4259">
        <v>1000.0</v>
      </c>
      <c r="J100" t="n" s="4260">
        <v>100.0</v>
      </c>
      <c r="K100" t="n" s="4261">
        <v>0.0</v>
      </c>
      <c r="L100" t="n" s="4262">
        <v>0.0</v>
      </c>
      <c r="M100" t="n" s="4263">
        <v>0.0</v>
      </c>
      <c r="N100" t="n" s="4264">
        <v>0.0</v>
      </c>
      <c r="O100" t="n" s="4265">
        <v>0.0</v>
      </c>
      <c r="P100" t="n" s="4266">
        <f>h100+i100+j100+k100+l100+m100+n100+o100</f>
      </c>
      <c r="Q100" t="n" s="4267">
        <v>291.2</v>
      </c>
      <c r="R100" t="n" s="4268">
        <v>44.8</v>
      </c>
      <c r="S100" t="n" s="4269">
        <v>4.48</v>
      </c>
      <c r="T100" t="n" s="4270">
        <v>80.0</v>
      </c>
      <c r="U100" t="n" s="4271">
        <f>p100+q100+r100+s100+t100</f>
      </c>
      <c r="V100" t="n" s="4272">
        <v>4.8</v>
      </c>
      <c r="W100" t="n" s="4273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310</v>
      </c>
      <c r="F101" t="n" s="4874">
        <v>41944.0</v>
      </c>
      <c r="G101" t="s" s="4875">
        <v>0</v>
      </c>
      <c r="H101" t="n" s="4274">
        <v>1300.0</v>
      </c>
      <c r="I101" t="n" s="4275">
        <v>1000.0</v>
      </c>
      <c r="J101" t="n" s="4276">
        <v>100.0</v>
      </c>
      <c r="K101" t="n" s="4277">
        <v>0.0</v>
      </c>
      <c r="L101" t="n" s="4278">
        <v>0.0</v>
      </c>
      <c r="M101" t="n" s="4279">
        <v>0.0</v>
      </c>
      <c r="N101" t="n" s="4280">
        <v>0.0</v>
      </c>
      <c r="O101" t="n" s="4281">
        <v>0.0</v>
      </c>
      <c r="P101" t="n" s="4282">
        <f>h101+i101+j101+k101+l101+m101+n101+o101</f>
      </c>
      <c r="Q101" t="n" s="4283">
        <v>312.0</v>
      </c>
      <c r="R101" t="n" s="4284">
        <v>48.0</v>
      </c>
      <c r="S101" t="n" s="4285">
        <v>4.8</v>
      </c>
      <c r="T101" t="n" s="4286">
        <v>80.0</v>
      </c>
      <c r="U101" t="n" s="4287">
        <f>p101+q101+r101+s101+t101</f>
      </c>
      <c r="V101" t="n" s="4288">
        <v>4.8</v>
      </c>
      <c r="W101" t="n" s="4289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310</v>
      </c>
      <c r="F102" t="n" s="4876">
        <v>43787.0</v>
      </c>
      <c r="G102" t="s" s="4877">
        <v>0</v>
      </c>
      <c r="H102" t="n" s="4290">
        <v>1300.0</v>
      </c>
      <c r="I102" t="n" s="4291">
        <v>1000.0</v>
      </c>
      <c r="J102" t="n" s="4292">
        <v>100.0</v>
      </c>
      <c r="K102" t="n" s="4293">
        <v>0.0</v>
      </c>
      <c r="L102" t="n" s="4294">
        <v>0.0</v>
      </c>
      <c r="M102" t="n" s="4295">
        <v>0.0</v>
      </c>
      <c r="N102" t="n" s="4296">
        <v>563.33</v>
      </c>
      <c r="O102" t="n" s="4297">
        <v>43.33</v>
      </c>
      <c r="P102" t="n" s="4298">
        <f>h102+i102+j102+k102+l102+m102+n102+o102</f>
      </c>
      <c r="Q102" t="n" s="4299">
        <v>390.8658</v>
      </c>
      <c r="R102" t="n" s="4300">
        <v>60.1332</v>
      </c>
      <c r="S102" t="n" s="4301">
        <v>6.01332</v>
      </c>
      <c r="T102" t="n" s="4302">
        <v>80.0</v>
      </c>
      <c r="U102" t="n" s="4303">
        <f>p102+q102+r102+s102+t102</f>
      </c>
      <c r="V102" t="n" s="4304">
        <v>4.8</v>
      </c>
      <c r="W102" t="n" s="4305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310</v>
      </c>
      <c r="F103" t="n" s="4878">
        <v>41944.0</v>
      </c>
      <c r="G103" t="s" s="4879">
        <v>0</v>
      </c>
      <c r="H103" t="n" s="4306">
        <v>1200.0</v>
      </c>
      <c r="I103" t="n" s="4307">
        <v>1000.0</v>
      </c>
      <c r="J103" t="n" s="4308">
        <v>100.0</v>
      </c>
      <c r="K103" t="n" s="4309">
        <v>0.0</v>
      </c>
      <c r="L103" t="n" s="4310">
        <v>0.0</v>
      </c>
      <c r="M103" t="n" s="4311">
        <v>0.0</v>
      </c>
      <c r="N103" t="n" s="4312">
        <v>0.0</v>
      </c>
      <c r="O103" t="n" s="4313">
        <v>0.0</v>
      </c>
      <c r="P103" t="n" s="4314">
        <f>h103+i103+j103+k103+l103+m103+n103+o103</f>
      </c>
      <c r="Q103" t="n" s="4315">
        <v>299.0</v>
      </c>
      <c r="R103" t="n" s="4316">
        <v>46.0</v>
      </c>
      <c r="S103" t="n" s="4317">
        <v>4.6</v>
      </c>
      <c r="T103" t="n" s="4318">
        <v>80.0</v>
      </c>
      <c r="U103" t="n" s="4319">
        <f>p103+q103+r103+s103+t103</f>
      </c>
      <c r="V103" t="n" s="4320">
        <v>4.8</v>
      </c>
      <c r="W103" t="n" s="4321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310</v>
      </c>
      <c r="F104" t="n" s="4880">
        <v>41944.0</v>
      </c>
      <c r="G104" t="s" s="4881">
        <v>0</v>
      </c>
      <c r="H104" t="n" s="4322">
        <v>1180.0</v>
      </c>
      <c r="I104" t="n" s="4323">
        <v>1000.0</v>
      </c>
      <c r="J104" t="n" s="4324">
        <v>100.0</v>
      </c>
      <c r="K104" t="n" s="4325">
        <v>0.0</v>
      </c>
      <c r="L104" t="n" s="4326">
        <v>0.0</v>
      </c>
      <c r="M104" t="n" s="4327">
        <v>0.0</v>
      </c>
      <c r="N104" t="n" s="4328">
        <v>0.0</v>
      </c>
      <c r="O104" t="n" s="4329">
        <v>0.0</v>
      </c>
      <c r="P104" t="n" s="4330">
        <f>h104+i104+j104+k104+l104+m104+n104+o104</f>
      </c>
      <c r="Q104" t="n" s="4331">
        <v>296.4</v>
      </c>
      <c r="R104" t="n" s="4332">
        <v>45.6</v>
      </c>
      <c r="S104" t="n" s="4333">
        <v>4.56</v>
      </c>
      <c r="T104" t="n" s="4334">
        <v>80.0</v>
      </c>
      <c r="U104" t="n" s="4335">
        <f>p104+q104+r104+s104+t104</f>
      </c>
      <c r="V104" t="n" s="4336">
        <v>4.8</v>
      </c>
      <c r="W104" t="n" s="4337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310</v>
      </c>
      <c r="F105" t="n" s="4882">
        <v>41944.0</v>
      </c>
      <c r="G105" t="s" s="4883">
        <v>0</v>
      </c>
      <c r="H105" t="n" s="4338">
        <v>3420.0</v>
      </c>
      <c r="I105" t="n" s="4339">
        <v>1000.0</v>
      </c>
      <c r="J105" t="n" s="4340">
        <v>0.0</v>
      </c>
      <c r="K105" t="n" s="4341">
        <v>0.0</v>
      </c>
      <c r="L105" t="n" s="4342">
        <v>300.0</v>
      </c>
      <c r="M105" t="n" s="4343">
        <v>0.0</v>
      </c>
      <c r="N105" t="n" s="4344">
        <v>0.0</v>
      </c>
      <c r="O105" t="n" s="4345">
        <v>0.0</v>
      </c>
      <c r="P105" t="n" s="4346">
        <f>h105+i105+j105+k105+l105+m105+n105+o105</f>
      </c>
      <c r="Q105" t="n" s="4347">
        <v>613.6</v>
      </c>
      <c r="R105" t="n" s="4348">
        <v>94.4</v>
      </c>
      <c r="S105" t="n" s="4349">
        <v>9.44</v>
      </c>
      <c r="T105" t="n" s="4350">
        <v>80.0</v>
      </c>
      <c r="U105" t="n" s="4351">
        <f>p105+q105+r105+s105+t105</f>
      </c>
      <c r="V105" t="n" s="4352">
        <v>4.8</v>
      </c>
      <c r="W105" t="n" s="4353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310</v>
      </c>
      <c r="F106" t="n" s="4884">
        <v>41944.0</v>
      </c>
      <c r="G106" t="s" s="4885">
        <v>0</v>
      </c>
      <c r="H106" t="n" s="4354">
        <v>1200.0</v>
      </c>
      <c r="I106" t="n" s="4355">
        <v>1000.0</v>
      </c>
      <c r="J106" t="n" s="4356">
        <v>100.0</v>
      </c>
      <c r="K106" t="n" s="4357">
        <v>0.0</v>
      </c>
      <c r="L106" t="n" s="4358">
        <v>0.0</v>
      </c>
      <c r="M106" t="n" s="4359">
        <v>0.0</v>
      </c>
      <c r="N106" t="n" s="4360">
        <v>0.0</v>
      </c>
      <c r="O106" t="n" s="4361">
        <v>0.0</v>
      </c>
      <c r="P106" t="n" s="4362">
        <f>h106+i106+j106+k106+l106+m106+n106+o106</f>
      </c>
      <c r="Q106" t="n" s="4363">
        <v>299.0</v>
      </c>
      <c r="R106" t="n" s="4364">
        <v>46.0</v>
      </c>
      <c r="S106" t="n" s="4365">
        <v>4.6</v>
      </c>
      <c r="T106" t="n" s="4366">
        <v>80.0</v>
      </c>
      <c r="U106" t="n" s="4367">
        <f>p106+q106+r106+s106+t106</f>
      </c>
      <c r="V106" t="n" s="4368">
        <v>4.8</v>
      </c>
      <c r="W106" t="n" s="4369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310</v>
      </c>
      <c r="F107" t="n" s="4886">
        <v>41944.0</v>
      </c>
      <c r="G107" t="s" s="4887">
        <v>0</v>
      </c>
      <c r="H107" t="n" s="4370">
        <v>1390.0</v>
      </c>
      <c r="I107" t="n" s="4371">
        <v>1000.0</v>
      </c>
      <c r="J107" t="n" s="4372">
        <v>100.0</v>
      </c>
      <c r="K107" t="n" s="4373">
        <v>0.0</v>
      </c>
      <c r="L107" t="n" s="4374">
        <v>0.0</v>
      </c>
      <c r="M107" t="n" s="4375">
        <v>0.0</v>
      </c>
      <c r="N107" t="n" s="4376">
        <v>0.0</v>
      </c>
      <c r="O107" t="n" s="4377">
        <v>0.0</v>
      </c>
      <c r="P107" t="n" s="4378">
        <f>h107+i107+j107+k107+l107+m107+n107+o107</f>
      </c>
      <c r="Q107" t="n" s="4379">
        <v>323.7</v>
      </c>
      <c r="R107" t="n" s="4380">
        <v>49.8</v>
      </c>
      <c r="S107" t="n" s="4381">
        <v>4.98</v>
      </c>
      <c r="T107" t="n" s="4382">
        <v>80.0</v>
      </c>
      <c r="U107" t="n" s="4383">
        <f>p107+q107+r107+s107+t107</f>
      </c>
      <c r="V107" t="n" s="4384">
        <v>4.8</v>
      </c>
      <c r="W107" t="n" s="4385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310</v>
      </c>
      <c r="F108" t="n" s="4888">
        <v>41944.0</v>
      </c>
      <c r="G108" t="s" s="4889">
        <v>0</v>
      </c>
      <c r="H108" t="n" s="4386">
        <v>1160.0</v>
      </c>
      <c r="I108" t="n" s="4387">
        <v>1000.0</v>
      </c>
      <c r="J108" t="n" s="4388">
        <v>100.0</v>
      </c>
      <c r="K108" t="n" s="4389">
        <v>0.0</v>
      </c>
      <c r="L108" t="n" s="4390">
        <v>0.0</v>
      </c>
      <c r="M108" t="n" s="4391">
        <v>0.0</v>
      </c>
      <c r="N108" t="n" s="4392">
        <v>0.0</v>
      </c>
      <c r="O108" t="n" s="4393">
        <v>0.0</v>
      </c>
      <c r="P108" t="n" s="4394">
        <f>h108+i108+j108+k108+l108+m108+n108+o108</f>
      </c>
      <c r="Q108" t="n" s="4395">
        <v>293.8</v>
      </c>
      <c r="R108" t="n" s="4396">
        <v>45.2</v>
      </c>
      <c r="S108" t="n" s="4397">
        <v>4.52</v>
      </c>
      <c r="T108" t="n" s="4398">
        <v>80.0</v>
      </c>
      <c r="U108" t="n" s="4399">
        <f>p108+q108+r108+s108+t108</f>
      </c>
      <c r="V108" t="n" s="4400">
        <v>4.8</v>
      </c>
      <c r="W108" t="n" s="4401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310</v>
      </c>
      <c r="F109" t="n" s="4890">
        <v>41944.0</v>
      </c>
      <c r="G109" t="s" s="4891">
        <v>0</v>
      </c>
      <c r="H109" t="n" s="4402">
        <v>1130.0</v>
      </c>
      <c r="I109" t="n" s="4403">
        <v>1000.0</v>
      </c>
      <c r="J109" t="n" s="4404">
        <v>100.0</v>
      </c>
      <c r="K109" t="n" s="4405">
        <v>0.0</v>
      </c>
      <c r="L109" t="n" s="4406">
        <v>0.0</v>
      </c>
      <c r="M109" t="n" s="4407">
        <v>0.0</v>
      </c>
      <c r="N109" t="n" s="4408">
        <v>0.0</v>
      </c>
      <c r="O109" t="n" s="4409">
        <v>0.0</v>
      </c>
      <c r="P109" t="n" s="4410">
        <f>h109+i109+j109+k109+l109+m109+n109+o109</f>
      </c>
      <c r="Q109" t="n" s="4411">
        <v>289.9</v>
      </c>
      <c r="R109" t="n" s="4412">
        <v>44.6</v>
      </c>
      <c r="S109" t="n" s="4413">
        <v>4.46</v>
      </c>
      <c r="T109" t="n" s="4414">
        <v>80.0</v>
      </c>
      <c r="U109" t="n" s="4415">
        <f>p109+q109+r109+s109+t109</f>
      </c>
      <c r="V109" t="n" s="4416">
        <v>4.8</v>
      </c>
      <c r="W109" t="n" s="4417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310</v>
      </c>
      <c r="F110" t="n" s="4892">
        <v>41944.0</v>
      </c>
      <c r="G110" t="s" s="4893">
        <v>0</v>
      </c>
      <c r="H110" t="n" s="4418">
        <v>1170.0</v>
      </c>
      <c r="I110" t="n" s="4419">
        <v>1000.0</v>
      </c>
      <c r="J110" t="n" s="4420">
        <v>100.0</v>
      </c>
      <c r="K110" t="n" s="4421">
        <v>0.0</v>
      </c>
      <c r="L110" t="n" s="4422">
        <v>0.0</v>
      </c>
      <c r="M110" t="n" s="4423">
        <v>0.0</v>
      </c>
      <c r="N110" t="n" s="4424">
        <v>0.0</v>
      </c>
      <c r="O110" t="n" s="4425">
        <v>0.0</v>
      </c>
      <c r="P110" t="n" s="4426">
        <f>h110+i110+j110+k110+l110+m110+n110+o110</f>
      </c>
      <c r="Q110" t="n" s="4427">
        <v>295.1</v>
      </c>
      <c r="R110" t="n" s="4428">
        <v>45.4</v>
      </c>
      <c r="S110" t="n" s="4429">
        <v>4.54</v>
      </c>
      <c r="T110" t="n" s="4430">
        <v>80.0</v>
      </c>
      <c r="U110" t="n" s="4431">
        <f>p110+q110+r110+s110+t110</f>
      </c>
      <c r="V110" t="n" s="4432">
        <v>4.8</v>
      </c>
      <c r="W110" t="n" s="4433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310</v>
      </c>
      <c r="F111" t="n" s="4894">
        <v>42125.0</v>
      </c>
      <c r="G111" t="s" s="4895">
        <v>0</v>
      </c>
      <c r="H111" t="n" s="4434">
        <v>1150.0</v>
      </c>
      <c r="I111" t="n" s="4435">
        <v>1000.0</v>
      </c>
      <c r="J111" t="n" s="4436">
        <v>100.0</v>
      </c>
      <c r="K111" t="n" s="4437">
        <v>0.0</v>
      </c>
      <c r="L111" t="n" s="4438">
        <v>0.0</v>
      </c>
      <c r="M111" t="n" s="4439">
        <v>0.0</v>
      </c>
      <c r="N111" t="n" s="4440">
        <v>0.0</v>
      </c>
      <c r="O111" t="n" s="4441">
        <v>0.0</v>
      </c>
      <c r="P111" t="n" s="4442">
        <f>h111+i111+j111+k111+l111+m111+n111+o111</f>
      </c>
      <c r="Q111" t="n" s="4443">
        <v>292.5</v>
      </c>
      <c r="R111" t="n" s="4444">
        <v>45.0</v>
      </c>
      <c r="S111" t="n" s="4445">
        <v>4.5</v>
      </c>
      <c r="T111" t="n" s="4446">
        <v>80.0</v>
      </c>
      <c r="U111" t="n" s="4447">
        <f>p111+q111+r111+s111+t111</f>
      </c>
      <c r="V111" t="n" s="4448">
        <v>4.8</v>
      </c>
      <c r="W111" t="n" s="4449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310</v>
      </c>
      <c r="F112" t="n" s="4896">
        <v>42125.0</v>
      </c>
      <c r="G112" t="s" s="4897">
        <v>0</v>
      </c>
      <c r="H112" t="n" s="4450">
        <v>1590.0</v>
      </c>
      <c r="I112" t="n" s="4451">
        <v>1000.0</v>
      </c>
      <c r="J112" t="n" s="4452">
        <v>100.0</v>
      </c>
      <c r="K112" t="n" s="4453">
        <v>0.0</v>
      </c>
      <c r="L112" t="n" s="4454">
        <v>0.0</v>
      </c>
      <c r="M112" t="n" s="4455">
        <v>0.0</v>
      </c>
      <c r="N112" t="n" s="4456">
        <v>0.0</v>
      </c>
      <c r="O112" t="n" s="4457">
        <v>0.0</v>
      </c>
      <c r="P112" t="n" s="4458">
        <f>h112+i112+j112+k112+l112+m112+n112+o112</f>
      </c>
      <c r="Q112" t="n" s="4459">
        <v>349.7</v>
      </c>
      <c r="R112" t="n" s="4460">
        <v>53.8</v>
      </c>
      <c r="S112" t="n" s="4461">
        <v>5.38</v>
      </c>
      <c r="T112" t="n" s="4462">
        <v>80.0</v>
      </c>
      <c r="U112" t="n" s="4463">
        <f>p112+q112+r112+s112+t112</f>
      </c>
      <c r="V112" t="n" s="4464">
        <v>4.8</v>
      </c>
      <c r="W112" t="n" s="4465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310</v>
      </c>
      <c r="F113" t="n" s="4898">
        <v>42658.0</v>
      </c>
      <c r="G113" t="s" s="4899">
        <v>0</v>
      </c>
      <c r="H113" t="n" s="4466">
        <v>1100.0</v>
      </c>
      <c r="I113" t="n" s="4467">
        <v>1000.0</v>
      </c>
      <c r="J113" t="n" s="4468">
        <v>100.0</v>
      </c>
      <c r="K113" t="n" s="4469">
        <v>0.0</v>
      </c>
      <c r="L113" t="n" s="4470">
        <v>0.0</v>
      </c>
      <c r="M113" t="n" s="4471">
        <v>0.0</v>
      </c>
      <c r="N113" t="n" s="4472">
        <v>0.0</v>
      </c>
      <c r="O113" t="n" s="4473">
        <v>0.0</v>
      </c>
      <c r="P113" t="n" s="4474">
        <f>h113+i113+j113+k113+l113+m113+n113+o113</f>
      </c>
      <c r="Q113" t="n" s="4475">
        <v>286.0</v>
      </c>
      <c r="R113" t="n" s="4476">
        <v>44.0</v>
      </c>
      <c r="S113" t="n" s="4477">
        <v>4.4</v>
      </c>
      <c r="T113" t="n" s="4478">
        <v>80.0</v>
      </c>
      <c r="U113" t="n" s="4479">
        <f>p113+q113+r113+s113+t113</f>
      </c>
      <c r="V113" t="n" s="4480">
        <v>4.8</v>
      </c>
      <c r="W113" t="n" s="4481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310</v>
      </c>
      <c r="F114" t="n" s="4900">
        <v>43313.0</v>
      </c>
      <c r="G114" t="s" s="4901">
        <v>0</v>
      </c>
      <c r="H114" t="n" s="4482">
        <v>1300.0</v>
      </c>
      <c r="I114" t="n" s="4483">
        <v>1000.0</v>
      </c>
      <c r="J114" t="n" s="4484">
        <v>100.0</v>
      </c>
      <c r="K114" t="n" s="4485">
        <v>0.0</v>
      </c>
      <c r="L114" t="n" s="4486">
        <v>0.0</v>
      </c>
      <c r="M114" t="n" s="4487">
        <v>0.0</v>
      </c>
      <c r="N114" t="n" s="4488">
        <v>0.0</v>
      </c>
      <c r="O114" t="n" s="4489">
        <v>0.0</v>
      </c>
      <c r="P114" t="n" s="4490">
        <f>h114+i114+j114+k114+l114+m114+n114+o114</f>
      </c>
      <c r="Q114" t="n" s="4491">
        <v>312.0</v>
      </c>
      <c r="R114" t="n" s="4492">
        <v>48.0</v>
      </c>
      <c r="S114" t="n" s="4493">
        <v>4.8</v>
      </c>
      <c r="T114" t="n" s="4494">
        <v>80.0</v>
      </c>
      <c r="U114" t="n" s="4495">
        <f>p114+q114+r114+s114+t114</f>
      </c>
      <c r="V114" t="n" s="4496">
        <v>4.8</v>
      </c>
      <c r="W114" t="n" s="4497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310</v>
      </c>
      <c r="F115" t="n" s="4902">
        <v>43529.0</v>
      </c>
      <c r="G115" t="s" s="4903">
        <v>0</v>
      </c>
      <c r="H115" t="n" s="4498">
        <v>1400.0</v>
      </c>
      <c r="I115" t="n" s="4499">
        <v>1000.0</v>
      </c>
      <c r="J115" t="n" s="4500">
        <v>100.0</v>
      </c>
      <c r="K115" t="n" s="4501">
        <v>0.0</v>
      </c>
      <c r="L115" t="n" s="4502">
        <v>0.0</v>
      </c>
      <c r="M115" t="n" s="4503">
        <v>0.0</v>
      </c>
      <c r="N115" t="n" s="4504">
        <v>0.0</v>
      </c>
      <c r="O115" t="n" s="4505">
        <v>0.0</v>
      </c>
      <c r="P115" t="n" s="4506">
        <f>h115+i115+j115+k115+l115+m115+n115+o115</f>
      </c>
      <c r="Q115" t="n" s="4507">
        <v>325.0</v>
      </c>
      <c r="R115" t="n" s="4508">
        <v>50.0</v>
      </c>
      <c r="S115" t="n" s="4509">
        <v>5.0</v>
      </c>
      <c r="T115" t="n" s="4510">
        <v>80.0</v>
      </c>
      <c r="U115" t="n" s="4511">
        <f>p115+q115+r115+s115+t115</f>
      </c>
      <c r="V115" t="n" s="4512">
        <v>4.8</v>
      </c>
      <c r="W115" t="n" s="4513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310</v>
      </c>
      <c r="F116" t="n" s="4904">
        <v>43572.0</v>
      </c>
      <c r="G116" t="s" s="4905">
        <v>0</v>
      </c>
      <c r="H116" t="n" s="4514">
        <v>1100.0</v>
      </c>
      <c r="I116" t="n" s="4515">
        <v>1000.0</v>
      </c>
      <c r="J116" t="n" s="4516">
        <v>100.0</v>
      </c>
      <c r="K116" t="n" s="4517">
        <v>0.0</v>
      </c>
      <c r="L116" t="n" s="4518">
        <v>0.0</v>
      </c>
      <c r="M116" t="n" s="4519">
        <v>0.0</v>
      </c>
      <c r="N116" t="n" s="4520">
        <v>0.0</v>
      </c>
      <c r="O116" t="n" s="4521">
        <v>0.0</v>
      </c>
      <c r="P116" t="n" s="4522">
        <f>h116+i116+j116+k116+l116+m116+n116+o116</f>
      </c>
      <c r="Q116" t="n" s="4523">
        <v>286.0</v>
      </c>
      <c r="R116" t="n" s="4524">
        <v>44.0</v>
      </c>
      <c r="S116" t="n" s="4525">
        <v>4.4</v>
      </c>
      <c r="T116" t="n" s="4526">
        <v>80.0</v>
      </c>
      <c r="U116" t="n" s="4527">
        <f>p116+q116+r116+s116+t116</f>
      </c>
      <c r="V116" t="n" s="4528">
        <v>4.8</v>
      </c>
      <c r="W116" t="n" s="4529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362</v>
      </c>
      <c r="F117" t="n" s="4906">
        <v>41944.0</v>
      </c>
      <c r="G117" t="s" s="4907">
        <v>0</v>
      </c>
      <c r="H117" t="n" s="4530">
        <v>1330.0</v>
      </c>
      <c r="I117" t="n" s="4531">
        <v>1000.0</v>
      </c>
      <c r="J117" t="n" s="4532">
        <v>100.0</v>
      </c>
      <c r="K117" t="n" s="4533">
        <v>0.0</v>
      </c>
      <c r="L117" t="n" s="4534">
        <v>0.0</v>
      </c>
      <c r="M117" t="n" s="4535">
        <v>0.0</v>
      </c>
      <c r="N117" t="n" s="4536">
        <v>0.0</v>
      </c>
      <c r="O117" t="n" s="4537">
        <v>0.0</v>
      </c>
      <c r="P117" t="n" s="4538">
        <f>h117+i117+j117+k117+l117+m117+n117+o117</f>
      </c>
      <c r="Q117" t="n" s="4539">
        <v>315.9</v>
      </c>
      <c r="R117" t="n" s="4540">
        <v>48.6</v>
      </c>
      <c r="S117" t="n" s="4541">
        <v>4.86</v>
      </c>
      <c r="T117" t="n" s="4542">
        <v>80.0</v>
      </c>
      <c r="U117" t="n" s="4543">
        <f>p117+q117+r117+s117+t117</f>
      </c>
      <c r="V117" t="n" s="4544">
        <v>4.8</v>
      </c>
      <c r="W117" t="n" s="4545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362</v>
      </c>
      <c r="F118" t="n" s="4908">
        <v>41944.0</v>
      </c>
      <c r="G118" t="s" s="4909">
        <v>0</v>
      </c>
      <c r="H118" t="n" s="4546">
        <v>1210.0</v>
      </c>
      <c r="I118" t="n" s="4547">
        <v>1000.0</v>
      </c>
      <c r="J118" t="n" s="4548">
        <v>100.0</v>
      </c>
      <c r="K118" t="n" s="4549">
        <v>0.0</v>
      </c>
      <c r="L118" t="n" s="4550">
        <v>0.0</v>
      </c>
      <c r="M118" t="n" s="4551">
        <v>0.0</v>
      </c>
      <c r="N118" t="n" s="4552">
        <v>0.0</v>
      </c>
      <c r="O118" t="n" s="4553">
        <v>0.0</v>
      </c>
      <c r="P118" t="n" s="4554">
        <f>h118+i118+j118+k118+l118+m118+n118+o118</f>
      </c>
      <c r="Q118" t="n" s="4555">
        <v>300.3</v>
      </c>
      <c r="R118" t="n" s="4556">
        <v>46.2</v>
      </c>
      <c r="S118" t="n" s="4557">
        <v>4.62</v>
      </c>
      <c r="T118" t="n" s="4558">
        <v>80.0</v>
      </c>
      <c r="U118" t="n" s="4559">
        <f>p118+q118+r118+s118+t118</f>
      </c>
      <c r="V118" t="n" s="4560">
        <v>4.8</v>
      </c>
      <c r="W118" t="n" s="4561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362</v>
      </c>
      <c r="F119" t="n" s="4910">
        <v>41944.0</v>
      </c>
      <c r="G119" t="s" s="4911">
        <v>0</v>
      </c>
      <c r="H119" t="n" s="4562">
        <v>1350.0</v>
      </c>
      <c r="I119" t="n" s="4563">
        <v>1000.0</v>
      </c>
      <c r="J119" t="n" s="4564">
        <v>100.0</v>
      </c>
      <c r="K119" t="n" s="4565">
        <v>0.0</v>
      </c>
      <c r="L119" t="n" s="4566">
        <v>0.0</v>
      </c>
      <c r="M119" t="n" s="4567">
        <v>0.0</v>
      </c>
      <c r="N119" t="n" s="4568">
        <v>0.0</v>
      </c>
      <c r="O119" t="n" s="4569">
        <v>0.0</v>
      </c>
      <c r="P119" t="n" s="4570">
        <f>h119+i119+j119+k119+l119+m119+n119+o119</f>
      </c>
      <c r="Q119" t="n" s="4571">
        <v>318.5</v>
      </c>
      <c r="R119" t="n" s="4572">
        <v>49.0</v>
      </c>
      <c r="S119" t="n" s="4573">
        <v>4.9</v>
      </c>
      <c r="T119" t="n" s="4574">
        <v>80.0</v>
      </c>
      <c r="U119" t="n" s="4575">
        <f>p119+q119+r119+s119+t119</f>
      </c>
      <c r="V119" t="n" s="4576">
        <v>4.8</v>
      </c>
      <c r="W119" t="n" s="4577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362</v>
      </c>
      <c r="F120" t="n" s="4912">
        <v>41944.0</v>
      </c>
      <c r="G120" t="s" s="4913">
        <v>0</v>
      </c>
      <c r="H120" t="n" s="4578">
        <v>1520.0</v>
      </c>
      <c r="I120" t="n" s="4579">
        <v>1000.0</v>
      </c>
      <c r="J120" t="n" s="4580">
        <v>100.0</v>
      </c>
      <c r="K120" t="n" s="4581">
        <v>0.0</v>
      </c>
      <c r="L120" t="n" s="4582">
        <v>0.0</v>
      </c>
      <c r="M120" t="n" s="4583">
        <v>0.0</v>
      </c>
      <c r="N120" t="n" s="4584">
        <v>0.0</v>
      </c>
      <c r="O120" t="n" s="4585">
        <v>0.0</v>
      </c>
      <c r="P120" t="n" s="4586">
        <f>h120+i120+j120+k120+l120+m120+n120+o120</f>
      </c>
      <c r="Q120" t="n" s="4587">
        <v>340.6</v>
      </c>
      <c r="R120" t="n" s="4588">
        <v>52.4</v>
      </c>
      <c r="S120" t="n" s="4589">
        <v>5.24</v>
      </c>
      <c r="T120" t="n" s="4590">
        <v>80.0</v>
      </c>
      <c r="U120" t="n" s="4591">
        <f>p120+q120+r120+s120+t120</f>
      </c>
      <c r="V120" t="n" s="4592">
        <v>4.8</v>
      </c>
      <c r="W120" t="n" s="4593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362</v>
      </c>
      <c r="F121" t="n" s="4914">
        <v>41944.0</v>
      </c>
      <c r="G121" t="s" s="4915">
        <v>0</v>
      </c>
      <c r="H121" t="n" s="4594">
        <v>1320.0</v>
      </c>
      <c r="I121" t="n" s="4595">
        <v>1000.0</v>
      </c>
      <c r="J121" t="n" s="4596">
        <v>100.0</v>
      </c>
      <c r="K121" t="n" s="4597">
        <v>0.0</v>
      </c>
      <c r="L121" t="n" s="4598">
        <v>0.0</v>
      </c>
      <c r="M121" t="n" s="4599">
        <v>0.0</v>
      </c>
      <c r="N121" t="n" s="4600">
        <v>0.0</v>
      </c>
      <c r="O121" t="n" s="4601">
        <v>0.0</v>
      </c>
      <c r="P121" t="n" s="4602">
        <f>h121+i121+j121+k121+l121+m121+n121+o121</f>
      </c>
      <c r="Q121" t="n" s="4603">
        <v>314.6</v>
      </c>
      <c r="R121" t="n" s="4604">
        <v>48.4</v>
      </c>
      <c r="S121" t="n" s="4605">
        <v>4.84</v>
      </c>
      <c r="T121" t="n" s="4606">
        <v>80.0</v>
      </c>
      <c r="U121" t="n" s="4607">
        <f>p121+q121+r121+s121+t121</f>
      </c>
      <c r="V121" t="n" s="4608">
        <v>4.8</v>
      </c>
      <c r="W121" t="n" s="4609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362</v>
      </c>
      <c r="F122" t="n" s="4916">
        <v>41944.0</v>
      </c>
      <c r="G122" t="s" s="4917">
        <v>0</v>
      </c>
      <c r="H122" t="n" s="4610">
        <v>1190.0</v>
      </c>
      <c r="I122" t="n" s="4611">
        <v>1000.0</v>
      </c>
      <c r="J122" t="n" s="4612">
        <v>100.0</v>
      </c>
      <c r="K122" t="n" s="4613">
        <v>0.0</v>
      </c>
      <c r="L122" t="n" s="4614">
        <v>0.0</v>
      </c>
      <c r="M122" t="n" s="4615">
        <v>0.0</v>
      </c>
      <c r="N122" t="n" s="4616">
        <v>0.0</v>
      </c>
      <c r="O122" t="n" s="4617">
        <v>0.0</v>
      </c>
      <c r="P122" t="n" s="4618">
        <f>h122+i122+j122+k122+l122+m122+n122+o122</f>
      </c>
      <c r="Q122" t="n" s="4619">
        <v>297.7</v>
      </c>
      <c r="R122" t="n" s="4620">
        <v>45.8</v>
      </c>
      <c r="S122" t="n" s="4621">
        <v>4.58</v>
      </c>
      <c r="T122" t="n" s="4622">
        <v>80.0</v>
      </c>
      <c r="U122" t="n" s="4623">
        <f>p122+q122+r122+s122+t122</f>
      </c>
      <c r="V122" t="n" s="4624">
        <v>4.8</v>
      </c>
      <c r="W122" t="n" s="4625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362</v>
      </c>
      <c r="F123" t="n" s="4918">
        <v>42131.0</v>
      </c>
      <c r="G123" t="s" s="4919">
        <v>0</v>
      </c>
      <c r="H123" t="n" s="4626">
        <v>1380.0</v>
      </c>
      <c r="I123" t="n" s="4627">
        <v>1000.0</v>
      </c>
      <c r="J123" t="n" s="4628">
        <v>100.0</v>
      </c>
      <c r="K123" t="n" s="4629">
        <v>0.0</v>
      </c>
      <c r="L123" t="n" s="4630">
        <v>0.0</v>
      </c>
      <c r="M123" t="n" s="4631">
        <v>0.0</v>
      </c>
      <c r="N123" t="n" s="4632">
        <v>0.0</v>
      </c>
      <c r="O123" t="n" s="4633">
        <v>0.0</v>
      </c>
      <c r="P123" t="n" s="4634">
        <f>h123+i123+j123+k123+l123+m123+n123+o123</f>
      </c>
      <c r="Q123" t="n" s="4635">
        <v>322.4</v>
      </c>
      <c r="R123" t="n" s="4636">
        <v>49.6</v>
      </c>
      <c r="S123" t="n" s="4637">
        <v>4.96</v>
      </c>
      <c r="T123" t="n" s="4638">
        <v>80.0</v>
      </c>
      <c r="U123" t="n" s="4639">
        <f>p123+q123+r123+s123+t123</f>
      </c>
      <c r="V123" t="n" s="4640">
        <v>4.8</v>
      </c>
      <c r="W123" t="n" s="4641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362</v>
      </c>
      <c r="F124" t="n" s="4920">
        <v>42131.0</v>
      </c>
      <c r="G124" t="s" s="4921">
        <v>0</v>
      </c>
      <c r="H124" t="n" s="4642">
        <v>1100.0</v>
      </c>
      <c r="I124" t="n" s="4643">
        <v>1000.0</v>
      </c>
      <c r="J124" t="n" s="4644">
        <v>100.0</v>
      </c>
      <c r="K124" t="n" s="4645">
        <v>0.0</v>
      </c>
      <c r="L124" t="n" s="4646">
        <v>0.0</v>
      </c>
      <c r="M124" t="n" s="4647">
        <v>0.0</v>
      </c>
      <c r="N124" t="n" s="4648">
        <v>0.0</v>
      </c>
      <c r="O124" t="n" s="4649">
        <v>0.0</v>
      </c>
      <c r="P124" t="n" s="4650">
        <f>h124+i124+j124+k124+l124+m124+n124+o124</f>
      </c>
      <c r="Q124" t="n" s="4651">
        <v>286.0</v>
      </c>
      <c r="R124" t="n" s="4652">
        <v>44.0</v>
      </c>
      <c r="S124" t="n" s="4653">
        <v>4.4</v>
      </c>
      <c r="T124" t="n" s="4654">
        <v>80.0</v>
      </c>
      <c r="U124" t="n" s="4655">
        <f>p124+q124+r124+s124+t124</f>
      </c>
      <c r="V124" t="n" s="4656">
        <v>4.8</v>
      </c>
      <c r="W124" t="n" s="4657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362</v>
      </c>
      <c r="F125" t="n" s="4922">
        <v>42149.0</v>
      </c>
      <c r="G125" t="s" s="4923">
        <v>0</v>
      </c>
      <c r="H125" t="n" s="4658">
        <v>3620.0</v>
      </c>
      <c r="I125" t="n" s="4659">
        <v>1000.0</v>
      </c>
      <c r="J125" t="n" s="4660">
        <v>0.0</v>
      </c>
      <c r="K125" t="n" s="4661">
        <v>0.0</v>
      </c>
      <c r="L125" t="n" s="4662">
        <v>300.0</v>
      </c>
      <c r="M125" t="n" s="4663">
        <v>0.0</v>
      </c>
      <c r="N125" t="n" s="4664">
        <v>0.0</v>
      </c>
      <c r="O125" t="n" s="4665">
        <v>0.0</v>
      </c>
      <c r="P125" t="n" s="4666">
        <f>h125+i125+j125+k125+l125+m125+n125+o125</f>
      </c>
      <c r="Q125" t="n" s="4667">
        <v>639.6</v>
      </c>
      <c r="R125" t="n" s="4668">
        <v>98.4</v>
      </c>
      <c r="S125" t="n" s="4669">
        <v>9.84</v>
      </c>
      <c r="T125" t="n" s="4670">
        <v>80.0</v>
      </c>
      <c r="U125" t="n" s="4671">
        <f>p125+q125+r125+s125+t125</f>
      </c>
      <c r="V125" t="n" s="4672">
        <v>4.8</v>
      </c>
      <c r="W125" t="n" s="4673">
        <f>u125+v125</f>
      </c>
    </row>
    <row r="126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 s="4924">
        <v>0</v>
      </c>
      <c r="G126" t="s" s="4925">
        <v>0</v>
      </c>
      <c r="H126" t="n" s="4674">
        <f>SUM(h8:h125)</f>
      </c>
      <c r="I126" t="n" s="4675">
        <f>SUM(i8:i125)</f>
      </c>
      <c r="J126" t="n" s="4676">
        <f>SUM(j8:j125)</f>
      </c>
      <c r="K126" t="n" s="4677">
        <f>SUM(k8:k125)</f>
      </c>
      <c r="L126" t="n" s="4678">
        <f>SUM(l8:l125)</f>
      </c>
      <c r="M126" t="n" s="4679">
        <f>SUM(m8:m125)</f>
      </c>
      <c r="N126" t="n" s="4680">
        <f>SUM(n8:n125)</f>
      </c>
      <c r="O126" t="n" s="4681">
        <f>SUM(o8:o125)</f>
      </c>
      <c r="P126" t="n" s="4682">
        <f>SUM(p8:p125)</f>
      </c>
      <c r="Q126" t="n" s="4683">
        <f>SUM(q8:q125)</f>
      </c>
      <c r="R126" t="n" s="4684">
        <f>SUM(r8:r125)</f>
      </c>
      <c r="S126" t="n" s="4685">
        <f>SUM(s8:s125)</f>
      </c>
      <c r="T126" t="n" s="4686">
        <f>SUM(t8:t125)</f>
      </c>
      <c r="U126" t="n" s="4687">
        <f>SUM(u8:u125)</f>
      </c>
      <c r="V126" t="n" s="4688">
        <f>SUM(v8:v125)</f>
      </c>
      <c r="W126" t="n" s="4689">
        <f>SUM(w8:w125)</f>
      </c>
    </row>
    <row r="127">
      <c r="H127" s="4926"/>
      <c r="I127" s="4927"/>
      <c r="J127" s="4928"/>
      <c r="K127" s="4929"/>
      <c r="L127" s="4930"/>
      <c r="M127" s="4931"/>
      <c r="N127" s="4932"/>
      <c r="O127" s="4933"/>
      <c r="P127" s="4934"/>
      <c r="Q127" s="4935"/>
      <c r="R127" s="4936"/>
      <c r="S127" s="4937"/>
      <c r="T127" s="4938"/>
      <c r="U127" s="4939"/>
      <c r="V127" s="4940"/>
      <c r="W127" s="4941"/>
    </row>
    <row r="128"/>
    <row r="129"/>
    <row r="130"/>
    <row r="131"/>
    <row r="132">
      <c r="A132" t="s">
        <v>0</v>
      </c>
      <c r="B132" t="s">
        <v>0</v>
      </c>
      <c r="C132" t="s">
        <v>387</v>
      </c>
    </row>
    <row r="133">
      <c r="A133" t="s">
        <v>0</v>
      </c>
      <c r="B133" t="s">
        <v>0</v>
      </c>
      <c r="C133" t="n">
        <f>COUNTA(A9:A125)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2020-01-04T11:43:40Z</dcterms:created>
  <dc:creator>Apache POI</dc:creator>
</coreProperties>
</file>