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<sst xmlns="http://schemas.openxmlformats.org/spreadsheetml/2006/main" count="1111" uniqueCount="382">
  <si>
    <t/>
  </si>
  <si>
    <t>Company Name:L'OREAL MALAYSIA SDN BHD</t>
  </si>
  <si>
    <t>Report ID: Advance Billing Report</t>
  </si>
  <si>
    <t>Report Title: Advance Billing Report</t>
  </si>
  <si>
    <t>Month: MAR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</si>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</sst>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42700.0</v>
      </c>
      <c r="G9" t="s" s="4613">
        <v>0</v>
      </c>
      <c r="H9" t="n" s="2756">
        <v>1480.0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335.4</v>
      </c>
      <c r="R9" t="n" s="2766">
        <v>51.6</v>
      </c>
      <c r="S9" t="n" s="2767">
        <v>5.16</v>
      </c>
      <c r="T9" t="n" s="2768">
        <v>80.0</v>
      </c>
      <c r="U9" t="n" s="2769">
        <f>p9+q9+r9+s9+t9</f>
      </c>
      <c r="V9" t="n" s="2770">
        <v>4.8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41944.0</v>
      </c>
      <c r="G10" t="s" s="4615">
        <v>0</v>
      </c>
      <c r="H10" t="n" s="2772">
        <v>1420.0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327.6</v>
      </c>
      <c r="R10" t="n" s="2782">
        <v>50.4</v>
      </c>
      <c r="S10" t="n" s="2783">
        <v>5.04</v>
      </c>
      <c r="T10" t="n" s="2784">
        <v>80.0</v>
      </c>
      <c r="U10" t="n" s="2785">
        <f>p10+q10+r10+s10+t10</f>
      </c>
      <c r="V10" t="n" s="2786">
        <v>4.8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1390.0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323.7</v>
      </c>
      <c r="R11" t="n" s="2798">
        <v>49.8</v>
      </c>
      <c r="S11" t="n" s="2799">
        <v>4.98</v>
      </c>
      <c r="T11" t="n" s="2800">
        <v>80.0</v>
      </c>
      <c r="U11" t="n" s="2801">
        <f>p11+q11+r11+s11+t11</f>
      </c>
      <c r="V11" t="n" s="2802">
        <v>4.8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1780.0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374.4</v>
      </c>
      <c r="R12" t="n" s="2814">
        <v>57.6</v>
      </c>
      <c r="S12" t="n" s="2815">
        <v>5.76</v>
      </c>
      <c r="T12" t="n" s="2816">
        <v>80.0</v>
      </c>
      <c r="U12" t="n" s="2817">
        <f>p12+q12+r12+s12+t12</f>
      </c>
      <c r="V12" t="n" s="2818">
        <v>4.8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1640.0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356.2</v>
      </c>
      <c r="R13" t="n" s="2830">
        <v>54.8</v>
      </c>
      <c r="S13" t="n" s="2831">
        <v>5.48</v>
      </c>
      <c r="T13" t="n" s="2832">
        <v>80.0</v>
      </c>
      <c r="U13" t="n" s="2833">
        <f>p13+q13+r13+s13+t13</f>
      </c>
      <c r="V13" t="n" s="2834">
        <v>4.8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42811.0</v>
      </c>
      <c r="G14" t="s" s="4623">
        <v>0</v>
      </c>
      <c r="H14" t="n" s="2836">
        <v>1510.0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339.3</v>
      </c>
      <c r="R14" t="n" s="2846">
        <v>52.2</v>
      </c>
      <c r="S14" t="n" s="2847">
        <v>5.22</v>
      </c>
      <c r="T14" t="n" s="2848">
        <v>80.0</v>
      </c>
      <c r="U14" t="n" s="2849">
        <f>p14+q14+r14+s14+t14</f>
      </c>
      <c r="V14" t="n" s="2850">
        <v>4.8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41944.0</v>
      </c>
      <c r="G15" t="s" s="4625">
        <v>0</v>
      </c>
      <c r="H15" t="n" s="2852">
        <v>1500.0</v>
      </c>
      <c r="I15" t="n" s="2853">
        <v>1000.0</v>
      </c>
      <c r="J15" t="n" s="2854">
        <v>100.0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338.0</v>
      </c>
      <c r="R15" t="n" s="2862">
        <v>52.0</v>
      </c>
      <c r="S15" t="n" s="2863">
        <v>5.2</v>
      </c>
      <c r="T15" t="n" s="2864">
        <v>80.0</v>
      </c>
      <c r="U15" t="n" s="2865">
        <f>p15+q15+r15+s15+t15</f>
      </c>
      <c r="V15" t="n" s="2866">
        <v>4.8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43539.0</v>
      </c>
      <c r="G16" t="s" s="4627">
        <v>0</v>
      </c>
      <c r="H16" t="n" s="2868">
        <v>1530.0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341.9</v>
      </c>
      <c r="R16" t="n" s="2878">
        <v>52.6</v>
      </c>
      <c r="S16" t="n" s="2879">
        <v>5.26</v>
      </c>
      <c r="T16" t="n" s="2880">
        <v>80.0</v>
      </c>
      <c r="U16" t="n" s="2881">
        <f>p16+q16+r16+s16+t16</f>
      </c>
      <c r="V16" t="n" s="2882">
        <v>4.8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43836.0</v>
      </c>
      <c r="G17" t="s" s="4629">
        <v>0</v>
      </c>
      <c r="H17" t="n" s="2884">
        <v>1400.0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325.0</v>
      </c>
      <c r="R17" t="n" s="2894">
        <v>50.0</v>
      </c>
      <c r="S17" t="n" s="2895">
        <v>5.0</v>
      </c>
      <c r="T17" t="n" s="2896">
        <v>80.0</v>
      </c>
      <c r="U17" t="n" s="2897">
        <f>p17+q17+r17+s17+t17</f>
      </c>
      <c r="V17" t="n" s="2898">
        <v>4.8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42005.0</v>
      </c>
      <c r="G18" t="s" s="4631">
        <v>0</v>
      </c>
      <c r="H18" t="n" s="2900">
        <v>1710.0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365.3</v>
      </c>
      <c r="R18" t="n" s="2910">
        <v>56.2</v>
      </c>
      <c r="S18" t="n" s="2911">
        <v>5.62</v>
      </c>
      <c r="T18" t="n" s="2912">
        <v>80.0</v>
      </c>
      <c r="U18" t="n" s="2913">
        <f>p18+q18+r18+s18+t18</f>
      </c>
      <c r="V18" t="n" s="2914">
        <v>4.8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41944.0</v>
      </c>
      <c r="G19" t="s" s="4633">
        <v>0</v>
      </c>
      <c r="H19" t="n" s="2916">
        <v>1770.0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373.1</v>
      </c>
      <c r="R19" t="n" s="2926">
        <v>57.4</v>
      </c>
      <c r="S19" t="n" s="2927">
        <v>5.74</v>
      </c>
      <c r="T19" t="n" s="2928">
        <v>80.0</v>
      </c>
      <c r="U19" t="n" s="2929">
        <f>p19+q19+r19+s19+t19</f>
      </c>
      <c r="V19" t="n" s="2930">
        <v>4.8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1430.0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328.9</v>
      </c>
      <c r="R20" t="n" s="2942">
        <v>50.6</v>
      </c>
      <c r="S20" t="n" s="2943">
        <v>5.06</v>
      </c>
      <c r="T20" t="n" s="2944">
        <v>80.0</v>
      </c>
      <c r="U20" t="n" s="2945">
        <f>p20+q20+r20+s20+t20</f>
      </c>
      <c r="V20" t="n" s="2946">
        <v>4.8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1590.0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349.7</v>
      </c>
      <c r="R21" t="n" s="2958">
        <v>53.8</v>
      </c>
      <c r="S21" t="n" s="2959">
        <v>5.38</v>
      </c>
      <c r="T21" t="n" s="2960">
        <v>80.0</v>
      </c>
      <c r="U21" t="n" s="2961">
        <f>p21+q21+r21+s21+t21</f>
      </c>
      <c r="V21" t="n" s="2962">
        <v>4.8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1440.0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330.2</v>
      </c>
      <c r="R22" t="n" s="2974">
        <v>50.8</v>
      </c>
      <c r="S22" t="n" s="2975">
        <v>5.08</v>
      </c>
      <c r="T22" t="n" s="2976">
        <v>80.0</v>
      </c>
      <c r="U22" t="n" s="2977">
        <f>p22+q22+r22+s22+t22</f>
      </c>
      <c r="V22" t="n" s="2978">
        <v>4.8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1620.0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353.6</v>
      </c>
      <c r="R23" t="n" s="2990">
        <v>54.4</v>
      </c>
      <c r="S23" t="n" s="2991">
        <v>5.44</v>
      </c>
      <c r="T23" t="n" s="2992">
        <v>80.0</v>
      </c>
      <c r="U23" t="n" s="2993">
        <f>p23+q23+r23+s23+t23</f>
      </c>
      <c r="V23" t="n" s="2994">
        <v>4.8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41944.0</v>
      </c>
      <c r="G24" t="s" s="4643">
        <v>0</v>
      </c>
      <c r="H24" t="n" s="2996">
        <v>1540.0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343.2</v>
      </c>
      <c r="R24" t="n" s="3006">
        <v>52.8</v>
      </c>
      <c r="S24" t="n" s="3007">
        <v>5.28</v>
      </c>
      <c r="T24" t="n" s="3008">
        <v>80.0</v>
      </c>
      <c r="U24" t="n" s="3009">
        <f>p24+q24+r24+s24+t24</f>
      </c>
      <c r="V24" t="n" s="3010">
        <v>4.8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43617.0</v>
      </c>
      <c r="G25" t="s" s="4645">
        <v>0</v>
      </c>
      <c r="H25" t="n" s="3012">
        <v>1470.0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334.1</v>
      </c>
      <c r="R25" t="n" s="3022">
        <v>51.4</v>
      </c>
      <c r="S25" t="n" s="3023">
        <v>5.14</v>
      </c>
      <c r="T25" t="n" s="3024">
        <v>80.0</v>
      </c>
      <c r="U25" t="n" s="3025">
        <f>p25+q25+r25+s25+t25</f>
      </c>
      <c r="V25" t="n" s="3026">
        <v>4.8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42005.0</v>
      </c>
      <c r="G26" t="s" s="4647">
        <v>0</v>
      </c>
      <c r="H26" t="n" s="3028">
        <v>2050.0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409.5</v>
      </c>
      <c r="R26" t="n" s="3038">
        <v>63.0</v>
      </c>
      <c r="S26" t="n" s="3039">
        <v>6.3</v>
      </c>
      <c r="T26" t="n" s="3040">
        <v>80.0</v>
      </c>
      <c r="U26" t="n" s="3041">
        <f>p26+q26+r26+s26+t26</f>
      </c>
      <c r="V26" t="n" s="3042">
        <v>4.8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42601.0</v>
      </c>
      <c r="G27" t="s" s="4649">
        <v>0</v>
      </c>
      <c r="H27" t="n" s="3044">
        <v>1540.0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343.2</v>
      </c>
      <c r="R27" t="n" s="3054">
        <v>52.8</v>
      </c>
      <c r="S27" t="n" s="3055">
        <v>5.28</v>
      </c>
      <c r="T27" t="n" s="3056">
        <v>80.0</v>
      </c>
      <c r="U27" t="n" s="3057">
        <f>p27+q27+r27+s27+t27</f>
      </c>
      <c r="V27" t="n" s="3058">
        <v>4.8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42656.0</v>
      </c>
      <c r="G28" t="s" s="4651">
        <v>0</v>
      </c>
      <c r="H28" t="n" s="3060">
        <v>1380.0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322.4</v>
      </c>
      <c r="R28" t="n" s="3070">
        <v>49.6</v>
      </c>
      <c r="S28" t="n" s="3071">
        <v>4.96</v>
      </c>
      <c r="T28" t="n" s="3072">
        <v>80.0</v>
      </c>
      <c r="U28" t="n" s="3073">
        <f>p28+q28+r28+s28+t28</f>
      </c>
      <c r="V28" t="n" s="3074">
        <v>4.8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42678.0</v>
      </c>
      <c r="G29" t="s" s="4653">
        <v>0</v>
      </c>
      <c r="H29" t="n" s="3076">
        <v>1450.0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331.5</v>
      </c>
      <c r="R29" t="n" s="3086">
        <v>51.0</v>
      </c>
      <c r="S29" t="n" s="3087">
        <v>5.1</v>
      </c>
      <c r="T29" t="n" s="3088">
        <v>80.0</v>
      </c>
      <c r="U29" t="n" s="3089">
        <f>p29+q29+r29+s29+t29</f>
      </c>
      <c r="V29" t="n" s="3090">
        <v>4.8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43115.0</v>
      </c>
      <c r="G30" t="s" s="4655">
        <v>0</v>
      </c>
      <c r="H30" t="n" s="3092">
        <v>1300.0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312.0</v>
      </c>
      <c r="R30" t="n" s="3102">
        <v>48.0</v>
      </c>
      <c r="S30" t="n" s="3103">
        <v>4.8</v>
      </c>
      <c r="T30" t="n" s="3104">
        <v>80.0</v>
      </c>
      <c r="U30" t="n" s="3105">
        <f>p30+q30+r30+s30+t30</f>
      </c>
      <c r="V30" t="n" s="3106">
        <v>4.8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43132.0</v>
      </c>
      <c r="G31" t="s" s="4657">
        <v>0</v>
      </c>
      <c r="H31" t="n" s="3108">
        <v>1260.0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306.8</v>
      </c>
      <c r="R31" t="n" s="3118">
        <v>47.2</v>
      </c>
      <c r="S31" t="n" s="3119">
        <v>4.72</v>
      </c>
      <c r="T31" t="n" s="3120">
        <v>80.0</v>
      </c>
      <c r="U31" t="n" s="3121">
        <f>p31+q31+r31+s31+t31</f>
      </c>
      <c r="V31" t="n" s="3122">
        <v>4.8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43160.0</v>
      </c>
      <c r="G32" t="s" s="4659">
        <v>0</v>
      </c>
      <c r="H32" t="n" s="3124">
        <v>1260.0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306.8</v>
      </c>
      <c r="R32" t="n" s="3134">
        <v>47.2</v>
      </c>
      <c r="S32" t="n" s="3135">
        <v>4.72</v>
      </c>
      <c r="T32" t="n" s="3136">
        <v>80.0</v>
      </c>
      <c r="U32" t="n" s="3137">
        <f>p32+q32+r32+s32+t32</f>
      </c>
      <c r="V32" t="n" s="3138">
        <v>4.8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43539.0</v>
      </c>
      <c r="G33" t="s" s="4661">
        <v>0</v>
      </c>
      <c r="H33" t="n" s="3140">
        <v>1340.0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317.2</v>
      </c>
      <c r="R33" t="n" s="3150">
        <v>48.8</v>
      </c>
      <c r="S33" t="n" s="3151">
        <v>4.88</v>
      </c>
      <c r="T33" t="n" s="3152">
        <v>80.0</v>
      </c>
      <c r="U33" t="n" s="3153">
        <f>p33+q33+r33+s33+t33</f>
      </c>
      <c r="V33" t="n" s="3154">
        <v>4.8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43314.0</v>
      </c>
      <c r="G34" t="s" s="4663">
        <v>0</v>
      </c>
      <c r="H34" t="n" s="3156">
        <v>1470.0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334.1</v>
      </c>
      <c r="R34" t="n" s="3166">
        <v>51.4</v>
      </c>
      <c r="S34" t="n" s="3167">
        <v>5.14</v>
      </c>
      <c r="T34" t="n" s="3168">
        <v>80.0</v>
      </c>
      <c r="U34" t="n" s="3169">
        <f>p34+q34+r34+s34+t34</f>
      </c>
      <c r="V34" t="n" s="3170">
        <v>4.8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43466.0</v>
      </c>
      <c r="G35" t="s" s="4665">
        <v>0</v>
      </c>
      <c r="H35" t="n" s="3172">
        <v>1370.0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321.1</v>
      </c>
      <c r="R35" t="n" s="3182">
        <v>49.4</v>
      </c>
      <c r="S35" t="n" s="3183">
        <v>4.94</v>
      </c>
      <c r="T35" t="n" s="3184">
        <v>80.0</v>
      </c>
      <c r="U35" t="n" s="3185">
        <f>p35+q35+r35+s35+t35</f>
      </c>
      <c r="V35" t="n" s="3186">
        <v>4.8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43632.0</v>
      </c>
      <c r="G36" t="s" s="4667">
        <v>0</v>
      </c>
      <c r="H36" t="n" s="3188">
        <v>1370.0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321.1</v>
      </c>
      <c r="R36" t="n" s="3198">
        <v>49.4</v>
      </c>
      <c r="S36" t="n" s="3199">
        <v>4.94</v>
      </c>
      <c r="T36" t="n" s="3200">
        <v>80.0</v>
      </c>
      <c r="U36" t="n" s="3201">
        <f>p36+q36+r36+s36+t36</f>
      </c>
      <c r="V36" t="n" s="3202">
        <v>4.8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43539.0</v>
      </c>
      <c r="G37" t="s" s="4669">
        <v>0</v>
      </c>
      <c r="H37" t="n" s="3204">
        <v>1470.0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334.1</v>
      </c>
      <c r="R37" t="n" s="3214">
        <v>51.4</v>
      </c>
      <c r="S37" t="n" s="3215">
        <v>5.14</v>
      </c>
      <c r="T37" t="n" s="3216">
        <v>80.0</v>
      </c>
      <c r="U37" t="n" s="3217">
        <f>p37+q37+r37+s37+t37</f>
      </c>
      <c r="V37" t="n" s="3218">
        <v>4.8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43591.0</v>
      </c>
      <c r="G38" t="s" s="4671">
        <v>0</v>
      </c>
      <c r="H38" t="n" s="3220">
        <v>1360.0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319.8</v>
      </c>
      <c r="R38" t="n" s="3230">
        <v>49.2</v>
      </c>
      <c r="S38" t="n" s="3231">
        <v>4.92</v>
      </c>
      <c r="T38" t="n" s="3232">
        <v>80.0</v>
      </c>
      <c r="U38" t="n" s="3233">
        <f>p38+q38+r38+s38+t38</f>
      </c>
      <c r="V38" t="n" s="3234">
        <v>4.8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43631.0</v>
      </c>
      <c r="G39" t="s" s="4673">
        <v>0</v>
      </c>
      <c r="H39" t="n" s="3236">
        <v>1450.0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331.5</v>
      </c>
      <c r="R39" t="n" s="3246">
        <v>51.0</v>
      </c>
      <c r="S39" t="n" s="3247">
        <v>5.1</v>
      </c>
      <c r="T39" t="n" s="3248">
        <v>80.0</v>
      </c>
      <c r="U39" t="n" s="3249">
        <f>p39+q39+r39+s39+t39</f>
      </c>
      <c r="V39" t="n" s="3250">
        <v>4.8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43690.0</v>
      </c>
      <c r="G40" t="s" s="4675">
        <v>0</v>
      </c>
      <c r="H40" t="n" s="3252">
        <v>1530.0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341.9</v>
      </c>
      <c r="R40" t="n" s="3262">
        <v>52.6</v>
      </c>
      <c r="S40" t="n" s="3263">
        <v>5.26</v>
      </c>
      <c r="T40" t="n" s="3264">
        <v>80.0</v>
      </c>
      <c r="U40" t="n" s="3265">
        <f>p40+q40+r40+s40+t40</f>
      </c>
      <c r="V40" t="n" s="3266">
        <v>4.8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43754.0</v>
      </c>
      <c r="G41" t="s" s="4677">
        <v>0</v>
      </c>
      <c r="H41" t="n" s="3268">
        <v>1400.0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325.0</v>
      </c>
      <c r="R41" t="n" s="3278">
        <v>50.0</v>
      </c>
      <c r="S41" t="n" s="3279">
        <v>5.0</v>
      </c>
      <c r="T41" t="n" s="3280">
        <v>80.0</v>
      </c>
      <c r="U41" t="n" s="3281">
        <f>p41+q41+r41+s41+t41</f>
      </c>
      <c r="V41" t="n" s="3282">
        <v>4.8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78">
        <v>43891.0</v>
      </c>
      <c r="G42" t="s" s="4679">
        <v>0</v>
      </c>
      <c r="H42" t="n" s="3284">
        <v>1400.0</v>
      </c>
      <c r="I42" t="n" s="3285">
        <v>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0.0</v>
      </c>
      <c r="O42" t="n" s="3291">
        <v>0.0</v>
      </c>
      <c r="P42" t="n" s="3292">
        <f>h42+i42+j42+k42+l42+m42+n42+o42</f>
      </c>
      <c r="Q42" t="n" s="3293">
        <v>195.0</v>
      </c>
      <c r="R42" t="n" s="3294">
        <v>30.0</v>
      </c>
      <c r="S42" t="n" s="3295">
        <v>3.0</v>
      </c>
      <c r="T42" t="n" s="3296">
        <v>80.0</v>
      </c>
      <c r="U42" t="n" s="3297">
        <f>p42+q42+r42+s42+t42</f>
      </c>
      <c r="V42" t="n" s="3298">
        <v>4.8</v>
      </c>
      <c r="W42" t="n" s="3299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80">
        <v>41944.0</v>
      </c>
      <c r="G43" t="s" s="4681">
        <v>0</v>
      </c>
      <c r="H43" t="n" s="3300">
        <v>1440.0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330.2</v>
      </c>
      <c r="R43" t="n" s="3310">
        <v>50.8</v>
      </c>
      <c r="S43" t="n" s="3311">
        <v>5.08</v>
      </c>
      <c r="T43" t="n" s="3312">
        <v>80.0</v>
      </c>
      <c r="U43" t="n" s="3313">
        <f>p43+q43+r43+s43+t43</f>
      </c>
      <c r="V43" t="n" s="3314">
        <v>4.8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82">
        <v>41944.0</v>
      </c>
      <c r="G44" t="s" s="4683">
        <v>0</v>
      </c>
      <c r="H44" t="n" s="3316">
        <v>2220.0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431.6</v>
      </c>
      <c r="R44" t="n" s="3326">
        <v>66.4</v>
      </c>
      <c r="S44" t="n" s="3327">
        <v>0.0</v>
      </c>
      <c r="T44" t="n" s="3328">
        <v>80.0</v>
      </c>
      <c r="U44" t="n" s="3329">
        <f>p44+q44+r44+s44+t44</f>
      </c>
      <c r="V44" t="n" s="3330">
        <v>4.8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84">
        <v>41944.0</v>
      </c>
      <c r="G45" t="s" s="4685">
        <v>0</v>
      </c>
      <c r="H45" t="n" s="3332">
        <v>1420.0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327.6</v>
      </c>
      <c r="R45" t="n" s="3342">
        <v>50.4</v>
      </c>
      <c r="S45" t="n" s="3343">
        <v>5.04</v>
      </c>
      <c r="T45" t="n" s="3344">
        <v>80.0</v>
      </c>
      <c r="U45" t="n" s="3345">
        <f>p45+q45+r45+s45+t45</f>
      </c>
      <c r="V45" t="n" s="3346">
        <v>4.8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86">
        <v>41944.0</v>
      </c>
      <c r="G46" t="s" s="4687">
        <v>0</v>
      </c>
      <c r="H46" t="n" s="3348">
        <v>1510.0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339.3</v>
      </c>
      <c r="R46" t="n" s="3358">
        <v>52.2</v>
      </c>
      <c r="S46" t="n" s="3359">
        <v>5.22</v>
      </c>
      <c r="T46" t="n" s="3360">
        <v>80.0</v>
      </c>
      <c r="U46" t="n" s="3361">
        <f>p46+q46+r46+s46+t46</f>
      </c>
      <c r="V46" t="n" s="3362">
        <v>4.8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88">
        <v>41944.0</v>
      </c>
      <c r="G47" t="s" s="4689">
        <v>0</v>
      </c>
      <c r="H47" t="n" s="3364">
        <v>1620.0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353.6</v>
      </c>
      <c r="R47" t="n" s="3374">
        <v>54.4</v>
      </c>
      <c r="S47" t="n" s="3375">
        <v>5.44</v>
      </c>
      <c r="T47" t="n" s="3376">
        <v>80.0</v>
      </c>
      <c r="U47" t="n" s="3377">
        <f>p47+q47+r47+s47+t47</f>
      </c>
      <c r="V47" t="n" s="3378">
        <v>4.8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90">
        <v>41944.0</v>
      </c>
      <c r="G48" t="s" s="4691">
        <v>0</v>
      </c>
      <c r="H48" t="n" s="3380">
        <v>1540.0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343.2</v>
      </c>
      <c r="R48" t="n" s="3390">
        <v>52.8</v>
      </c>
      <c r="S48" t="n" s="3391">
        <v>5.28</v>
      </c>
      <c r="T48" t="n" s="3392">
        <v>80.0</v>
      </c>
      <c r="U48" t="n" s="3393">
        <f>p48+q48+r48+s48+t48</f>
      </c>
      <c r="V48" t="n" s="3394">
        <v>4.8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92">
        <v>42767.0</v>
      </c>
      <c r="G49" t="s" s="4693">
        <v>0</v>
      </c>
      <c r="H49" t="n" s="3396">
        <v>1420.0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327.6</v>
      </c>
      <c r="R49" t="n" s="3406">
        <v>50.4</v>
      </c>
      <c r="S49" t="n" s="3407">
        <v>5.04</v>
      </c>
      <c r="T49" t="n" s="3408">
        <v>80.0</v>
      </c>
      <c r="U49" t="n" s="3409">
        <f>p49+q49+r49+s49+t49</f>
      </c>
      <c r="V49" t="n" s="3410">
        <v>4.8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94">
        <v>42990.0</v>
      </c>
      <c r="G50" t="s" s="4695">
        <v>0</v>
      </c>
      <c r="H50" t="n" s="3412">
        <v>1330.0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315.9</v>
      </c>
      <c r="R50" t="n" s="3422">
        <v>48.6</v>
      </c>
      <c r="S50" t="n" s="3423">
        <v>4.86</v>
      </c>
      <c r="T50" t="n" s="3424">
        <v>80.0</v>
      </c>
      <c r="U50" t="n" s="3425">
        <f>p50+q50+r50+s50+t50</f>
      </c>
      <c r="V50" t="n" s="3426">
        <v>4.8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96">
        <v>43808.0</v>
      </c>
      <c r="G51" t="s" s="4697">
        <v>0</v>
      </c>
      <c r="H51" t="n" s="3428">
        <v>1200.0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299.0</v>
      </c>
      <c r="R51" t="n" s="3438">
        <v>46.0</v>
      </c>
      <c r="S51" t="n" s="3439">
        <v>4.6</v>
      </c>
      <c r="T51" t="n" s="3440">
        <v>80.0</v>
      </c>
      <c r="U51" t="n" s="3441">
        <f>p51+q51+r51+s51+t51</f>
      </c>
      <c r="V51" t="n" s="3442">
        <v>4.8</v>
      </c>
      <c r="W51" t="n" s="3443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98">
        <v>43876.0</v>
      </c>
      <c r="G52" t="s" s="4699">
        <v>0</v>
      </c>
      <c r="H52" t="n" s="3444">
        <v>1300.0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672.41</v>
      </c>
      <c r="O52" t="n" s="3451">
        <v>51.72</v>
      </c>
      <c r="P52" t="n" s="3452">
        <f>h52+i52+j52+k52+l52+m52+n52+o52</f>
      </c>
      <c r="Q52" t="n" s="3453">
        <v>406.1369</v>
      </c>
      <c r="R52" t="n" s="3454">
        <v>62.4826</v>
      </c>
      <c r="S52" t="n" s="3455">
        <v>6.24826</v>
      </c>
      <c r="T52" t="n" s="3456">
        <v>80.0</v>
      </c>
      <c r="U52" t="n" s="3457">
        <f>p52+q52+r52+s52+t52</f>
      </c>
      <c r="V52" t="n" s="3458">
        <v>4.8</v>
      </c>
      <c r="W52" t="n" s="3459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00">
        <v>41944.0</v>
      </c>
      <c r="G53" t="s" s="4701">
        <v>0</v>
      </c>
      <c r="H53" t="n" s="3460">
        <v>1540.0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343.2</v>
      </c>
      <c r="R53" t="n" s="3470">
        <v>52.8</v>
      </c>
      <c r="S53" t="n" s="3471">
        <v>5.28</v>
      </c>
      <c r="T53" t="n" s="3472">
        <v>80.0</v>
      </c>
      <c r="U53" t="n" s="3473">
        <f>p53+q53+r53+s53+t53</f>
      </c>
      <c r="V53" t="n" s="3474">
        <v>4.8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02">
        <v>41944.0</v>
      </c>
      <c r="G54" t="s" s="4703">
        <v>0</v>
      </c>
      <c r="H54" t="n" s="3476">
        <v>1460.0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332.8</v>
      </c>
      <c r="R54" t="n" s="3486">
        <v>51.2</v>
      </c>
      <c r="S54" t="n" s="3487">
        <v>5.12</v>
      </c>
      <c r="T54" t="n" s="3488">
        <v>80.0</v>
      </c>
      <c r="U54" t="n" s="3489">
        <f>p54+q54+r54+s54+t54</f>
      </c>
      <c r="V54" t="n" s="3490">
        <v>4.8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04">
        <v>41944.0</v>
      </c>
      <c r="G55" t="s" s="4705">
        <v>0</v>
      </c>
      <c r="H55" t="n" s="3492">
        <v>1490.0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336.7</v>
      </c>
      <c r="R55" t="n" s="3502">
        <v>51.8</v>
      </c>
      <c r="S55" t="n" s="3503">
        <v>5.18</v>
      </c>
      <c r="T55" t="n" s="3504">
        <v>80.0</v>
      </c>
      <c r="U55" t="n" s="3505">
        <f>p55+q55+r55+s55+t55</f>
      </c>
      <c r="V55" t="n" s="3506">
        <v>4.8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06">
        <v>41944.0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80.0</v>
      </c>
      <c r="U56" t="n" s="3521">
        <f>p56+q56+r56+s56+t56</f>
      </c>
      <c r="V56" t="n" s="3522">
        <v>4.8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08">
        <v>42179.0</v>
      </c>
      <c r="G57" t="s" s="4709">
        <v>0</v>
      </c>
      <c r="H57" t="n" s="3524">
        <v>1420.0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327.6</v>
      </c>
      <c r="R57" t="n" s="3534">
        <v>50.4</v>
      </c>
      <c r="S57" t="n" s="3535">
        <v>5.04</v>
      </c>
      <c r="T57" t="n" s="3536">
        <v>80.0</v>
      </c>
      <c r="U57" t="n" s="3537">
        <f>p57+q57+r57+s57+t57</f>
      </c>
      <c r="V57" t="n" s="3538">
        <v>4.8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10">
        <v>42488.0</v>
      </c>
      <c r="G58" t="s" s="4711">
        <v>0</v>
      </c>
      <c r="H58" t="n" s="3540">
        <v>1540.0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343.2</v>
      </c>
      <c r="R58" t="n" s="3550">
        <v>52.8</v>
      </c>
      <c r="S58" t="n" s="3551">
        <v>5.28</v>
      </c>
      <c r="T58" t="n" s="3552">
        <v>80.0</v>
      </c>
      <c r="U58" t="n" s="3553">
        <f>p58+q58+r58+s58+t58</f>
      </c>
      <c r="V58" t="n" s="3554">
        <v>4.8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12">
        <v>42583.0</v>
      </c>
      <c r="G59" t="s" s="4713">
        <v>0</v>
      </c>
      <c r="H59" t="n" s="3556">
        <v>1420.0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327.6</v>
      </c>
      <c r="R59" t="n" s="3566">
        <v>50.4</v>
      </c>
      <c r="S59" t="n" s="3567">
        <v>5.04</v>
      </c>
      <c r="T59" t="n" s="3568">
        <v>80.0</v>
      </c>
      <c r="U59" t="n" s="3569">
        <f>p59+q59+r59+s59+t59</f>
      </c>
      <c r="V59" t="n" s="3570">
        <v>4.8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14">
        <v>42761.0</v>
      </c>
      <c r="G60" t="s" s="4715">
        <v>0</v>
      </c>
      <c r="H60" t="n" s="3572">
        <v>1390.0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323.7</v>
      </c>
      <c r="R60" t="n" s="3582">
        <v>49.8</v>
      </c>
      <c r="S60" t="n" s="3583">
        <v>4.98</v>
      </c>
      <c r="T60" t="n" s="3584">
        <v>80.0</v>
      </c>
      <c r="U60" t="n" s="3585">
        <f>p60+q60+r60+s60+t60</f>
      </c>
      <c r="V60" t="n" s="3586">
        <v>4.8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16">
        <v>42781.0</v>
      </c>
      <c r="G61" t="s" s="4717">
        <v>0</v>
      </c>
      <c r="H61" t="n" s="3588">
        <v>1390.0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323.7</v>
      </c>
      <c r="R61" t="n" s="3598">
        <v>49.8</v>
      </c>
      <c r="S61" t="n" s="3599">
        <v>4.98</v>
      </c>
      <c r="T61" t="n" s="3600">
        <v>80.0</v>
      </c>
      <c r="U61" t="n" s="3601">
        <f>p61+q61+r61+s61+t61</f>
      </c>
      <c r="V61" t="n" s="3602">
        <v>4.8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18">
        <v>43101.0</v>
      </c>
      <c r="G62" t="s" s="4719">
        <v>0</v>
      </c>
      <c r="H62" t="n" s="3604">
        <v>1350.0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318.5</v>
      </c>
      <c r="R62" t="n" s="3614">
        <v>49.0</v>
      </c>
      <c r="S62" t="n" s="3615">
        <v>4.9</v>
      </c>
      <c r="T62" t="n" s="3616">
        <v>80.0</v>
      </c>
      <c r="U62" t="n" s="3617">
        <f>p62+q62+r62+s62+t62</f>
      </c>
      <c r="V62" t="n" s="3618">
        <v>4.8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20">
        <v>43269.0</v>
      </c>
      <c r="G63" t="s" s="4721">
        <v>0</v>
      </c>
      <c r="H63" t="n" s="3620">
        <v>1350.0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318.5</v>
      </c>
      <c r="R63" t="n" s="3630">
        <v>49.0</v>
      </c>
      <c r="S63" t="n" s="3631">
        <v>4.9</v>
      </c>
      <c r="T63" t="n" s="3632">
        <v>80.0</v>
      </c>
      <c r="U63" t="n" s="3633">
        <f>p63+q63+r63+s63+t63</f>
      </c>
      <c r="V63" t="n" s="3634">
        <v>4.8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722">
        <v>43269.0</v>
      </c>
      <c r="G64" t="s" s="4723">
        <v>0</v>
      </c>
      <c r="H64" t="n" s="3636">
        <v>1290.0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310.7</v>
      </c>
      <c r="R64" t="n" s="3646">
        <v>47.8</v>
      </c>
      <c r="S64" t="n" s="3647">
        <v>4.78</v>
      </c>
      <c r="T64" t="n" s="3648">
        <v>80.0</v>
      </c>
      <c r="U64" t="n" s="3649">
        <f>p64+q64+r64+s64+t64</f>
      </c>
      <c r="V64" t="n" s="3650">
        <v>4.8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724">
        <v>43323.0</v>
      </c>
      <c r="G65" t="s" s="4725">
        <v>0</v>
      </c>
      <c r="H65" t="n" s="3652">
        <v>1250.0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305.5</v>
      </c>
      <c r="R65" t="n" s="3662">
        <v>47.0</v>
      </c>
      <c r="S65" t="n" s="3663">
        <v>4.7</v>
      </c>
      <c r="T65" t="n" s="3664">
        <v>80.0</v>
      </c>
      <c r="U65" t="n" s="3665">
        <f>p65+q65+r65+s65+t65</f>
      </c>
      <c r="V65" t="n" s="3666">
        <v>4.8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726">
        <v>43323.0</v>
      </c>
      <c r="G66" t="s" s="4727">
        <v>0</v>
      </c>
      <c r="H66" t="n" s="3668">
        <v>1560.0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345.8</v>
      </c>
      <c r="R66" t="n" s="3678">
        <v>53.2</v>
      </c>
      <c r="S66" t="n" s="3679">
        <v>5.32</v>
      </c>
      <c r="T66" t="n" s="3680">
        <v>80.0</v>
      </c>
      <c r="U66" t="n" s="3681">
        <f>p66+q66+r66+s66+t66</f>
      </c>
      <c r="V66" t="n" s="3682">
        <v>4.8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728">
        <v>43539.0</v>
      </c>
      <c r="G67" t="s" s="4729">
        <v>0</v>
      </c>
      <c r="H67" t="n" s="3684">
        <v>1200.0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299.0</v>
      </c>
      <c r="R67" t="n" s="3694">
        <v>46.0</v>
      </c>
      <c r="S67" t="n" s="3695">
        <v>4.6</v>
      </c>
      <c r="T67" t="n" s="3696">
        <v>80.0</v>
      </c>
      <c r="U67" t="n" s="3697">
        <f>p67+q67+r67+s67+t67</f>
      </c>
      <c r="V67" t="n" s="3698">
        <v>4.8</v>
      </c>
      <c r="W67" t="n" s="3699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730">
        <v>43661.0</v>
      </c>
      <c r="G68" t="s" s="4731">
        <v>0</v>
      </c>
      <c r="H68" t="n" s="3700">
        <v>1250.0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305.5</v>
      </c>
      <c r="R68" t="n" s="3710">
        <v>47.0</v>
      </c>
      <c r="S68" t="n" s="3711">
        <v>4.7</v>
      </c>
      <c r="T68" t="n" s="3712">
        <v>80.0</v>
      </c>
      <c r="U68" t="n" s="3713">
        <f>p68+q68+r68+s68+t68</f>
      </c>
      <c r="V68" t="n" s="3714">
        <v>4.8</v>
      </c>
      <c r="W68" t="n" s="3715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732">
        <v>41944.0</v>
      </c>
      <c r="G69" t="s" s="4733">
        <v>0</v>
      </c>
      <c r="H69" t="n" s="3716">
        <v>1500.0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338.0</v>
      </c>
      <c r="R69" t="n" s="3726">
        <v>52.0</v>
      </c>
      <c r="S69" t="n" s="3727">
        <v>5.2</v>
      </c>
      <c r="T69" t="n" s="3728">
        <v>80.0</v>
      </c>
      <c r="U69" t="n" s="3729">
        <f>p69+q69+r69+s69+t69</f>
      </c>
      <c r="V69" t="n" s="3730">
        <v>4.8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734">
        <v>41944.0</v>
      </c>
      <c r="G70" t="s" s="4735">
        <v>0</v>
      </c>
      <c r="H70" t="n" s="3732">
        <v>1490.0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336.7</v>
      </c>
      <c r="R70" t="n" s="3742">
        <v>51.8</v>
      </c>
      <c r="S70" t="n" s="3743">
        <v>5.18</v>
      </c>
      <c r="T70" t="n" s="3744">
        <v>80.0</v>
      </c>
      <c r="U70" t="n" s="3745">
        <f>p70+q70+r70+s70+t70</f>
      </c>
      <c r="V70" t="n" s="3746">
        <v>4.8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736">
        <v>41944.0</v>
      </c>
      <c r="G71" t="s" s="4737">
        <v>0</v>
      </c>
      <c r="H71" t="n" s="3748">
        <v>1290.0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310.7</v>
      </c>
      <c r="R71" t="n" s="3758">
        <v>47.8</v>
      </c>
      <c r="S71" t="n" s="3759">
        <v>4.78</v>
      </c>
      <c r="T71" t="n" s="3760">
        <v>80.0</v>
      </c>
      <c r="U71" t="n" s="3761">
        <f>p71+q71+r71+s71+t71</f>
      </c>
      <c r="V71" t="n" s="3762">
        <v>4.8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738">
        <v>42005.0</v>
      </c>
      <c r="G72" t="s" s="4739">
        <v>0</v>
      </c>
      <c r="H72" t="n" s="3764">
        <v>1670.0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360.1</v>
      </c>
      <c r="R72" t="n" s="3774">
        <v>55.4</v>
      </c>
      <c r="S72" t="n" s="3775">
        <v>5.54</v>
      </c>
      <c r="T72" t="n" s="3776">
        <v>80.0</v>
      </c>
      <c r="U72" t="n" s="3777">
        <f>p72+q72+r72+s72+t72</f>
      </c>
      <c r="V72" t="n" s="3778">
        <v>4.8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40">
        <v>41944.0</v>
      </c>
      <c r="G73" t="s" s="4741">
        <v>0</v>
      </c>
      <c r="H73" t="n" s="3780">
        <v>1360.0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319.8</v>
      </c>
      <c r="R73" t="n" s="3790">
        <v>49.2</v>
      </c>
      <c r="S73" t="n" s="3791">
        <v>4.92</v>
      </c>
      <c r="T73" t="n" s="3792">
        <v>80.0</v>
      </c>
      <c r="U73" t="n" s="3793">
        <f>p73+q73+r73+s73+t73</f>
      </c>
      <c r="V73" t="n" s="3794">
        <v>4.8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42">
        <v>42005.0</v>
      </c>
      <c r="G74" t="s" s="4743">
        <v>0</v>
      </c>
      <c r="H74" t="n" s="3796">
        <v>1420.0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327.6</v>
      </c>
      <c r="R74" t="n" s="3806">
        <v>50.4</v>
      </c>
      <c r="S74" t="n" s="3807">
        <v>5.04</v>
      </c>
      <c r="T74" t="n" s="3808">
        <v>80.0</v>
      </c>
      <c r="U74" t="n" s="3809">
        <f>p74+q74+r74+s74+t74</f>
      </c>
      <c r="V74" t="n" s="3810">
        <v>4.8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44">
        <v>41944.0</v>
      </c>
      <c r="G75" t="s" s="4745">
        <v>0</v>
      </c>
      <c r="H75" t="n" s="3812">
        <v>1360.0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319.8</v>
      </c>
      <c r="R75" t="n" s="3822">
        <v>49.2</v>
      </c>
      <c r="S75" t="n" s="3823">
        <v>4.92</v>
      </c>
      <c r="T75" t="n" s="3824">
        <v>80.0</v>
      </c>
      <c r="U75" t="n" s="3825">
        <f>p75+q75+r75+s75+t75</f>
      </c>
      <c r="V75" t="n" s="3826">
        <v>4.8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46">
        <v>41944.0</v>
      </c>
      <c r="G76" t="s" s="4747">
        <v>0</v>
      </c>
      <c r="H76" t="n" s="3828">
        <v>1510.0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339.3</v>
      </c>
      <c r="R76" t="n" s="3838">
        <v>52.2</v>
      </c>
      <c r="S76" t="n" s="3839">
        <v>5.22</v>
      </c>
      <c r="T76" t="n" s="3840">
        <v>80.0</v>
      </c>
      <c r="U76" t="n" s="3841">
        <f>p76+q76+r76+s76+t76</f>
      </c>
      <c r="V76" t="n" s="3842">
        <v>4.8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48">
        <v>42139.0</v>
      </c>
      <c r="G77" t="s" s="4749">
        <v>0</v>
      </c>
      <c r="H77" t="n" s="3844">
        <v>1320.0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314.6</v>
      </c>
      <c r="R77" t="n" s="3854">
        <v>48.4</v>
      </c>
      <c r="S77" t="n" s="3855">
        <v>4.84</v>
      </c>
      <c r="T77" t="n" s="3856">
        <v>80.0</v>
      </c>
      <c r="U77" t="n" s="3857">
        <f>p77+q77+r77+s77+t77</f>
      </c>
      <c r="V77" t="n" s="3858">
        <v>4.8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50">
        <v>42993.0</v>
      </c>
      <c r="G78" t="s" s="4751">
        <v>0</v>
      </c>
      <c r="H78" t="n" s="3860">
        <v>1400.0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325.0</v>
      </c>
      <c r="R78" t="n" s="3870">
        <v>50.0</v>
      </c>
      <c r="S78" t="n" s="3871">
        <v>5.0</v>
      </c>
      <c r="T78" t="n" s="3872">
        <v>80.0</v>
      </c>
      <c r="U78" t="n" s="3873">
        <f>p78+q78+r78+s78+t78</f>
      </c>
      <c r="V78" t="n" s="3874">
        <v>4.8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52">
        <v>43252.0</v>
      </c>
      <c r="G79" t="s" s="4753">
        <v>0</v>
      </c>
      <c r="H79" t="n" s="3876">
        <v>1280.0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309.4</v>
      </c>
      <c r="R79" t="n" s="3886">
        <v>47.6</v>
      </c>
      <c r="S79" t="n" s="3887">
        <v>4.76</v>
      </c>
      <c r="T79" t="n" s="3888">
        <v>80.0</v>
      </c>
      <c r="U79" t="n" s="3889">
        <f>p79+q79+r79+s79+t79</f>
      </c>
      <c r="V79" t="n" s="3890">
        <v>4.8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754">
        <v>43654.0</v>
      </c>
      <c r="G80" t="s" s="4755">
        <v>0</v>
      </c>
      <c r="H80" t="n" s="3892">
        <v>1280.0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309.4</v>
      </c>
      <c r="R80" t="n" s="3902">
        <v>47.6</v>
      </c>
      <c r="S80" t="n" s="3903">
        <v>4.76</v>
      </c>
      <c r="T80" t="n" s="3904">
        <v>80.0</v>
      </c>
      <c r="U80" t="n" s="3905">
        <f>p80+q80+r80+s80+t80</f>
      </c>
      <c r="V80" t="n" s="3906">
        <v>4.8</v>
      </c>
      <c r="W80" t="n" s="3907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56">
        <v>41944.0</v>
      </c>
      <c r="G81" t="s" s="4757">
        <v>0</v>
      </c>
      <c r="H81" t="n" s="3908">
        <v>1640.0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356.2</v>
      </c>
      <c r="R81" t="n" s="3918">
        <v>54.8</v>
      </c>
      <c r="S81" t="n" s="3919">
        <v>5.48</v>
      </c>
      <c r="T81" t="n" s="3920">
        <v>80.0</v>
      </c>
      <c r="U81" t="n" s="3921">
        <f>p81+q81+r81+s81+t81</f>
      </c>
      <c r="V81" t="n" s="3922">
        <v>4.8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58">
        <v>43556.0</v>
      </c>
      <c r="G82" t="s" s="4759">
        <v>0</v>
      </c>
      <c r="H82" t="n" s="3924">
        <v>1330.0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315.9</v>
      </c>
      <c r="R82" t="n" s="3934">
        <v>48.6</v>
      </c>
      <c r="S82" t="n" s="3935">
        <v>4.86</v>
      </c>
      <c r="T82" t="n" s="3936">
        <v>80.0</v>
      </c>
      <c r="U82" t="n" s="3937">
        <f>p82+q82+r82+s82+t82</f>
      </c>
      <c r="V82" t="n" s="3938">
        <v>4.8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60">
        <v>41944.0</v>
      </c>
      <c r="G83" t="s" s="4761">
        <v>0</v>
      </c>
      <c r="H83" t="n" s="3940">
        <v>1950.0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396.5</v>
      </c>
      <c r="R83" t="n" s="3950">
        <v>61.0</v>
      </c>
      <c r="S83" t="n" s="3951">
        <v>6.1</v>
      </c>
      <c r="T83" t="n" s="3952">
        <v>80.0</v>
      </c>
      <c r="U83" t="n" s="3953">
        <f>p83+q83+r83+s83+t83</f>
      </c>
      <c r="V83" t="n" s="3954">
        <v>4.8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62">
        <v>41944.0</v>
      </c>
      <c r="G84" t="s" s="4763">
        <v>0</v>
      </c>
      <c r="H84" t="n" s="3956">
        <v>1700.0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364.0</v>
      </c>
      <c r="R84" t="n" s="3966">
        <v>56.0</v>
      </c>
      <c r="S84" t="n" s="3967">
        <v>5.6</v>
      </c>
      <c r="T84" t="n" s="3968">
        <v>80.0</v>
      </c>
      <c r="U84" t="n" s="3969">
        <f>p84+q84+r84+s84+t84</f>
      </c>
      <c r="V84" t="n" s="3970">
        <v>4.8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64">
        <v>41944.0</v>
      </c>
      <c r="G85" t="s" s="4765">
        <v>0</v>
      </c>
      <c r="H85" t="n" s="3972">
        <v>1580.0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348.4</v>
      </c>
      <c r="R85" t="n" s="3982">
        <v>53.6</v>
      </c>
      <c r="S85" t="n" s="3983">
        <v>5.36</v>
      </c>
      <c r="T85" t="n" s="3984">
        <v>80.0</v>
      </c>
      <c r="U85" t="n" s="3985">
        <f>p85+q85+r85+s85+t85</f>
      </c>
      <c r="V85" t="n" s="3986">
        <v>4.8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66">
        <v>41944.0</v>
      </c>
      <c r="G86" t="s" s="4767">
        <v>0</v>
      </c>
      <c r="H86" t="n" s="3988">
        <v>1710.0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365.3</v>
      </c>
      <c r="R86" t="n" s="3998">
        <v>56.2</v>
      </c>
      <c r="S86" t="n" s="3999">
        <v>5.62</v>
      </c>
      <c r="T86" t="n" s="4000">
        <v>80.0</v>
      </c>
      <c r="U86" t="n" s="4001">
        <f>p86+q86+r86+s86+t86</f>
      </c>
      <c r="V86" t="n" s="4002">
        <v>4.8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68">
        <v>42905.0</v>
      </c>
      <c r="G87" t="s" s="4769">
        <v>0</v>
      </c>
      <c r="H87" t="n" s="4004">
        <v>1300.0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312.0</v>
      </c>
      <c r="R87" t="n" s="4014">
        <v>48.0</v>
      </c>
      <c r="S87" t="n" s="4015">
        <v>4.8</v>
      </c>
      <c r="T87" t="n" s="4016">
        <v>80.0</v>
      </c>
      <c r="U87" t="n" s="4017">
        <f>p87+q87+r87+s87+t87</f>
      </c>
      <c r="V87" t="n" s="4018">
        <v>4.8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70">
        <v>43054.0</v>
      </c>
      <c r="G88" t="s" s="4771">
        <v>0</v>
      </c>
      <c r="H88" t="n" s="4020">
        <v>1420.0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327.6</v>
      </c>
      <c r="R88" t="n" s="4030">
        <v>50.4</v>
      </c>
      <c r="S88" t="n" s="4031">
        <v>5.04</v>
      </c>
      <c r="T88" t="n" s="4032">
        <v>80.0</v>
      </c>
      <c r="U88" t="n" s="4033">
        <f>p88+q88+r88+s88+t88</f>
      </c>
      <c r="V88" t="n" s="4034">
        <v>4.8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80.0</v>
      </c>
      <c r="U89" t="n" s="4049">
        <f>p89+q89+r89+s89+t89</f>
      </c>
      <c r="V89" t="n" s="4050">
        <v>4.8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74">
        <v>43572.0</v>
      </c>
      <c r="G90" t="s" s="4775">
        <v>0</v>
      </c>
      <c r="H90" t="n" s="4052">
        <v>1200.0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299.0</v>
      </c>
      <c r="R90" t="n" s="4062">
        <v>46.0</v>
      </c>
      <c r="S90" t="n" s="4063">
        <v>4.6</v>
      </c>
      <c r="T90" t="n" s="4064">
        <v>80.0</v>
      </c>
      <c r="U90" t="n" s="4065">
        <f>p90+q90+r90+s90+t90</f>
      </c>
      <c r="V90" t="n" s="4066">
        <v>4.8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76">
        <v>43703.0</v>
      </c>
      <c r="G91" t="s" s="4777">
        <v>0</v>
      </c>
      <c r="H91" t="n" s="4068">
        <v>1240.0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304.2</v>
      </c>
      <c r="R91" t="n" s="4078">
        <v>46.8</v>
      </c>
      <c r="S91" t="n" s="4079">
        <v>4.68</v>
      </c>
      <c r="T91" t="n" s="4080">
        <v>80.0</v>
      </c>
      <c r="U91" t="n" s="4081">
        <f>p91+q91+r91+s91+t91</f>
      </c>
      <c r="V91" t="n" s="4082">
        <v>4.8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78">
        <v>41944.0</v>
      </c>
      <c r="G92" t="s" s="4779">
        <v>0</v>
      </c>
      <c r="H92" t="n" s="4084">
        <v>1770.0</v>
      </c>
      <c r="I92" t="n" s="4085">
        <v>1000.0</v>
      </c>
      <c r="J92" t="n" s="4086">
        <v>100.0</v>
      </c>
      <c r="K92" t="n" s="4087">
        <v>0.0</v>
      </c>
      <c r="L92" t="n" s="4088">
        <v>0.0</v>
      </c>
      <c r="M92" t="n" s="4089">
        <v>0.0</v>
      </c>
      <c r="N92" t="n" s="4090">
        <v>0.0</v>
      </c>
      <c r="O92" t="n" s="4091">
        <v>0.0</v>
      </c>
      <c r="P92" t="n" s="4092">
        <f>h92+i92+j92+k92+l92+m92+n92+o92</f>
      </c>
      <c r="Q92" t="n" s="4093">
        <v>373.1</v>
      </c>
      <c r="R92" t="n" s="4094">
        <v>57.4</v>
      </c>
      <c r="S92" t="n" s="4095">
        <v>5.74</v>
      </c>
      <c r="T92" t="n" s="4096">
        <v>80.0</v>
      </c>
      <c r="U92" t="n" s="4097">
        <f>p92+q92+r92+s92+t92</f>
      </c>
      <c r="V92" t="n" s="4098">
        <v>4.8</v>
      </c>
      <c r="W92" t="n" s="4099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80">
        <v>41944.0</v>
      </c>
      <c r="G93" t="s" s="4781">
        <v>0</v>
      </c>
      <c r="H93" t="n" s="4100">
        <v>1460.0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332.8</v>
      </c>
      <c r="R93" t="n" s="4110">
        <v>51.2</v>
      </c>
      <c r="S93" t="n" s="4111">
        <v>5.12</v>
      </c>
      <c r="T93" t="n" s="4112">
        <v>80.0</v>
      </c>
      <c r="U93" t="n" s="4113">
        <f>p93+q93+r93+s93+t93</f>
      </c>
      <c r="V93" t="n" s="4114">
        <v>4.8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82">
        <v>41944.0</v>
      </c>
      <c r="G94" t="s" s="4783">
        <v>0</v>
      </c>
      <c r="H94" t="n" s="4116">
        <v>1830.0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380.9</v>
      </c>
      <c r="R94" t="n" s="4126">
        <v>58.6</v>
      </c>
      <c r="S94" t="n" s="4127">
        <v>5.86</v>
      </c>
      <c r="T94" t="n" s="4128">
        <v>80.0</v>
      </c>
      <c r="U94" t="n" s="4129">
        <f>p94+q94+r94+s94+t94</f>
      </c>
      <c r="V94" t="n" s="4130">
        <v>4.8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84">
        <v>41944.0</v>
      </c>
      <c r="G95" t="s" s="4785">
        <v>0</v>
      </c>
      <c r="H95" t="n" s="4132">
        <v>1460.0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332.8</v>
      </c>
      <c r="R95" t="n" s="4142">
        <v>51.2</v>
      </c>
      <c r="S95" t="n" s="4143">
        <v>5.12</v>
      </c>
      <c r="T95" t="n" s="4144">
        <v>80.0</v>
      </c>
      <c r="U95" t="n" s="4145">
        <f>p95+q95+r95+s95+t95</f>
      </c>
      <c r="V95" t="n" s="4146">
        <v>4.8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86">
        <v>42614.0</v>
      </c>
      <c r="G96" t="s" s="4787">
        <v>0</v>
      </c>
      <c r="H96" t="n" s="4148">
        <v>1450.0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331.5</v>
      </c>
      <c r="R96" t="n" s="4158">
        <v>51.0</v>
      </c>
      <c r="S96" t="n" s="4159">
        <v>5.1</v>
      </c>
      <c r="T96" t="n" s="4160">
        <v>80.0</v>
      </c>
      <c r="U96" t="n" s="4161">
        <f>p96+q96+r96+s96+t96</f>
      </c>
      <c r="V96" t="n" s="4162">
        <v>4.8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88">
        <v>42795.0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80.0</v>
      </c>
      <c r="U97" t="n" s="4177">
        <f>p97+q97+r97+s97+t97</f>
      </c>
      <c r="V97" t="n" s="4178">
        <v>4.8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90">
        <v>41944.0</v>
      </c>
      <c r="G98" t="s" s="4791">
        <v>0</v>
      </c>
      <c r="H98" t="n" s="4180">
        <v>1200.0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299.0</v>
      </c>
      <c r="R98" t="n" s="4190">
        <v>46.0</v>
      </c>
      <c r="S98" t="n" s="4191">
        <v>4.6</v>
      </c>
      <c r="T98" t="n" s="4192">
        <v>80.0</v>
      </c>
      <c r="U98" t="n" s="4193">
        <f>p98+q98+r98+s98+t98</f>
      </c>
      <c r="V98" t="n" s="4194">
        <v>4.8</v>
      </c>
      <c r="W98" t="n" s="4195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92">
        <v>41944.0</v>
      </c>
      <c r="G99" t="s" s="4793">
        <v>0</v>
      </c>
      <c r="H99" t="n" s="4196">
        <v>1340.0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317.2</v>
      </c>
      <c r="R99" t="n" s="4206">
        <v>48.8</v>
      </c>
      <c r="S99" t="n" s="4207">
        <v>4.88</v>
      </c>
      <c r="T99" t="n" s="4208">
        <v>80.0</v>
      </c>
      <c r="U99" t="n" s="4209">
        <f>p99+q99+r99+s99+t99</f>
      </c>
      <c r="V99" t="n" s="4210">
        <v>4.8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94">
        <v>43787.0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80.0</v>
      </c>
      <c r="U100" t="n" s="4225">
        <f>p100+q100+r100+s100+t100</f>
      </c>
      <c r="V100" t="n" s="4226">
        <v>4.8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96">
        <v>41944.0</v>
      </c>
      <c r="G101" t="s" s="4797">
        <v>0</v>
      </c>
      <c r="H101" t="n" s="4228">
        <v>1290.0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310.7</v>
      </c>
      <c r="R101" t="n" s="4238">
        <v>47.8</v>
      </c>
      <c r="S101" t="n" s="4239">
        <v>4.78</v>
      </c>
      <c r="T101" t="n" s="4240">
        <v>80.0</v>
      </c>
      <c r="U101" t="n" s="4241">
        <f>p101+q101+r101+s101+t101</f>
      </c>
      <c r="V101" t="n" s="4242">
        <v>4.8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98">
        <v>41944.0</v>
      </c>
      <c r="G102" t="s" s="4799">
        <v>0</v>
      </c>
      <c r="H102" t="n" s="4244">
        <v>1270.0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308.1</v>
      </c>
      <c r="R102" t="n" s="4254">
        <v>47.4</v>
      </c>
      <c r="S102" t="n" s="4255">
        <v>4.74</v>
      </c>
      <c r="T102" t="n" s="4256">
        <v>80.0</v>
      </c>
      <c r="U102" t="n" s="4257">
        <f>p102+q102+r102+s102+t102</f>
      </c>
      <c r="V102" t="n" s="4258">
        <v>4.8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800">
        <v>41944.0</v>
      </c>
      <c r="G103" t="s" s="4801">
        <v>0</v>
      </c>
      <c r="H103" t="n" s="4260">
        <v>3600.0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637.0</v>
      </c>
      <c r="R103" t="n" s="4270">
        <v>98.0</v>
      </c>
      <c r="S103" t="n" s="4271">
        <v>9.8</v>
      </c>
      <c r="T103" t="n" s="4272">
        <v>80.0</v>
      </c>
      <c r="U103" t="n" s="4273">
        <f>p103+q103+r103+s103+t103</f>
      </c>
      <c r="V103" t="n" s="4274">
        <v>4.8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802">
        <v>41944.0</v>
      </c>
      <c r="G104" t="s" s="4803">
        <v>0</v>
      </c>
      <c r="H104" t="n" s="4276">
        <v>1260.0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306.8</v>
      </c>
      <c r="R104" t="n" s="4286">
        <v>47.2</v>
      </c>
      <c r="S104" t="n" s="4287">
        <v>4.72</v>
      </c>
      <c r="T104" t="n" s="4288">
        <v>80.0</v>
      </c>
      <c r="U104" t="n" s="4289">
        <f>p104+q104+r104+s104+t104</f>
      </c>
      <c r="V104" t="n" s="4290">
        <v>4.8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804">
        <v>41944.0</v>
      </c>
      <c r="G105" t="s" s="4805">
        <v>0</v>
      </c>
      <c r="H105" t="n" s="4292">
        <v>1460.0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332.8</v>
      </c>
      <c r="R105" t="n" s="4302">
        <v>51.2</v>
      </c>
      <c r="S105" t="n" s="4303">
        <v>5.12</v>
      </c>
      <c r="T105" t="n" s="4304">
        <v>80.0</v>
      </c>
      <c r="U105" t="n" s="4305">
        <f>p105+q105+r105+s105+t105</f>
      </c>
      <c r="V105" t="n" s="4306">
        <v>4.8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806">
        <v>41944.0</v>
      </c>
      <c r="G106" t="s" s="4807">
        <v>0</v>
      </c>
      <c r="H106" t="n" s="4308">
        <v>1220.0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301.6</v>
      </c>
      <c r="R106" t="n" s="4318">
        <v>46.4</v>
      </c>
      <c r="S106" t="n" s="4319">
        <v>4.64</v>
      </c>
      <c r="T106" t="n" s="4320">
        <v>80.0</v>
      </c>
      <c r="U106" t="n" s="4321">
        <f>p106+q106+r106+s106+t106</f>
      </c>
      <c r="V106" t="n" s="4322">
        <v>4.8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808">
        <v>41944.0</v>
      </c>
      <c r="G107" t="s" s="4809">
        <v>0</v>
      </c>
      <c r="H107" t="n" s="4324">
        <v>1200.0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299.0</v>
      </c>
      <c r="R107" t="n" s="4334">
        <v>46.0</v>
      </c>
      <c r="S107" t="n" s="4335">
        <v>4.6</v>
      </c>
      <c r="T107" t="n" s="4336">
        <v>80.0</v>
      </c>
      <c r="U107" t="n" s="4337">
        <f>p107+q107+r107+s107+t107</f>
      </c>
      <c r="V107" t="n" s="4338">
        <v>4.8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810">
        <v>41944.0</v>
      </c>
      <c r="G108" t="s" s="4811">
        <v>0</v>
      </c>
      <c r="H108" t="n" s="4340">
        <v>1270.0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308.1</v>
      </c>
      <c r="R108" t="n" s="4350">
        <v>47.4</v>
      </c>
      <c r="S108" t="n" s="4351">
        <v>4.74</v>
      </c>
      <c r="T108" t="n" s="4352">
        <v>80.0</v>
      </c>
      <c r="U108" t="n" s="4353">
        <f>p108+q108+r108+s108+t108</f>
      </c>
      <c r="V108" t="n" s="4354">
        <v>4.8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812">
        <v>42125.0</v>
      </c>
      <c r="G109" t="s" s="4813">
        <v>0</v>
      </c>
      <c r="H109" t="n" s="4356">
        <v>1250.0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305.5</v>
      </c>
      <c r="R109" t="n" s="4366">
        <v>47.0</v>
      </c>
      <c r="S109" t="n" s="4367">
        <v>4.7</v>
      </c>
      <c r="T109" t="n" s="4368">
        <v>80.0</v>
      </c>
      <c r="U109" t="n" s="4369">
        <f>p109+q109+r109+s109+t109</f>
      </c>
      <c r="V109" t="n" s="4370">
        <v>4.8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814">
        <v>42125.0</v>
      </c>
      <c r="G110" t="s" s="4815">
        <v>0</v>
      </c>
      <c r="H110" t="n" s="4372">
        <v>1670.0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360.1</v>
      </c>
      <c r="R110" t="n" s="4382">
        <v>55.4</v>
      </c>
      <c r="S110" t="n" s="4383">
        <v>5.54</v>
      </c>
      <c r="T110" t="n" s="4384">
        <v>80.0</v>
      </c>
      <c r="U110" t="n" s="4385">
        <f>p110+q110+r110+s110+t110</f>
      </c>
      <c r="V110" t="n" s="4386">
        <v>4.8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816">
        <v>42658.0</v>
      </c>
      <c r="G111" t="s" s="4817">
        <v>0</v>
      </c>
      <c r="H111" t="n" s="4388">
        <v>1200.0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299.0</v>
      </c>
      <c r="R111" t="n" s="4398">
        <v>46.0</v>
      </c>
      <c r="S111" t="n" s="4399">
        <v>4.6</v>
      </c>
      <c r="T111" t="n" s="4400">
        <v>80.0</v>
      </c>
      <c r="U111" t="n" s="4401">
        <f>p111+q111+r111+s111+t111</f>
      </c>
      <c r="V111" t="n" s="4402">
        <v>4.8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818">
        <v>43313.0</v>
      </c>
      <c r="G112" t="s" s="4819">
        <v>0</v>
      </c>
      <c r="H112" t="n" s="4404">
        <v>1380.0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322.4</v>
      </c>
      <c r="R112" t="n" s="4414">
        <v>49.6</v>
      </c>
      <c r="S112" t="n" s="4415">
        <v>4.96</v>
      </c>
      <c r="T112" t="n" s="4416">
        <v>80.0</v>
      </c>
      <c r="U112" t="n" s="4417">
        <f>p112+q112+r112+s112+t112</f>
      </c>
      <c r="V112" t="n" s="4418">
        <v>4.8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820">
        <v>43529.0</v>
      </c>
      <c r="G113" t="s" s="4821">
        <v>0</v>
      </c>
      <c r="H113" t="n" s="4420">
        <v>1450.0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331.5</v>
      </c>
      <c r="R113" t="n" s="4430">
        <v>51.0</v>
      </c>
      <c r="S113" t="n" s="4431">
        <v>5.1</v>
      </c>
      <c r="T113" t="n" s="4432">
        <v>80.0</v>
      </c>
      <c r="U113" t="n" s="4433">
        <f>p113+q113+r113+s113+t113</f>
      </c>
      <c r="V113" t="n" s="4434">
        <v>4.8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304</v>
      </c>
      <c r="F114" t="n" s="4822">
        <v>43572.0</v>
      </c>
      <c r="G114" t="s" s="4823">
        <v>0</v>
      </c>
      <c r="H114" t="n" s="4436">
        <v>1200.0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299.0</v>
      </c>
      <c r="R114" t="n" s="4446">
        <v>46.0</v>
      </c>
      <c r="S114" t="n" s="4447">
        <v>4.6</v>
      </c>
      <c r="T114" t="n" s="4448">
        <v>80.0</v>
      </c>
      <c r="U114" t="n" s="4449">
        <f>p114+q114+r114+s114+t114</f>
      </c>
      <c r="V114" t="n" s="4450">
        <v>4.8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1430.0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328.9</v>
      </c>
      <c r="R115" t="n" s="4462">
        <v>50.6</v>
      </c>
      <c r="S115" t="n" s="4463">
        <v>5.06</v>
      </c>
      <c r="T115" t="n" s="4464">
        <v>80.0</v>
      </c>
      <c r="U115" t="n" s="4465">
        <f>p115+q115+r115+s115+t115</f>
      </c>
      <c r="V115" t="n" s="4466">
        <v>4.8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1300.0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312.0</v>
      </c>
      <c r="R116" t="n" s="4478">
        <v>48.0</v>
      </c>
      <c r="S116" t="n" s="4479">
        <v>4.8</v>
      </c>
      <c r="T116" t="n" s="4480">
        <v>80.0</v>
      </c>
      <c r="U116" t="n" s="4481">
        <f>p116+q116+r116+s116+t116</f>
      </c>
      <c r="V116" t="n" s="4482">
        <v>4.8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1420.0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327.6</v>
      </c>
      <c r="R117" t="n" s="4494">
        <v>50.4</v>
      </c>
      <c r="S117" t="n" s="4495">
        <v>5.04</v>
      </c>
      <c r="T117" t="n" s="4496">
        <v>80.0</v>
      </c>
      <c r="U117" t="n" s="4497">
        <f>p117+q117+r117+s117+t117</f>
      </c>
      <c r="V117" t="n" s="4498">
        <v>4.8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1600.0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351.0</v>
      </c>
      <c r="R118" t="n" s="4510">
        <v>54.0</v>
      </c>
      <c r="S118" t="n" s="4511">
        <v>5.4</v>
      </c>
      <c r="T118" t="n" s="4512">
        <v>80.0</v>
      </c>
      <c r="U118" t="n" s="4513">
        <f>p118+q118+r118+s118+t118</f>
      </c>
      <c r="V118" t="n" s="4514">
        <v>4.8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1250.0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305.5</v>
      </c>
      <c r="R119" t="n" s="4526">
        <v>47.0</v>
      </c>
      <c r="S119" t="n" s="4527">
        <v>4.7</v>
      </c>
      <c r="T119" t="n" s="4528">
        <v>80.0</v>
      </c>
      <c r="U119" t="n" s="4529">
        <f>p119+q119+r119+s119+t119</f>
      </c>
      <c r="V119" t="n" s="4530">
        <v>4.8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42131.0</v>
      </c>
      <c r="G120" t="s" s="4835">
        <v>0</v>
      </c>
      <c r="H120" t="n" s="4532">
        <v>1450.0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331.5</v>
      </c>
      <c r="R120" t="n" s="4542">
        <v>51.0</v>
      </c>
      <c r="S120" t="n" s="4543">
        <v>5.1</v>
      </c>
      <c r="T120" t="n" s="4544">
        <v>80.0</v>
      </c>
      <c r="U120" t="n" s="4545">
        <f>p120+q120+r120+s120+t120</f>
      </c>
      <c r="V120" t="n" s="4546">
        <v>4.8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1200.0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299.0</v>
      </c>
      <c r="R121" t="n" s="4558">
        <v>46.0</v>
      </c>
      <c r="S121" t="n" s="4559">
        <v>4.6</v>
      </c>
      <c r="T121" t="n" s="4560">
        <v>80.0</v>
      </c>
      <c r="U121" t="n" s="4561">
        <f>p121+q121+r121+s121+t121</f>
      </c>
      <c r="V121" t="n" s="4562">
        <v>4.8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42149.0</v>
      </c>
      <c r="G122" t="s" s="4839">
        <v>0</v>
      </c>
      <c r="H122" t="n" s="4564">
        <v>3770.0</v>
      </c>
      <c r="I122" t="n" s="4565">
        <v>1000.0</v>
      </c>
      <c r="J122" t="n" s="4566">
        <v>0.0</v>
      </c>
      <c r="K122" t="n" s="4567">
        <v>0.0</v>
      </c>
      <c r="L122" t="n" s="4568">
        <v>300.0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659.1</v>
      </c>
      <c r="R122" t="n" s="4574">
        <v>101.4</v>
      </c>
      <c r="S122" t="n" s="4575">
        <v>10.14</v>
      </c>
      <c r="T122" t="n" s="4576">
        <v>80.0</v>
      </c>
      <c r="U122" t="n" s="4577">
        <f>p122+q122+r122+s122+t122</f>
      </c>
      <c r="V122" t="n" s="4578">
        <v>4.8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43845.0</v>
      </c>
      <c r="G123" t="s" s="4841">
        <v>0</v>
      </c>
      <c r="H123" t="n" s="4580">
        <v>1200.0</v>
      </c>
      <c r="I123" t="n" s="4581">
        <v>1000.0</v>
      </c>
      <c r="J123" t="n" s="4582">
        <v>100.0</v>
      </c>
      <c r="K123" t="n" s="4583">
        <v>0.0</v>
      </c>
      <c r="L123" t="n" s="4584">
        <v>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299.0</v>
      </c>
      <c r="R123" t="n" s="4590">
        <v>46.0</v>
      </c>
      <c r="S123" t="n" s="4591">
        <v>4.6</v>
      </c>
      <c r="T123" t="n" s="4592">
        <v>80.0</v>
      </c>
      <c r="U123" t="n" s="4593">
        <f>p123+q123+r123+s123+t123</f>
      </c>
      <c r="V123" t="n" s="4594">
        <v>4.8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2020-03-04T15:53:23Z</dcterms:created>
  <dc:creator>Apache POI</dc:creator>
</coreProperties>
</file>