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<sst xmlns="http://schemas.openxmlformats.org/spreadsheetml/2006/main" count="240" uniqueCount="75">
  <si>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</si>
  <si>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</si>
  <si>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</si>
  <si>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</si>
  <si>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</si>
  <si>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</si>
  <si>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</si>
  <si>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</si>
  <si>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</si>
  <si>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</si>
  <si>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</si>
  <si>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</si>
  <si>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</si>
  <si>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</si>
  <si>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</si>
  <si>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</si>
  <si>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</si>
  <si>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</si>
  <si>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</si>
  <si>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</si>
  <si>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</si>
  <si>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</si>
  <si>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</si>
  <si>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</si>
  <si>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</si>
  <si>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</si>
  <si>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</si>
  <si>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</si>
  <si>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</si>
  <si>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</si>
  <si>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</si>
  <si>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</si>
  <si>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</si>
  <si>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</si>
  <si>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</si>
  <si>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</si>
  <si>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</si>
  <si>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</si>
  <si>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</si>
  <si>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</si>
  <si>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</si>
  <si>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</si>
  <si>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</si>
  <si>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</si>
  <si>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</si>
  <si>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</si>
  <si>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</si>
  <si>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</si>
  <si>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</si>
  <si>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</si>
  <si>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</si>
  <si>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200160719</t>
  </si>
  <si>
    <t>100140426</t>
  </si>
  <si>
    <t>Suhaida Binti Khalid</t>
  </si>
  <si>
    <t>850701-07-5744</t>
  </si>
  <si>
    <t>Teh , Jeannie</t>
  </si>
  <si>
    <t>200161224</t>
  </si>
  <si>
    <t>100130328</t>
  </si>
  <si>
    <t>Hoe Yan Sin</t>
  </si>
  <si>
    <t>970523-38-5016</t>
  </si>
  <si>
    <t>Part time BA</t>
  </si>
  <si>
    <t>WATSONS ALAMANDA</t>
  </si>
  <si>
    <t>Ng, Ann-G</t>
  </si>
  <si>
    <t>CPD Central</t>
  </si>
  <si>
    <t>200161225</t>
  </si>
  <si>
    <t>100140535</t>
  </si>
  <si>
    <t>Nur Shifak Binti Darus Sallam</t>
  </si>
  <si>
    <t>010604-14-0186</t>
  </si>
  <si>
    <t>GUARDIAN MID VALLEY</t>
  </si>
  <si>
    <t>200161226</t>
  </si>
  <si>
    <t>100140536</t>
  </si>
  <si>
    <t>Kuan Yew Mei</t>
  </si>
  <si>
    <t>970825-66-5048</t>
  </si>
  <si>
    <t>GUARDIAN SUNWAY PYRAMID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</si>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</sst>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48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10.24833984375" collapsed="false"/>
  </cols>
  <sheetData>
    <row r="1">
      <c r="A1" t="s">
        <v>0</v>
      </c>
      <c r="B1" t="s">
        <v>1</v>
      </c>
      <c r="Y1" t="s" s="472">
        <v>6</v>
      </c>
      <c r="Z1" t="n" s="473">
        <v>2019.0</v>
      </c>
    </row>
    <row r="2">
      <c r="A2" t="s">
        <v>0</v>
      </c>
      <c r="B2" t="s">
        <v>2</v>
      </c>
      <c r="Y2" t="s" s="474">
        <v>7</v>
      </c>
      <c r="Z2" t="n" s="47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333">
        <v>0</v>
      </c>
      <c r="B8" t="s" s="334">
        <v>0</v>
      </c>
      <c r="C8" t="s" s="335">
        <v>0</v>
      </c>
      <c r="D8" t="s" s="336">
        <v>0</v>
      </c>
      <c r="E8" t="s" s="337">
        <v>0</v>
      </c>
      <c r="F8" t="s" s="338">
        <v>0</v>
      </c>
      <c r="G8" t="s" s="339">
        <v>0</v>
      </c>
      <c r="H8" t="s" s="340">
        <v>0</v>
      </c>
      <c r="I8" t="s" s="341">
        <v>0</v>
      </c>
      <c r="J8" t="s" s="342">
        <v>0</v>
      </c>
      <c r="K8" t="s" s="343">
        <v>0</v>
      </c>
      <c r="L8" t="s" s="344">
        <v>0</v>
      </c>
      <c r="M8" t="s" s="345">
        <v>0</v>
      </c>
      <c r="N8" t="s" s="346">
        <v>0</v>
      </c>
      <c r="O8" t="s" s="347">
        <v>0</v>
      </c>
      <c r="P8" t="s" s="348">
        <v>0</v>
      </c>
      <c r="Q8" t="s" s="349">
        <v>0</v>
      </c>
      <c r="R8" t="s" s="350">
        <v>0</v>
      </c>
      <c r="S8" t="s" s="351">
        <v>0</v>
      </c>
      <c r="T8" t="s" s="352">
        <v>0</v>
      </c>
      <c r="U8" t="s" s="353">
        <v>0</v>
      </c>
      <c r="V8" t="s" s="354">
        <v>0</v>
      </c>
      <c r="W8" t="s" s="355">
        <v>0</v>
      </c>
      <c r="X8" t="s" s="356">
        <v>0</v>
      </c>
      <c r="Y8" t="s" s="366">
        <v>0</v>
      </c>
      <c r="Z8" t="s" s="367">
        <v>0</v>
      </c>
      <c r="AA8" t="s" s="368">
        <v>0</v>
      </c>
      <c r="AB8" t="s" s="369">
        <v>0</v>
      </c>
      <c r="AC8" t="s" s="370">
        <v>8</v>
      </c>
      <c r="AD8" s="371"/>
      <c r="AE8" s="372"/>
      <c r="AF8" s="373"/>
      <c r="AG8" s="357"/>
      <c r="AH8" s="358"/>
      <c r="AI8" s="359"/>
      <c r="AJ8" s="360"/>
      <c r="AK8" s="361"/>
      <c r="AL8" s="362"/>
      <c r="AM8" s="363"/>
      <c r="AN8" s="364"/>
      <c r="AO8" s="365"/>
    </row>
    <row r="9" ht="41.0" customHeight="true">
      <c r="A9" t="s" s="390">
        <v>9</v>
      </c>
      <c r="B9" t="s" s="391">
        <v>10</v>
      </c>
      <c r="C9" t="s" s="392">
        <v>11</v>
      </c>
      <c r="D9" t="s" s="393">
        <v>12</v>
      </c>
      <c r="E9" t="s" s="394">
        <v>13</v>
      </c>
      <c r="F9" t="s" s="395">
        <v>14</v>
      </c>
      <c r="G9" t="s" s="396">
        <v>15</v>
      </c>
      <c r="H9" t="s" s="397">
        <v>16</v>
      </c>
      <c r="I9" t="s" s="476">
        <v>17</v>
      </c>
      <c r="J9" t="s" s="477">
        <v>18</v>
      </c>
      <c r="K9" t="s" s="400">
        <v>19</v>
      </c>
      <c r="L9" t="s" s="401">
        <v>20</v>
      </c>
      <c r="M9" t="s" s="402">
        <v>21</v>
      </c>
      <c r="N9" t="s" s="403">
        <v>22</v>
      </c>
      <c r="O9" t="s" s="404">
        <v>23</v>
      </c>
      <c r="P9" t="s" s="405">
        <v>24</v>
      </c>
      <c r="Q9" t="s" s="406">
        <v>25</v>
      </c>
      <c r="R9" t="s" s="407">
        <v>26</v>
      </c>
      <c r="S9" t="s" s="408">
        <v>27</v>
      </c>
      <c r="T9" t="s" s="409">
        <v>28</v>
      </c>
      <c r="U9" t="s" s="410">
        <v>29</v>
      </c>
      <c r="V9" t="s" s="411">
        <v>30</v>
      </c>
      <c r="W9" t="s" s="412">
        <v>31</v>
      </c>
      <c r="X9" t="s" s="413">
        <v>32</v>
      </c>
      <c r="Y9" t="s" s="414">
        <v>33</v>
      </c>
      <c r="Z9" t="s" s="415">
        <v>34</v>
      </c>
      <c r="AA9" t="s" s="416">
        <v>35</v>
      </c>
      <c r="AB9" t="s" s="417">
        <v>36</v>
      </c>
      <c r="AC9" t="s" s="418">
        <v>37</v>
      </c>
      <c r="AD9" t="s" s="419">
        <v>38</v>
      </c>
      <c r="AE9" t="s" s="420">
        <v>39</v>
      </c>
      <c r="AF9" t="s" s="421">
        <v>40</v>
      </c>
      <c r="AG9" t="s" s="422">
        <v>41</v>
      </c>
      <c r="AH9" t="s" s="423">
        <v>42</v>
      </c>
      <c r="AI9" t="s" s="424">
        <v>43</v>
      </c>
      <c r="AJ9" t="s" s="425">
        <v>44</v>
      </c>
      <c r="AK9" t="s" s="426">
        <v>45</v>
      </c>
      <c r="AL9" t="s" s="427">
        <v>46</v>
      </c>
      <c r="AM9" t="s" s="428">
        <v>47</v>
      </c>
      <c r="AN9" t="s" s="429">
        <v>48</v>
      </c>
      <c r="AO9" t="s" s="430">
        <v>49</v>
      </c>
    </row>
    <row r="10">
      <c r="A10" t="s" s="431">
        <v>0</v>
      </c>
      <c r="B10" t="s" s="432">
        <v>0</v>
      </c>
      <c r="C10" t="s" s="433">
        <v>0</v>
      </c>
      <c r="D10" t="s" s="434">
        <v>0</v>
      </c>
      <c r="E10" t="s" s="435">
        <v>0</v>
      </c>
      <c r="F10" t="s" s="436">
        <v>0</v>
      </c>
      <c r="G10" t="s" s="437">
        <v>0</v>
      </c>
      <c r="H10" t="s" s="438">
        <v>0</v>
      </c>
      <c r="I10" t="s" s="478">
        <v>0</v>
      </c>
      <c r="J10" t="s" s="479">
        <v>0</v>
      </c>
      <c r="K10" t="s" s="441">
        <v>0</v>
      </c>
      <c r="L10" t="s" s="442">
        <v>0</v>
      </c>
      <c r="M10" t="s" s="443">
        <v>0</v>
      </c>
      <c r="N10" t="s" s="444">
        <v>0</v>
      </c>
      <c r="O10" t="s" s="445">
        <v>0</v>
      </c>
      <c r="P10" t="s" s="446">
        <v>0</v>
      </c>
      <c r="Q10" t="s" s="447">
        <v>0</v>
      </c>
      <c r="R10" t="s" s="448">
        <v>0</v>
      </c>
      <c r="S10" t="s" s="449">
        <v>0</v>
      </c>
      <c r="T10" t="s" s="450">
        <v>0</v>
      </c>
      <c r="U10" t="s" s="451">
        <v>0</v>
      </c>
      <c r="V10" t="s" s="452">
        <v>0</v>
      </c>
      <c r="W10" t="s" s="453">
        <v>0</v>
      </c>
      <c r="X10" t="s" s="454">
        <v>0</v>
      </c>
      <c r="Y10" t="n" s="455">
        <v>1.5</v>
      </c>
      <c r="Z10" t="n" s="456">
        <v>1.5</v>
      </c>
      <c r="AA10" t="n" s="457">
        <v>2.0</v>
      </c>
      <c r="AB10" t="n" s="458">
        <v>2.0</v>
      </c>
      <c r="AC10" t="n" s="459">
        <v>3.0</v>
      </c>
      <c r="AD10" t="n" s="460">
        <v>3.0</v>
      </c>
      <c r="AE10" t="s" s="461">
        <v>50</v>
      </c>
      <c r="AF10" t="s" s="462">
        <v>50</v>
      </c>
      <c r="AG10" s="463"/>
      <c r="AH10" s="464"/>
      <c r="AI10" s="465"/>
      <c r="AJ10" s="466"/>
      <c r="AK10" s="467"/>
      <c r="AL10" s="468"/>
      <c r="AM10" s="469"/>
      <c r="AN10" s="470"/>
      <c r="AO10" s="471"/>
    </row>
    <row r="11">
      <c r="A11" t="s" s="165">
        <v>51</v>
      </c>
      <c r="B11" t="s" s="166">
        <v>52</v>
      </c>
      <c r="C11" t="s" s="167">
        <v>53</v>
      </c>
      <c r="D11" t="s" s="168">
        <v>54</v>
      </c>
      <c r="E11" t="s" s="169">
        <v>0</v>
      </c>
      <c r="F11" t="s" s="329">
        <v>0</v>
      </c>
      <c r="G11" t="s" s="171">
        <v>55</v>
      </c>
      <c r="H11" t="s" s="172">
        <v>0</v>
      </c>
      <c r="I11" t="n" s="480">
        <v>43733.0</v>
      </c>
      <c r="J11" t="n" s="481">
        <v>43805.0</v>
      </c>
      <c r="K11" t="s" s="175">
        <v>0</v>
      </c>
      <c r="L11" t="n" s="176">
        <v>1560.0</v>
      </c>
      <c r="M11" t="n" s="177">
        <v>0.0</v>
      </c>
      <c r="N11" t="n" s="178">
        <v>0.0</v>
      </c>
      <c r="O11" t="n" s="179">
        <f>M11*N11</f>
      </c>
      <c r="P11" t="n" s="180">
        <v>0.0</v>
      </c>
      <c r="Q11" t="n" s="181">
        <v>0.0</v>
      </c>
      <c r="R11" t="n" s="182">
        <f>P11*Q11</f>
      </c>
      <c r="S11" t="n" s="183">
        <f>L11+O11+R11</f>
      </c>
      <c r="T11" t="n" s="184">
        <v>0.0</v>
      </c>
      <c r="U11" t="n" s="185">
        <v>0.0</v>
      </c>
      <c r="V11" t="n" s="186">
        <v>0.0</v>
      </c>
      <c r="W11" t="n" s="187">
        <v>0.0</v>
      </c>
      <c r="X11" t="n" s="188">
        <f>s11+t11+u11+w11</f>
      </c>
      <c r="Y11" t="n" s="189">
        <v>0.0</v>
      </c>
      <c r="Z11" t="n" s="190">
        <v>0.0</v>
      </c>
      <c r="AA11" t="n" s="191">
        <v>0.0</v>
      </c>
      <c r="AB11" t="n" s="192">
        <v>0.0</v>
      </c>
      <c r="AC11" t="n" s="193">
        <v>0.0</v>
      </c>
      <c r="AD11" t="n" s="194">
        <v>0.0</v>
      </c>
      <c r="AE11" t="n" s="195">
        <f>y11+aa11+ac11</f>
      </c>
      <c r="AF11" t="n" s="196">
        <f>z11+ab11+ad11</f>
      </c>
      <c r="AG11" t="n" s="197">
        <v>203.0</v>
      </c>
      <c r="AH11" t="n" s="198">
        <v>27.15</v>
      </c>
      <c r="AI11" t="n" s="199">
        <v>3.1</v>
      </c>
      <c r="AJ11" t="n" s="200">
        <f>x11+af11+ag11+ah11+ai11</f>
      </c>
      <c r="AK11" t="n" s="201">
        <f>ROUND((l11+t11+af11+ag11+ah11+ai11+w11)*0.05,2)</f>
      </c>
      <c r="AL11" t="n" s="202">
        <f>aj11+ak11</f>
      </c>
      <c r="AM11" t="n" s="203">
        <f>80*0.06</f>
      </c>
      <c r="AN11" t="n" s="204">
        <f>al11+am11</f>
      </c>
      <c r="AO11" t="s" s="205">
        <v>0</v>
      </c>
    </row>
    <row r="12">
      <c r="A12" t="s" s="206">
        <v>56</v>
      </c>
      <c r="B12" t="s" s="207">
        <v>57</v>
      </c>
      <c r="C12" t="s" s="208">
        <v>58</v>
      </c>
      <c r="D12" t="s" s="209">
        <v>59</v>
      </c>
      <c r="E12" t="s" s="210">
        <v>60</v>
      </c>
      <c r="F12" t="s" s="330">
        <v>61</v>
      </c>
      <c r="G12" t="s" s="212">
        <v>62</v>
      </c>
      <c r="H12" t="s" s="213">
        <v>63</v>
      </c>
      <c r="I12" t="n" s="482">
        <v>43709.0</v>
      </c>
      <c r="J12" t="n" s="483">
        <v>43738.0</v>
      </c>
      <c r="K12" t="s" s="216">
        <v>0</v>
      </c>
      <c r="L12" t="n" s="217">
        <v>0.0</v>
      </c>
      <c r="M12" t="n" s="218">
        <v>6.0</v>
      </c>
      <c r="N12" t="n" s="219">
        <v>115.0</v>
      </c>
      <c r="O12" t="n" s="220">
        <f>M12*N12</f>
      </c>
      <c r="P12" t="n" s="221">
        <v>0.0</v>
      </c>
      <c r="Q12" t="n" s="222">
        <v>0.0</v>
      </c>
      <c r="R12" t="n" s="223">
        <f>P12*Q12</f>
      </c>
      <c r="S12" t="n" s="224">
        <f>L12+O12+R12</f>
      </c>
      <c r="T12" t="n" s="225">
        <v>0.0</v>
      </c>
      <c r="U12" t="n" s="226">
        <v>0.0</v>
      </c>
      <c r="V12" t="n" s="227">
        <v>0.0</v>
      </c>
      <c r="W12" t="n" s="228">
        <v>362.76</v>
      </c>
      <c r="X12" t="n" s="229">
        <f>s12+t12+u12+w12</f>
      </c>
      <c r="Y12" t="n" s="230">
        <v>0.0</v>
      </c>
      <c r="Z12" t="n" s="231">
        <v>0.0</v>
      </c>
      <c r="AA12" t="n" s="232">
        <v>0.0</v>
      </c>
      <c r="AB12" t="n" s="233">
        <v>0.0</v>
      </c>
      <c r="AC12" t="n" s="234">
        <v>0.0</v>
      </c>
      <c r="AD12" t="n" s="235">
        <v>0.0</v>
      </c>
      <c r="AE12" t="n" s="236">
        <f>y12+aa12+ac12</f>
      </c>
      <c r="AF12" t="n" s="237">
        <f>z12+ab12+ad12</f>
      </c>
      <c r="AG12" t="n" s="238">
        <v>49.0</v>
      </c>
      <c r="AH12" t="n" s="239">
        <v>7.0</v>
      </c>
      <c r="AI12" t="n" s="240">
        <v>0.8</v>
      </c>
      <c r="AJ12" t="n" s="241">
        <f>x12+af12+ag12+ah12+ai12</f>
      </c>
      <c r="AK12" t="n" s="242">
        <f>ROUND((l12+t12+ag12+ah12+ai12+w12)*0.05,2)</f>
      </c>
      <c r="AL12" t="n" s="243">
        <f>aj12+ak12</f>
      </c>
      <c r="AM12" t="n" s="244">
        <f>20.98*0.06</f>
      </c>
      <c r="AN12" t="n" s="245">
        <f>al12+am12</f>
      </c>
      <c r="AO12" t="s" s="246">
        <v>0</v>
      </c>
    </row>
    <row r="13">
      <c r="A13" t="s" s="247">
        <v>64</v>
      </c>
      <c r="B13" t="s" s="248">
        <v>65</v>
      </c>
      <c r="C13" t="s" s="249">
        <v>66</v>
      </c>
      <c r="D13" t="s" s="250">
        <v>67</v>
      </c>
      <c r="E13" t="s" s="251">
        <v>60</v>
      </c>
      <c r="F13" t="s" s="331">
        <v>68</v>
      </c>
      <c r="G13" t="s" s="253">
        <v>62</v>
      </c>
      <c r="H13" t="s" s="254">
        <v>63</v>
      </c>
      <c r="I13" t="n" s="484">
        <v>43725.0</v>
      </c>
      <c r="J13" t="n" s="485">
        <v>43730.0</v>
      </c>
      <c r="K13" t="s" s="257">
        <v>0</v>
      </c>
      <c r="L13" t="n" s="258">
        <v>0.0</v>
      </c>
      <c r="M13" t="n" s="259">
        <v>6.0</v>
      </c>
      <c r="N13" t="n" s="260">
        <v>115.0</v>
      </c>
      <c r="O13" t="n" s="261">
        <f>M13*N13</f>
      </c>
      <c r="P13" t="n" s="262">
        <v>0.0</v>
      </c>
      <c r="Q13" t="n" s="263">
        <v>0.0</v>
      </c>
      <c r="R13" t="n" s="264">
        <f>P13*Q13</f>
      </c>
      <c r="S13" t="n" s="265">
        <f>L13+O13+R13</f>
      </c>
      <c r="T13" t="n" s="266">
        <v>0.0</v>
      </c>
      <c r="U13" t="n" s="267">
        <v>0.0</v>
      </c>
      <c r="V13" t="n" s="268">
        <v>0.0</v>
      </c>
      <c r="W13" t="n" s="269">
        <v>160.89</v>
      </c>
      <c r="X13" t="n" s="270">
        <f>s13+t13+u13+w13</f>
      </c>
      <c r="Y13" t="n" s="271">
        <v>0.0</v>
      </c>
      <c r="Z13" t="n" s="272">
        <v>0.0</v>
      </c>
      <c r="AA13" t="n" s="273">
        <v>0.0</v>
      </c>
      <c r="AB13" t="n" s="274">
        <v>0.0</v>
      </c>
      <c r="AC13" t="n" s="275">
        <v>0.0</v>
      </c>
      <c r="AD13" t="n" s="276">
        <v>0.0</v>
      </c>
      <c r="AE13" t="n" s="277">
        <f>y13+aa13+ac13</f>
      </c>
      <c r="AF13" t="n" s="278">
        <f>z13+ab13+ad13</f>
      </c>
      <c r="AG13" t="n" s="279">
        <v>23.0</v>
      </c>
      <c r="AH13" t="n" s="280">
        <v>3.5</v>
      </c>
      <c r="AI13" t="n" s="281">
        <v>0.4</v>
      </c>
      <c r="AJ13" t="n" s="282">
        <f>x13+af13+ag13+ah13+ai13</f>
      </c>
      <c r="AK13" t="n" s="283">
        <f>ROUND((l13+t13+ag13+ah13+ai13+w13)*0.05,2)</f>
      </c>
      <c r="AL13" t="n" s="284">
        <f>aj13+ak13</f>
      </c>
      <c r="AM13" t="n" s="285">
        <f>9.39*0.06</f>
      </c>
      <c r="AN13" t="n" s="286">
        <f>al13+am13</f>
      </c>
      <c r="AO13" t="s" s="287">
        <v>0</v>
      </c>
    </row>
    <row r="14">
      <c r="A14" t="s" s="288">
        <v>69</v>
      </c>
      <c r="B14" t="s" s="289">
        <v>70</v>
      </c>
      <c r="C14" t="s" s="290">
        <v>71</v>
      </c>
      <c r="D14" t="s" s="291">
        <v>72</v>
      </c>
      <c r="E14" t="s" s="292">
        <v>60</v>
      </c>
      <c r="F14" t="s" s="332">
        <v>73</v>
      </c>
      <c r="G14" t="s" s="294">
        <v>62</v>
      </c>
      <c r="H14" t="s" s="295">
        <v>63</v>
      </c>
      <c r="I14" t="n" s="486">
        <v>43729.0</v>
      </c>
      <c r="J14" t="n" s="487">
        <v>43730.0</v>
      </c>
      <c r="K14" t="s" s="298">
        <v>0</v>
      </c>
      <c r="L14" t="n" s="299">
        <v>0.0</v>
      </c>
      <c r="M14" t="n" s="300">
        <v>2.0</v>
      </c>
      <c r="N14" t="n" s="301">
        <v>115.0</v>
      </c>
      <c r="O14" t="n" s="302">
        <f>M14*N14</f>
      </c>
      <c r="P14" t="n" s="303">
        <v>0.0</v>
      </c>
      <c r="Q14" t="n" s="304">
        <v>0.0</v>
      </c>
      <c r="R14" t="n" s="305">
        <f>P14*Q14</f>
      </c>
      <c r="S14" t="n" s="306">
        <f>L14+O14+R14</f>
      </c>
      <c r="T14" t="n" s="307">
        <v>0.0</v>
      </c>
      <c r="U14" t="n" s="308">
        <v>0.0</v>
      </c>
      <c r="V14" t="n" s="309">
        <v>0.0</v>
      </c>
      <c r="W14" t="n" s="310">
        <v>78.54</v>
      </c>
      <c r="X14" t="n" s="311">
        <f>s14+t14+u14+w14</f>
      </c>
      <c r="Y14" t="n" s="312">
        <v>0.0</v>
      </c>
      <c r="Z14" t="n" s="313">
        <v>0.0</v>
      </c>
      <c r="AA14" t="n" s="314">
        <v>0.0</v>
      </c>
      <c r="AB14" t="n" s="315">
        <v>0.0</v>
      </c>
      <c r="AC14" t="n" s="316">
        <v>0.0</v>
      </c>
      <c r="AD14" t="n" s="317">
        <v>0.0</v>
      </c>
      <c r="AE14" t="n" s="318">
        <f>y14+aa14+ac14</f>
      </c>
      <c r="AF14" t="n" s="319">
        <f>z14+ab14+ad14</f>
      </c>
      <c r="AG14" t="n" s="320">
        <v>11.0</v>
      </c>
      <c r="AH14" t="n" s="321">
        <v>1.4</v>
      </c>
      <c r="AI14" t="n" s="322">
        <v>0.15</v>
      </c>
      <c r="AJ14" t="n" s="323">
        <f>x14+af14+ag14+ah14+ai14</f>
      </c>
      <c r="AK14" t="n" s="324">
        <f>ROUND((l14+t14+ag14+ah14+ai14+w14)*0.05,2)</f>
      </c>
      <c r="AL14" t="n" s="325">
        <f>aj14+ak14</f>
      </c>
      <c r="AM14" t="n" s="326">
        <f>4.55*0.06</f>
      </c>
      <c r="AN14" t="n" s="327">
        <f>al14+am14</f>
      </c>
      <c r="AO14" t="s" s="328">
        <v>0</v>
      </c>
    </row>
    <row r="15">
      <c r="L15" s="109"/>
      <c r="M15" s="110"/>
      <c r="N15" s="111"/>
      <c r="O15" s="112"/>
      <c r="P15" s="113"/>
      <c r="Q15" s="114"/>
      <c r="R15" s="115"/>
      <c r="S15" s="116"/>
      <c r="T15" s="117"/>
      <c r="U15" s="118"/>
      <c r="V15" s="119"/>
      <c r="W15" s="120"/>
      <c r="X15" s="121"/>
      <c r="Y15" s="122"/>
      <c r="Z15" s="123"/>
      <c r="AA15" s="124"/>
      <c r="AB15" s="125"/>
      <c r="AC15" s="126"/>
      <c r="AD15" s="127"/>
      <c r="AE15" s="128"/>
      <c r="AF15" s="129"/>
      <c r="AG15" s="130"/>
      <c r="AH15" s="131"/>
      <c r="AI15" s="132"/>
      <c r="AJ15" s="133"/>
      <c r="AK15" s="134"/>
      <c r="AL15" s="135"/>
    </row>
    <row r="16"/>
    <row r="17">
      <c r="A17" t="s">
        <v>0</v>
      </c>
      <c r="B17" t="s">
        <v>74</v>
      </c>
      <c r="C17">
        <f>COUNTA(A11:A14)</f>
      </c>
      <c r="L17" s="136">
        <f>SUM(l11:l14)</f>
      </c>
      <c r="M17" s="137">
        <f>SUM(m11:m14)</f>
      </c>
      <c r="N17" s="138"/>
      <c r="O17" s="139">
        <f>SUM(o11:o14)</f>
      </c>
      <c r="P17" s="140">
        <f>SUM(p11:p14)</f>
      </c>
      <c r="Q17" s="141"/>
      <c r="R17" s="142">
        <f>SUM(r11:r14)</f>
      </c>
      <c r="S17" s="143">
        <f>SUM(s11:s14)</f>
      </c>
      <c r="T17" s="144">
        <f>SUM(t11:t14)</f>
      </c>
      <c r="U17" s="145">
        <f>SUM(u11:u14)</f>
      </c>
      <c r="V17" s="146">
        <f>SUM(v11:v14)</f>
      </c>
      <c r="W17" s="147">
        <f>SUM(w11:w14)</f>
      </c>
      <c r="X17" s="148">
        <f>SUM(x11:x14)</f>
      </c>
      <c r="Y17" s="149">
        <f>SUM(y11:y14)</f>
      </c>
      <c r="Z17" s="150">
        <f>SUM(z11:z14)</f>
      </c>
      <c r="AA17" s="151">
        <f>SUM(aa11:aa14)</f>
      </c>
      <c r="AB17" s="152">
        <f>SUM(ab11:ab14)</f>
      </c>
      <c r="AC17" s="153">
        <f>SUM(ac11:ac14)</f>
      </c>
      <c r="AD17" s="154">
        <f>SUM(ad11:ad14)</f>
      </c>
      <c r="AE17" s="155">
        <f>SUM(ae11:ae14)</f>
      </c>
      <c r="AF17" s="156">
        <f>SUM(af11:af14)</f>
      </c>
      <c r="AG17" s="157">
        <f>SUM(ag11:ag14)</f>
      </c>
      <c r="AH17" s="158">
        <f>SUM(ah11:ah14)</f>
      </c>
      <c r="AI17" s="159">
        <f>SUM(ai11:ai14)</f>
      </c>
      <c r="AJ17" s="160">
        <f>SUM(aj11:aj14)</f>
      </c>
      <c r="AK17" s="161">
        <f>SUM(ak11:ak14)</f>
      </c>
      <c r="AL17" s="162">
        <f>SUM(al11:al14)</f>
      </c>
      <c r="AM17" s="163">
        <f>SUM(am11:am14)</f>
      </c>
      <c r="AN17" s="164">
        <f>SUM(an11:an14)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2019-10-18T10:01:11Z</dcterms:created>
  <dc:creator>Apache POI</dc:creator>
</coreProperties>
</file>