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<sst xmlns="http://schemas.openxmlformats.org/spreadsheetml/2006/main" count="934" uniqueCount="89">
  <si>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</si>
  <si>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</si>
  <si>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</si>
  <si>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</si>
  <si>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</si>
  <si>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</si>
  <si>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SEP</t>
  </si>
  <si>
    <t>AUG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</si>
  <si>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</si>
  <si>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</si>
  <si>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</si>
  <si>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</si>
  <si>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</si>
  <si>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</si>
  <si>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</si>
  <si>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</si>
  <si>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</si>
  <si>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</si>
  <si>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</si>
  <si>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</si>
  <si>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</si>
  <si>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</si>
  <si>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</si>
  <si>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</si>
  <si>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</si>
  <si>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</si>
  <si>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</si>
  <si>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</si>
  <si>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</si>
  <si>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</si>
  <si>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</si>
  <si>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</si>
  <si>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</si>
  <si>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</si>
  <si>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</si>
  <si>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</si>
  <si>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</si>
  <si>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</si>
  <si>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</si>
  <si>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</si>
  <si>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</si>
  <si>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</si>
  <si>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200160678</t>
  </si>
  <si>
    <t>100140411</t>
  </si>
  <si>
    <t>Arisha Nadia Binti Asrizal</t>
  </si>
  <si>
    <t>990723-08-7302</t>
  </si>
  <si>
    <t>Part time BA</t>
  </si>
  <si>
    <t>WATSONS IOI CITY MALL</t>
  </si>
  <si>
    <t>Ng, Ann-G</t>
  </si>
  <si>
    <t>CPD Central</t>
  </si>
  <si>
    <t>200160683</t>
  </si>
  <si>
    <t>100122589</t>
  </si>
  <si>
    <t>Teh Hoi Nee</t>
  </si>
  <si>
    <t>800916-07-5164</t>
  </si>
  <si>
    <t>Makeup Artist</t>
  </si>
  <si>
    <t>SUNSHINE FARLIM PENANG</t>
  </si>
  <si>
    <t>Teh , Jeannie</t>
  </si>
  <si>
    <t>CPD North Penang</t>
  </si>
  <si>
    <t>200160685</t>
  </si>
  <si>
    <t>100122590</t>
  </si>
  <si>
    <t>Hoo Ching Mun</t>
  </si>
  <si>
    <t>780201-03-6334</t>
  </si>
  <si>
    <t>200160684</t>
  </si>
  <si>
    <t>100124292</t>
  </si>
  <si>
    <t>Lim Mei Sez</t>
  </si>
  <si>
    <t>661103-02-5090</t>
  </si>
  <si>
    <t>200160686,200160688</t>
  </si>
  <si>
    <t>100131204</t>
  </si>
  <si>
    <t>Ewe Kai Ling</t>
  </si>
  <si>
    <t>980109-07-5126</t>
  </si>
  <si>
    <t>200160679</t>
  </si>
  <si>
    <t>100136447</t>
  </si>
  <si>
    <t>Chiang Li Jane</t>
  </si>
  <si>
    <t>981212-07-5444</t>
  </si>
  <si>
    <t>MYDIN BUKIT JAMBUL PENANG</t>
  </si>
  <si>
    <t>200160681</t>
  </si>
  <si>
    <t>100139707</t>
  </si>
  <si>
    <t>Chew Suei Lee</t>
  </si>
  <si>
    <t>860801-35-5662</t>
  </si>
  <si>
    <t>SUSHINE FARLIM PENANG</t>
  </si>
  <si>
    <t>200160689,200160690</t>
  </si>
  <si>
    <t>100140413</t>
  </si>
  <si>
    <t>Teh Pei Voon</t>
  </si>
  <si>
    <t>971106-07-5564</t>
  </si>
  <si>
    <t>200160691,200160692</t>
  </si>
  <si>
    <t>100140414</t>
  </si>
  <si>
    <t>Melanie A/P Michael Dass</t>
  </si>
  <si>
    <t>960904-07-5610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</si>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</sst>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29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24</xdr:row>
      <xdr:rowOff>0</xdr:rowOff>
    </xdr:from>
    <xdr:to>
      <xdr:col>32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673">
        <v>6</v>
      </c>
      <c r="Z1" t="n" s="674">
        <v>2019.0</v>
      </c>
    </row>
    <row r="2">
      <c r="A2" t="s">
        <v>0</v>
      </c>
      <c r="B2" t="s">
        <v>2</v>
      </c>
      <c r="Y2" t="s" s="675">
        <v>7</v>
      </c>
      <c r="Z2" t="n" s="67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529"/>
      <c r="J6" s="530"/>
    </row>
    <row r="7">
      <c r="I7" s="531"/>
      <c r="J7" s="532"/>
    </row>
    <row r="8">
      <c r="A8" t="s" s="557">
        <v>0</v>
      </c>
      <c r="B8" t="s" s="558">
        <v>0</v>
      </c>
      <c r="C8" t="s" s="559">
        <v>0</v>
      </c>
      <c r="D8" t="s" s="560">
        <v>0</v>
      </c>
      <c r="E8" t="s" s="561">
        <v>0</v>
      </c>
      <c r="F8" t="s" s="562">
        <v>0</v>
      </c>
      <c r="G8" t="s" s="563">
        <v>0</v>
      </c>
      <c r="H8" t="s" s="564">
        <v>0</v>
      </c>
      <c r="I8" t="s" s="565">
        <v>0</v>
      </c>
      <c r="J8" t="s" s="566">
        <v>0</v>
      </c>
      <c r="K8" t="s" s="567">
        <v>0</v>
      </c>
      <c r="L8" t="s" s="568">
        <v>0</v>
      </c>
      <c r="M8" t="s" s="569">
        <v>0</v>
      </c>
      <c r="N8" t="s" s="570">
        <v>0</v>
      </c>
      <c r="O8" t="s" s="571">
        <v>0</v>
      </c>
      <c r="P8" t="s" s="572">
        <v>0</v>
      </c>
      <c r="Q8" t="s" s="573">
        <v>0</v>
      </c>
      <c r="R8" t="s" s="574">
        <v>0</v>
      </c>
      <c r="S8" t="s" s="575">
        <v>0</v>
      </c>
      <c r="T8" t="s" s="576">
        <v>0</v>
      </c>
      <c r="U8" t="s" s="577">
        <v>0</v>
      </c>
      <c r="V8" t="s" s="578">
        <v>0</v>
      </c>
      <c r="W8" t="s" s="579">
        <v>0</v>
      </c>
      <c r="X8" t="s" s="580">
        <v>0</v>
      </c>
      <c r="Y8" t="s" s="648">
        <v>0</v>
      </c>
      <c r="Z8" t="s" s="649">
        <v>0</v>
      </c>
      <c r="AA8" t="s" s="650">
        <v>0</v>
      </c>
      <c r="AB8" t="s" s="651">
        <v>0</v>
      </c>
      <c r="AC8" t="s" s="652">
        <v>8</v>
      </c>
      <c r="AD8" s="653"/>
      <c r="AE8" s="654"/>
      <c r="AF8" s="664"/>
    </row>
    <row r="9" ht="41.0" customHeight="true">
      <c r="A9" t="s" s="584">
        <v>9</v>
      </c>
      <c r="B9" t="s" s="585">
        <v>10</v>
      </c>
      <c r="C9" t="s" s="586">
        <v>11</v>
      </c>
      <c r="D9" t="s" s="587">
        <v>12</v>
      </c>
      <c r="E9" t="s" s="588">
        <v>13</v>
      </c>
      <c r="F9" t="s" s="589">
        <v>14</v>
      </c>
      <c r="G9" t="s" s="590">
        <v>15</v>
      </c>
      <c r="H9" t="s" s="591">
        <v>16</v>
      </c>
      <c r="I9" t="s" s="592">
        <v>17</v>
      </c>
      <c r="J9" t="s" s="593">
        <v>18</v>
      </c>
      <c r="K9" t="s" s="594">
        <v>19</v>
      </c>
      <c r="L9" t="s" s="595">
        <v>20</v>
      </c>
      <c r="M9" t="s" s="596">
        <v>21</v>
      </c>
      <c r="N9" t="s" s="597">
        <v>22</v>
      </c>
      <c r="O9" t="s" s="598">
        <v>23</v>
      </c>
      <c r="P9" t="s" s="599">
        <v>24</v>
      </c>
      <c r="Q9" t="s" s="600">
        <v>25</v>
      </c>
      <c r="R9" t="s" s="601">
        <v>26</v>
      </c>
      <c r="S9" t="s" s="602">
        <v>27</v>
      </c>
      <c r="T9" t="s" s="603">
        <v>28</v>
      </c>
      <c r="U9" t="s" s="604">
        <v>29</v>
      </c>
      <c r="V9" t="s" s="605">
        <v>30</v>
      </c>
      <c r="W9" t="s" s="606">
        <v>31</v>
      </c>
      <c r="X9" t="s" s="607">
        <v>32</v>
      </c>
      <c r="Y9" t="s" s="656">
        <v>33</v>
      </c>
      <c r="Z9" t="s" s="657">
        <v>34</v>
      </c>
      <c r="AA9" t="s" s="658">
        <v>35</v>
      </c>
      <c r="AB9" t="s" s="659">
        <v>36</v>
      </c>
      <c r="AC9" t="s" s="660">
        <v>37</v>
      </c>
      <c r="AD9" t="s" s="661">
        <v>38</v>
      </c>
      <c r="AE9" t="s" s="662">
        <v>39</v>
      </c>
      <c r="AF9" t="s" s="663">
        <v>40</v>
      </c>
    </row>
    <row r="10">
      <c r="A10" t="s" s="616">
        <v>0</v>
      </c>
      <c r="B10" t="s" s="617">
        <v>0</v>
      </c>
      <c r="C10" t="s" s="618">
        <v>0</v>
      </c>
      <c r="D10" t="s" s="619">
        <v>0</v>
      </c>
      <c r="E10" t="s" s="620">
        <v>0</v>
      </c>
      <c r="F10" t="s" s="621">
        <v>0</v>
      </c>
      <c r="G10" t="s" s="622">
        <v>0</v>
      </c>
      <c r="H10" t="s" s="623">
        <v>0</v>
      </c>
      <c r="I10" t="s" s="624">
        <v>0</v>
      </c>
      <c r="J10" t="s" s="625">
        <v>0</v>
      </c>
      <c r="K10" t="s" s="626">
        <v>0</v>
      </c>
      <c r="L10" t="s" s="627">
        <v>0</v>
      </c>
      <c r="M10" t="s" s="628">
        <v>0</v>
      </c>
      <c r="N10" t="s" s="629">
        <v>0</v>
      </c>
      <c r="O10" t="s" s="630">
        <v>0</v>
      </c>
      <c r="P10" t="s" s="631">
        <v>0</v>
      </c>
      <c r="Q10" t="s" s="632">
        <v>0</v>
      </c>
      <c r="R10" t="s" s="633">
        <v>0</v>
      </c>
      <c r="S10" t="s" s="634">
        <v>0</v>
      </c>
      <c r="T10" t="s" s="635">
        <v>0</v>
      </c>
      <c r="U10" t="s" s="636">
        <v>0</v>
      </c>
      <c r="V10" t="s" s="637">
        <v>0</v>
      </c>
      <c r="W10" t="s" s="638">
        <v>0</v>
      </c>
      <c r="X10" t="s" s="639">
        <v>0</v>
      </c>
      <c r="Y10" t="n" s="665">
        <v>1.5</v>
      </c>
      <c r="Z10" t="n" s="666">
        <v>1.5</v>
      </c>
      <c r="AA10" t="n" s="667">
        <v>2.0</v>
      </c>
      <c r="AB10" t="n" s="668">
        <v>2.0</v>
      </c>
      <c r="AC10" t="n" s="669">
        <v>3.0</v>
      </c>
      <c r="AD10" t="n" s="670">
        <v>3.0</v>
      </c>
      <c r="AE10" t="s" s="671">
        <v>41</v>
      </c>
      <c r="AF10" t="s" s="672">
        <v>41</v>
      </c>
    </row>
    <row r="11">
      <c r="A11" t="s" s="232">
        <v>42</v>
      </c>
      <c r="B11" t="s" s="233">
        <v>43</v>
      </c>
      <c r="C11" t="s" s="234">
        <v>44</v>
      </c>
      <c r="D11" t="s" s="235">
        <v>45</v>
      </c>
      <c r="E11" t="s" s="236">
        <v>46</v>
      </c>
      <c r="F11" t="s" s="520">
        <v>47</v>
      </c>
      <c r="G11" t="s" s="238">
        <v>48</v>
      </c>
      <c r="H11" t="s" s="239">
        <v>49</v>
      </c>
      <c r="I11" t="n" s="539">
        <v>43705.0</v>
      </c>
      <c r="J11" t="n" s="540">
        <v>43709.0</v>
      </c>
      <c r="K11" t="s" s="242">
        <v>0</v>
      </c>
      <c r="L11" t="n" s="243">
        <v>0.0</v>
      </c>
      <c r="M11" t="n" s="244">
        <v>5.0</v>
      </c>
      <c r="N11" t="n" s="245">
        <v>115.0</v>
      </c>
      <c r="O11" t="n" s="246">
        <f>M11*N11</f>
      </c>
      <c r="P11" t="n" s="247">
        <v>0.0</v>
      </c>
      <c r="Q11" t="n" s="248">
        <v>0.0</v>
      </c>
      <c r="R11" t="n" s="249">
        <f>P11*Q11</f>
      </c>
      <c r="S11" t="n" s="250">
        <f>L11+O11+R11</f>
      </c>
      <c r="T11" t="n" s="251">
        <v>0.0</v>
      </c>
      <c r="U11" t="n" s="252">
        <v>0.0</v>
      </c>
      <c r="V11" t="n" s="253">
        <v>0.0</v>
      </c>
      <c r="W11" t="n" s="254">
        <v>47.0</v>
      </c>
      <c r="X11" t="n" s="255">
        <f>S11+T11+U11+W11</f>
      </c>
      <c r="Y11" t="n" s="256">
        <v>0.0</v>
      </c>
      <c r="Z11" t="n" s="257">
        <v>0.0</v>
      </c>
      <c r="AA11" t="n" s="258">
        <v>0.0</v>
      </c>
      <c r="AB11" t="n" s="259">
        <v>0.0</v>
      </c>
      <c r="AC11" t="n" s="260">
        <v>0.0</v>
      </c>
      <c r="AD11" t="n" s="261">
        <v>0.0</v>
      </c>
      <c r="AE11" t="n" s="262">
        <f>Y11+AA11+AC11</f>
      </c>
      <c r="AF11" t="n" s="263">
        <f>Z11+AB11+AD11</f>
      </c>
    </row>
    <row r="12">
      <c r="A12" t="s" s="264">
        <v>50</v>
      </c>
      <c r="B12" t="s" s="265">
        <v>51</v>
      </c>
      <c r="C12" t="s" s="266">
        <v>52</v>
      </c>
      <c r="D12" t="s" s="267">
        <v>53</v>
      </c>
      <c r="E12" t="s" s="268">
        <v>54</v>
      </c>
      <c r="F12" t="s" s="521">
        <v>55</v>
      </c>
      <c r="G12" t="s" s="270">
        <v>56</v>
      </c>
      <c r="H12" t="s" s="271">
        <v>57</v>
      </c>
      <c r="I12" t="n" s="541">
        <v>43707.0</v>
      </c>
      <c r="J12" t="n" s="542">
        <v>43710.0</v>
      </c>
      <c r="K12" t="s" s="274">
        <v>0</v>
      </c>
      <c r="L12" t="n" s="275">
        <v>0.0</v>
      </c>
      <c r="M12" t="n" s="276">
        <v>4.0</v>
      </c>
      <c r="N12" t="n" s="277">
        <v>200.0</v>
      </c>
      <c r="O12" t="n" s="278">
        <f>M12*N12</f>
      </c>
      <c r="P12" t="n" s="279">
        <v>0.0</v>
      </c>
      <c r="Q12" t="n" s="280">
        <v>0.0</v>
      </c>
      <c r="R12" t="n" s="281">
        <f>P12*Q12</f>
      </c>
      <c r="S12" t="n" s="282">
        <f>L12+O12+R12</f>
      </c>
      <c r="T12" t="n" s="283">
        <v>0.0</v>
      </c>
      <c r="U12" t="n" s="284">
        <v>0.0</v>
      </c>
      <c r="V12" t="n" s="285">
        <v>0.0</v>
      </c>
      <c r="W12" t="n" s="286">
        <v>0.0</v>
      </c>
      <c r="X12" t="n" s="287">
        <f>S12+T12+U12+W12</f>
      </c>
      <c r="Y12" t="n" s="288">
        <v>0.0</v>
      </c>
      <c r="Z12" t="n" s="289">
        <v>0.0</v>
      </c>
      <c r="AA12" t="n" s="290">
        <v>0.0</v>
      </c>
      <c r="AB12" t="n" s="291">
        <v>0.0</v>
      </c>
      <c r="AC12" t="n" s="292">
        <v>0.0</v>
      </c>
      <c r="AD12" t="n" s="293">
        <v>0.0</v>
      </c>
      <c r="AE12" t="n" s="294">
        <f>Y12+AA12+AC12</f>
      </c>
      <c r="AF12" t="n" s="295">
        <f>Z12+AB12+AD12</f>
      </c>
    </row>
    <row r="13">
      <c r="A13" t="s" s="296">
        <v>58</v>
      </c>
      <c r="B13" t="s" s="297">
        <v>59</v>
      </c>
      <c r="C13" t="s" s="298">
        <v>60</v>
      </c>
      <c r="D13" t="s" s="299">
        <v>61</v>
      </c>
      <c r="E13" t="s" s="300">
        <v>54</v>
      </c>
      <c r="F13" t="s" s="522">
        <v>55</v>
      </c>
      <c r="G13" t="s" s="302">
        <v>56</v>
      </c>
      <c r="H13" t="s" s="303">
        <v>57</v>
      </c>
      <c r="I13" t="n" s="543">
        <v>43707.0</v>
      </c>
      <c r="J13" t="n" s="544">
        <v>43710.0</v>
      </c>
      <c r="K13" t="s" s="306">
        <v>0</v>
      </c>
      <c r="L13" t="n" s="307">
        <v>0.0</v>
      </c>
      <c r="M13" t="n" s="308">
        <v>4.0</v>
      </c>
      <c r="N13" t="n" s="309">
        <v>200.0</v>
      </c>
      <c r="O13" t="n" s="310">
        <f>M13*N13</f>
      </c>
      <c r="P13" t="n" s="311">
        <v>0.0</v>
      </c>
      <c r="Q13" t="n" s="312">
        <v>0.0</v>
      </c>
      <c r="R13" t="n" s="313">
        <f>P13*Q13</f>
      </c>
      <c r="S13" t="n" s="314">
        <f>L13+O13+R13</f>
      </c>
      <c r="T13" t="n" s="315">
        <v>0.0</v>
      </c>
      <c r="U13" t="n" s="316">
        <v>0.0</v>
      </c>
      <c r="V13" t="n" s="317">
        <v>0.0</v>
      </c>
      <c r="W13" t="n" s="318">
        <v>0.0</v>
      </c>
      <c r="X13" t="n" s="319">
        <f>S13+T13+U13+W13</f>
      </c>
      <c r="Y13" t="n" s="320">
        <v>0.0</v>
      </c>
      <c r="Z13" t="n" s="321">
        <v>0.0</v>
      </c>
      <c r="AA13" t="n" s="322">
        <v>0.0</v>
      </c>
      <c r="AB13" t="n" s="323">
        <v>0.0</v>
      </c>
      <c r="AC13" t="n" s="324">
        <v>0.0</v>
      </c>
      <c r="AD13" t="n" s="325">
        <v>0.0</v>
      </c>
      <c r="AE13" t="n" s="326">
        <f>Y13+AA13+AC13</f>
      </c>
      <c r="AF13" t="n" s="327">
        <f>Z13+AB13+AD13</f>
      </c>
    </row>
    <row r="14">
      <c r="A14" t="s" s="328">
        <v>62</v>
      </c>
      <c r="B14" t="s" s="329">
        <v>63</v>
      </c>
      <c r="C14" t="s" s="330">
        <v>64</v>
      </c>
      <c r="D14" t="s" s="331">
        <v>65</v>
      </c>
      <c r="E14" t="s" s="332">
        <v>54</v>
      </c>
      <c r="F14" t="s" s="523">
        <v>55</v>
      </c>
      <c r="G14" t="s" s="334">
        <v>56</v>
      </c>
      <c r="H14" t="s" s="335">
        <v>57</v>
      </c>
      <c r="I14" t="n" s="545">
        <v>43707.0</v>
      </c>
      <c r="J14" t="n" s="546">
        <v>43710.0</v>
      </c>
      <c r="K14" t="s" s="338">
        <v>0</v>
      </c>
      <c r="L14" t="n" s="339">
        <v>0.0</v>
      </c>
      <c r="M14" t="n" s="340">
        <v>4.0</v>
      </c>
      <c r="N14" t="n" s="341">
        <v>200.0</v>
      </c>
      <c r="O14" t="n" s="342">
        <f>M14*N14</f>
      </c>
      <c r="P14" t="n" s="343">
        <v>0.0</v>
      </c>
      <c r="Q14" t="n" s="344">
        <v>0.0</v>
      </c>
      <c r="R14" t="n" s="345">
        <f>P14*Q14</f>
      </c>
      <c r="S14" t="n" s="346">
        <f>L14+O14+R14</f>
      </c>
      <c r="T14" t="n" s="347">
        <v>0.0</v>
      </c>
      <c r="U14" t="n" s="348">
        <v>0.0</v>
      </c>
      <c r="V14" t="n" s="349">
        <v>0.0</v>
      </c>
      <c r="W14" t="n" s="350">
        <v>0.0</v>
      </c>
      <c r="X14" t="n" s="351">
        <f>S14+T14+U14+W14</f>
      </c>
      <c r="Y14" t="n" s="352">
        <v>0.0</v>
      </c>
      <c r="Z14" t="n" s="353">
        <v>0.0</v>
      </c>
      <c r="AA14" t="n" s="354">
        <v>0.0</v>
      </c>
      <c r="AB14" t="n" s="355">
        <v>0.0</v>
      </c>
      <c r="AC14" t="n" s="356">
        <v>0.0</v>
      </c>
      <c r="AD14" t="n" s="357">
        <v>0.0</v>
      </c>
      <c r="AE14" t="n" s="358">
        <f>Y14+AA14+AC14</f>
      </c>
      <c r="AF14" t="n" s="359">
        <f>Z14+AB14+AD14</f>
      </c>
    </row>
    <row r="15">
      <c r="A15" t="s" s="360">
        <v>66</v>
      </c>
      <c r="B15" t="s" s="361">
        <v>67</v>
      </c>
      <c r="C15" t="s" s="362">
        <v>68</v>
      </c>
      <c r="D15" t="s" s="363">
        <v>69</v>
      </c>
      <c r="E15" t="s" s="364">
        <v>46</v>
      </c>
      <c r="F15" t="s" s="524">
        <v>55</v>
      </c>
      <c r="G15" t="s" s="366">
        <v>56</v>
      </c>
      <c r="H15" t="s" s="367">
        <v>57</v>
      </c>
      <c r="I15" t="n" s="547">
        <v>43703.0</v>
      </c>
      <c r="J15" t="n" s="548">
        <v>43710.0</v>
      </c>
      <c r="K15" t="s" s="370">
        <v>0</v>
      </c>
      <c r="L15" t="n" s="371">
        <v>0.0</v>
      </c>
      <c r="M15" t="n" s="372">
        <v>6.0</v>
      </c>
      <c r="N15" t="n" s="373">
        <v>115.0</v>
      </c>
      <c r="O15" t="n" s="374">
        <f>M15*N15</f>
      </c>
      <c r="P15" t="n" s="375">
        <v>1.0</v>
      </c>
      <c r="Q15" t="n" s="376">
        <v>165.0</v>
      </c>
      <c r="R15" t="n" s="377">
        <f>P15*Q15</f>
      </c>
      <c r="S15" t="n" s="378">
        <f>L15+O15+R15</f>
      </c>
      <c r="T15" t="n" s="379">
        <v>0.0</v>
      </c>
      <c r="U15" t="n" s="380">
        <v>0.0</v>
      </c>
      <c r="V15" t="n" s="381">
        <v>0.0</v>
      </c>
      <c r="W15" t="n" s="382">
        <v>496.88</v>
      </c>
      <c r="X15" t="n" s="383">
        <f>S15+T15+U15+W15</f>
      </c>
      <c r="Y15" t="n" s="384">
        <v>0.0</v>
      </c>
      <c r="Z15" t="n" s="385">
        <v>0.0</v>
      </c>
      <c r="AA15" t="n" s="386">
        <v>8.0</v>
      </c>
      <c r="AB15" t="n" s="387">
        <v>330.0</v>
      </c>
      <c r="AC15" t="n" s="388">
        <v>0.0</v>
      </c>
      <c r="AD15" t="n" s="389">
        <v>0.0</v>
      </c>
      <c r="AE15" t="n" s="390">
        <f>Y15+AA15+AC15</f>
      </c>
      <c r="AF15" t="n" s="391">
        <f>Z15+AB15+AD15</f>
      </c>
    </row>
    <row r="16">
      <c r="A16" t="s" s="392">
        <v>70</v>
      </c>
      <c r="B16" t="s" s="393">
        <v>71</v>
      </c>
      <c r="C16" t="s" s="394">
        <v>72</v>
      </c>
      <c r="D16" t="s" s="395">
        <v>73</v>
      </c>
      <c r="E16" t="s" s="396">
        <v>46</v>
      </c>
      <c r="F16" t="s" s="525">
        <v>74</v>
      </c>
      <c r="G16" t="s" s="398">
        <v>56</v>
      </c>
      <c r="H16" t="s" s="399">
        <v>57</v>
      </c>
      <c r="I16" t="n" s="549">
        <v>43707.0</v>
      </c>
      <c r="J16" t="n" s="550">
        <v>43709.0</v>
      </c>
      <c r="K16" t="s" s="402">
        <v>0</v>
      </c>
      <c r="L16" t="n" s="403">
        <v>0.0</v>
      </c>
      <c r="M16" t="n" s="404">
        <v>2.0</v>
      </c>
      <c r="N16" t="n" s="405">
        <v>115.0</v>
      </c>
      <c r="O16" t="n" s="406">
        <f>M16*N16</f>
      </c>
      <c r="P16" t="n" s="407">
        <v>0.0</v>
      </c>
      <c r="Q16" t="n" s="408">
        <v>0.0</v>
      </c>
      <c r="R16" t="n" s="409">
        <f>P16*Q16</f>
      </c>
      <c r="S16" t="n" s="410">
        <f>L16+O16+R16</f>
      </c>
      <c r="T16" t="n" s="411">
        <v>0.0</v>
      </c>
      <c r="U16" t="n" s="412">
        <v>0.0</v>
      </c>
      <c r="V16" t="n" s="413">
        <v>0.0</v>
      </c>
      <c r="W16" t="n" s="414">
        <v>236.64</v>
      </c>
      <c r="X16" t="n" s="415">
        <f>S16+T16+U16+W16</f>
      </c>
      <c r="Y16" t="n" s="416">
        <v>0.0</v>
      </c>
      <c r="Z16" t="n" s="417">
        <v>0.0</v>
      </c>
      <c r="AA16" t="n" s="418">
        <v>8.0</v>
      </c>
      <c r="AB16" t="n" s="419">
        <v>230.0</v>
      </c>
      <c r="AC16" t="n" s="420">
        <v>0.0</v>
      </c>
      <c r="AD16" t="n" s="421">
        <v>0.0</v>
      </c>
      <c r="AE16" t="n" s="422">
        <f>Y16+AA16+AC16</f>
      </c>
      <c r="AF16" t="n" s="423">
        <f>Z16+AB16+AD16</f>
      </c>
    </row>
    <row r="17">
      <c r="A17" t="s" s="424">
        <v>75</v>
      </c>
      <c r="B17" t="s" s="425">
        <v>76</v>
      </c>
      <c r="C17" t="s" s="426">
        <v>77</v>
      </c>
      <c r="D17" t="s" s="427">
        <v>78</v>
      </c>
      <c r="E17" t="s" s="428">
        <v>54</v>
      </c>
      <c r="F17" t="s" s="526">
        <v>79</v>
      </c>
      <c r="G17" t="s" s="430">
        <v>56</v>
      </c>
      <c r="H17" t="s" s="431">
        <v>57</v>
      </c>
      <c r="I17" t="n" s="551">
        <v>43707.0</v>
      </c>
      <c r="J17" t="n" s="552">
        <v>43710.0</v>
      </c>
      <c r="K17" t="s" s="434">
        <v>0</v>
      </c>
      <c r="L17" t="n" s="435">
        <v>0.0</v>
      </c>
      <c r="M17" t="n" s="436">
        <v>4.0</v>
      </c>
      <c r="N17" t="n" s="437">
        <v>200.0</v>
      </c>
      <c r="O17" t="n" s="438">
        <f>M17*N17</f>
      </c>
      <c r="P17" t="n" s="439">
        <v>0.0</v>
      </c>
      <c r="Q17" t="n" s="440">
        <v>0.0</v>
      </c>
      <c r="R17" t="n" s="441">
        <f>P17*Q17</f>
      </c>
      <c r="S17" t="n" s="442">
        <f>L17+O17+R17</f>
      </c>
      <c r="T17" t="n" s="443">
        <v>0.0</v>
      </c>
      <c r="U17" t="n" s="444">
        <v>0.0</v>
      </c>
      <c r="V17" t="n" s="445">
        <v>0.0</v>
      </c>
      <c r="W17" t="n" s="446">
        <v>0.0</v>
      </c>
      <c r="X17" t="n" s="447">
        <f>S17+T17+U17+W17</f>
      </c>
      <c r="Y17" t="n" s="448">
        <v>0.0</v>
      </c>
      <c r="Z17" t="n" s="449">
        <v>0.0</v>
      </c>
      <c r="AA17" t="n" s="450">
        <v>0.0</v>
      </c>
      <c r="AB17" t="n" s="451">
        <v>0.0</v>
      </c>
      <c r="AC17" t="n" s="452">
        <v>0.0</v>
      </c>
      <c r="AD17" t="n" s="453">
        <v>0.0</v>
      </c>
      <c r="AE17" t="n" s="454">
        <f>Y17+AA17+AC17</f>
      </c>
      <c r="AF17" t="n" s="455">
        <f>Z17+AB17+AD17</f>
      </c>
    </row>
    <row r="18">
      <c r="A18" t="s" s="456">
        <v>80</v>
      </c>
      <c r="B18" t="s" s="457">
        <v>81</v>
      </c>
      <c r="C18" t="s" s="458">
        <v>82</v>
      </c>
      <c r="D18" t="s" s="459">
        <v>83</v>
      </c>
      <c r="E18" t="s" s="460">
        <v>46</v>
      </c>
      <c r="F18" t="s" s="527">
        <v>55</v>
      </c>
      <c r="G18" t="s" s="462">
        <v>56</v>
      </c>
      <c r="H18" t="s" s="463">
        <v>57</v>
      </c>
      <c r="I18" t="n" s="553">
        <v>43703.0</v>
      </c>
      <c r="J18" t="n" s="554">
        <v>43710.0</v>
      </c>
      <c r="K18" t="s" s="466">
        <v>0</v>
      </c>
      <c r="L18" t="n" s="467">
        <v>0.0</v>
      </c>
      <c r="M18" t="n" s="468">
        <v>5.0</v>
      </c>
      <c r="N18" t="n" s="469">
        <v>115.0</v>
      </c>
      <c r="O18" t="n" s="470">
        <f>M18*N18</f>
      </c>
      <c r="P18" t="n" s="471">
        <v>2.0</v>
      </c>
      <c r="Q18" t="n" s="472">
        <v>165.0</v>
      </c>
      <c r="R18" t="n" s="473">
        <f>P18*Q18</f>
      </c>
      <c r="S18" t="n" s="474">
        <f>L18+O18+R18</f>
      </c>
      <c r="T18" t="n" s="475">
        <v>0.0</v>
      </c>
      <c r="U18" t="n" s="476">
        <v>0.0</v>
      </c>
      <c r="V18" t="n" s="477">
        <v>0.0</v>
      </c>
      <c r="W18" t="n" s="478">
        <v>487.27</v>
      </c>
      <c r="X18" t="n" s="479">
        <f>S18+T18+U18+W18</f>
      </c>
      <c r="Y18" t="n" s="480">
        <v>0.0</v>
      </c>
      <c r="Z18" t="n" s="481">
        <v>0.0</v>
      </c>
      <c r="AA18" t="n" s="482">
        <v>8.0</v>
      </c>
      <c r="AB18" t="n" s="483">
        <v>330.0</v>
      </c>
      <c r="AC18" t="n" s="484">
        <v>0.0</v>
      </c>
      <c r="AD18" t="n" s="485">
        <v>0.0</v>
      </c>
      <c r="AE18" t="n" s="486">
        <f>Y18+AA18+AC18</f>
      </c>
      <c r="AF18" t="n" s="487">
        <f>Z18+AB18+AD18</f>
      </c>
    </row>
    <row r="19">
      <c r="A19" t="s" s="488">
        <v>84</v>
      </c>
      <c r="B19" t="s" s="489">
        <v>85</v>
      </c>
      <c r="C19" t="s" s="490">
        <v>86</v>
      </c>
      <c r="D19" t="s" s="491">
        <v>87</v>
      </c>
      <c r="E19" t="s" s="492">
        <v>46</v>
      </c>
      <c r="F19" t="s" s="528">
        <v>55</v>
      </c>
      <c r="G19" t="s" s="494">
        <v>56</v>
      </c>
      <c r="H19" t="s" s="495">
        <v>57</v>
      </c>
      <c r="I19" t="n" s="555">
        <v>43703.0</v>
      </c>
      <c r="J19" t="n" s="556">
        <v>43710.0</v>
      </c>
      <c r="K19" t="s" s="498">
        <v>0</v>
      </c>
      <c r="L19" t="n" s="499">
        <v>0.0</v>
      </c>
      <c r="M19" t="n" s="500">
        <v>5.0</v>
      </c>
      <c r="N19" t="n" s="501">
        <v>115.0</v>
      </c>
      <c r="O19" t="n" s="502">
        <f>M19*N19</f>
      </c>
      <c r="P19" t="n" s="503">
        <v>2.0</v>
      </c>
      <c r="Q19" t="n" s="504">
        <v>165.0</v>
      </c>
      <c r="R19" t="n" s="505">
        <f>P19*Q19</f>
      </c>
      <c r="S19" t="n" s="506">
        <f>L19+O19+R19</f>
      </c>
      <c r="T19" t="n" s="507">
        <v>0.0</v>
      </c>
      <c r="U19" t="n" s="508">
        <v>0.0</v>
      </c>
      <c r="V19" t="n" s="509">
        <v>0.0</v>
      </c>
      <c r="W19" t="n" s="510">
        <v>328.18</v>
      </c>
      <c r="X19" t="n" s="511">
        <f>S19+T19+U19+W19</f>
      </c>
      <c r="Y19" t="n" s="512">
        <v>0.0</v>
      </c>
      <c r="Z19" t="n" s="513">
        <v>0.0</v>
      </c>
      <c r="AA19" t="n" s="514">
        <v>8.0</v>
      </c>
      <c r="AB19" t="n" s="515">
        <v>330.0</v>
      </c>
      <c r="AC19" t="n" s="516">
        <v>0.0</v>
      </c>
      <c r="AD19" t="n" s="517">
        <v>0.0</v>
      </c>
      <c r="AE19" t="n" s="518">
        <f>Y19+AA19+AC19</f>
      </c>
      <c r="AF19" t="n" s="519">
        <f>Z19+AB19+AD19</f>
      </c>
    </row>
    <row r="20">
      <c r="L20" s="190"/>
      <c r="M20" s="191"/>
      <c r="N20" s="192"/>
      <c r="O20" s="193"/>
      <c r="P20" s="194"/>
      <c r="Q20" s="195"/>
      <c r="R20" s="196"/>
      <c r="S20" s="197"/>
      <c r="T20" s="198"/>
      <c r="U20" s="199"/>
      <c r="V20" s="200"/>
      <c r="W20" s="201"/>
      <c r="X20" s="202"/>
      <c r="Y20" s="203"/>
      <c r="Z20" s="204"/>
      <c r="AA20" s="205"/>
      <c r="AB20" s="206"/>
      <c r="AC20" s="207"/>
      <c r="AD20" s="208"/>
      <c r="AE20" s="209"/>
      <c r="AF20" s="210"/>
    </row>
    <row r="21"/>
    <row r="22">
      <c r="A22" t="s">
        <v>0</v>
      </c>
      <c r="B22" t="s">
        <v>88</v>
      </c>
      <c r="C22">
        <f>COUNTA(A11:A19)</f>
      </c>
      <c r="L22" s="211">
        <f>SUM(l11:l19)</f>
      </c>
      <c r="M22" s="212">
        <f>SUM(m11:m19)</f>
      </c>
      <c r="N22" s="213"/>
      <c r="O22" s="214">
        <f>SUM(o11:o19)</f>
      </c>
      <c r="P22" s="215">
        <f>SUM(p11:p19)</f>
      </c>
      <c r="Q22" s="216"/>
      <c r="R22" s="217">
        <f>SUM(r11:r19)</f>
      </c>
      <c r="S22" s="218">
        <f>SUM(s11:s19)</f>
      </c>
      <c r="T22" s="219">
        <f>SUM(t11:t19)</f>
      </c>
      <c r="U22" s="220">
        <f>SUM(u11:u19)</f>
      </c>
      <c r="V22" s="221">
        <f>SUM(v11:v19)</f>
      </c>
      <c r="W22" s="222">
        <f>SUM(w11:w19)</f>
      </c>
      <c r="X22" s="223">
        <f>SUM(x11:x19)</f>
      </c>
      <c r="Y22" s="224">
        <f>SUM(y11:y19)</f>
      </c>
      <c r="Z22" s="225">
        <f>SUM(z11:z19)</f>
      </c>
      <c r="AA22" s="226">
        <f>SUM(aa11:aa19)</f>
      </c>
      <c r="AB22" s="227">
        <f>SUM(ab11:ab19)</f>
      </c>
      <c r="AC22" s="228">
        <f>SUM(ac11:ac19)</f>
      </c>
      <c r="AD22" s="229">
        <f>SUM(ad11:ad19)</f>
      </c>
      <c r="AE22" s="230">
        <f>SUM(ae11:ae19)</f>
      </c>
      <c r="AF22" s="231">
        <f>SUM(af11:af19)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677">
        <v>0</v>
      </c>
      <c r="B1" t="s" s="678">
        <v>1</v>
      </c>
      <c r="Y1" t="s" s="679">
        <v>6</v>
      </c>
      <c r="Z1" t="n" s="680">
        <v>2019.0</v>
      </c>
    </row>
    <row r="2" ht="15.0" customHeight="true">
      <c r="A2" t="s" s="681">
        <v>0</v>
      </c>
      <c r="B2" t="s" s="682">
        <v>2</v>
      </c>
      <c r="Y2" t="s" s="683">
        <v>7</v>
      </c>
      <c r="Z2" t="n" s="684">
        <v>2019.0</v>
      </c>
    </row>
    <row r="3" ht="15.0" customHeight="true">
      <c r="A3" t="s" s="685">
        <v>0</v>
      </c>
      <c r="B3" t="s" s="686">
        <v>3</v>
      </c>
    </row>
    <row r="4" ht="15.0" customHeight="true">
      <c r="A4" t="s" s="687">
        <v>0</v>
      </c>
      <c r="B4" t="s" s="688">
        <v>4</v>
      </c>
    </row>
    <row r="5" ht="15.0" customHeight="true">
      <c r="A5" t="s" s="689">
        <v>0</v>
      </c>
      <c r="B5" t="s" s="690">
        <v>5</v>
      </c>
    </row>
    <row r="6" ht="15.0" customHeight="true">
      <c r="I6" t="s" s="691">
        <v>0</v>
      </c>
      <c r="J6" t="s" s="692">
        <v>0</v>
      </c>
    </row>
    <row r="7" ht="15.0" customHeight="true">
      <c r="I7" t="s" s="693">
        <v>0</v>
      </c>
      <c r="J7" t="s" s="694">
        <v>0</v>
      </c>
    </row>
    <row r="8" ht="15.0" customHeight="true">
      <c r="A8" t="s" s="695">
        <v>0</v>
      </c>
      <c r="B8" t="s" s="696">
        <v>0</v>
      </c>
      <c r="C8" t="s" s="697">
        <v>0</v>
      </c>
      <c r="D8" t="s" s="698">
        <v>0</v>
      </c>
      <c r="E8" t="s" s="699">
        <v>0</v>
      </c>
      <c r="F8" t="s" s="700">
        <v>0</v>
      </c>
      <c r="G8" t="s" s="701">
        <v>0</v>
      </c>
      <c r="H8" t="s" s="702">
        <v>0</v>
      </c>
      <c r="I8" t="s" s="703">
        <v>0</v>
      </c>
      <c r="J8" t="s" s="704">
        <v>0</v>
      </c>
      <c r="K8" t="s" s="705">
        <v>0</v>
      </c>
      <c r="L8" t="s" s="706">
        <v>0</v>
      </c>
      <c r="M8" t="s" s="707">
        <v>0</v>
      </c>
      <c r="N8" t="s" s="708">
        <v>0</v>
      </c>
      <c r="O8" t="s" s="709">
        <v>0</v>
      </c>
      <c r="P8" t="s" s="710">
        <v>0</v>
      </c>
      <c r="Q8" t="s" s="711">
        <v>0</v>
      </c>
      <c r="R8" t="s" s="712">
        <v>0</v>
      </c>
      <c r="S8" t="s" s="713">
        <v>0</v>
      </c>
      <c r="T8" t="s" s="714">
        <v>0</v>
      </c>
      <c r="U8" t="s" s="715">
        <v>0</v>
      </c>
      <c r="V8" t="s" s="716">
        <v>0</v>
      </c>
      <c r="W8" t="s" s="717">
        <v>0</v>
      </c>
      <c r="X8" t="s" s="718">
        <v>0</v>
      </c>
      <c r="Y8" t="s" s="719">
        <v>0</v>
      </c>
      <c r="Z8" t="s" s="720">
        <v>0</v>
      </c>
      <c r="AA8" t="s" s="721">
        <v>0</v>
      </c>
      <c r="AB8" t="s" s="722">
        <v>0</v>
      </c>
      <c r="AC8" t="s" s="723">
        <v>8</v>
      </c>
      <c r="AD8" t="s" s="724">
        <v>0</v>
      </c>
      <c r="AE8" t="s" s="725">
        <v>0</v>
      </c>
      <c r="AF8" t="s" s="726">
        <v>0</v>
      </c>
    </row>
    <row r="9" ht="41.0" customHeight="true">
      <c r="A9" t="s" s="727">
        <v>9</v>
      </c>
      <c r="B9" t="s" s="728">
        <v>10</v>
      </c>
      <c r="C9" t="s" s="729">
        <v>11</v>
      </c>
      <c r="D9" t="s" s="730">
        <v>12</v>
      </c>
      <c r="E9" t="s" s="731">
        <v>13</v>
      </c>
      <c r="F9" t="s" s="732">
        <v>14</v>
      </c>
      <c r="G9" t="s" s="733">
        <v>15</v>
      </c>
      <c r="H9" t="s" s="734">
        <v>16</v>
      </c>
      <c r="I9" t="s" s="735">
        <v>17</v>
      </c>
      <c r="J9" t="s" s="736">
        <v>18</v>
      </c>
      <c r="K9" t="s" s="737">
        <v>19</v>
      </c>
      <c r="L9" t="s" s="738">
        <v>20</v>
      </c>
      <c r="M9" t="s" s="739">
        <v>21</v>
      </c>
      <c r="N9" t="s" s="740">
        <v>22</v>
      </c>
      <c r="O9" t="s" s="741">
        <v>23</v>
      </c>
      <c r="P9" t="s" s="742">
        <v>24</v>
      </c>
      <c r="Q9" t="s" s="743">
        <v>25</v>
      </c>
      <c r="R9" t="s" s="744">
        <v>26</v>
      </c>
      <c r="S9" t="s" s="745">
        <v>27</v>
      </c>
      <c r="T9" t="s" s="746">
        <v>28</v>
      </c>
      <c r="U9" t="s" s="747">
        <v>29</v>
      </c>
      <c r="V9" t="s" s="748">
        <v>30</v>
      </c>
      <c r="W9" t="s" s="749">
        <v>31</v>
      </c>
      <c r="X9" t="s" s="750">
        <v>32</v>
      </c>
      <c r="Y9" t="s" s="751">
        <v>33</v>
      </c>
      <c r="Z9" t="s" s="752">
        <v>34</v>
      </c>
      <c r="AA9" t="s" s="753">
        <v>35</v>
      </c>
      <c r="AB9" t="s" s="754">
        <v>36</v>
      </c>
      <c r="AC9" t="s" s="755">
        <v>37</v>
      </c>
      <c r="AD9" t="s" s="756">
        <v>38</v>
      </c>
      <c r="AE9" t="s" s="757">
        <v>39</v>
      </c>
      <c r="AF9" t="s" s="758">
        <v>40</v>
      </c>
    </row>
    <row r="10" ht="15.0" customHeight="true">
      <c r="A10" t="s" s="759">
        <v>0</v>
      </c>
      <c r="B10" t="s" s="760">
        <v>0</v>
      </c>
      <c r="C10" t="s" s="761">
        <v>0</v>
      </c>
      <c r="D10" t="s" s="762">
        <v>0</v>
      </c>
      <c r="E10" t="s" s="763">
        <v>0</v>
      </c>
      <c r="F10" t="s" s="764">
        <v>0</v>
      </c>
      <c r="G10" t="s" s="765">
        <v>0</v>
      </c>
      <c r="H10" t="s" s="766">
        <v>0</v>
      </c>
      <c r="I10" t="s" s="767">
        <v>0</v>
      </c>
      <c r="J10" t="s" s="768">
        <v>0</v>
      </c>
      <c r="K10" t="s" s="769">
        <v>0</v>
      </c>
      <c r="L10" t="s" s="770">
        <v>0</v>
      </c>
      <c r="M10" t="s" s="771">
        <v>0</v>
      </c>
      <c r="N10" t="s" s="772">
        <v>0</v>
      </c>
      <c r="O10" t="s" s="773">
        <v>0</v>
      </c>
      <c r="P10" t="s" s="774">
        <v>0</v>
      </c>
      <c r="Q10" t="s" s="775">
        <v>0</v>
      </c>
      <c r="R10" t="s" s="776">
        <v>0</v>
      </c>
      <c r="S10" t="s" s="777">
        <v>0</v>
      </c>
      <c r="T10" t="s" s="778">
        <v>0</v>
      </c>
      <c r="U10" t="s" s="779">
        <v>0</v>
      </c>
      <c r="V10" t="s" s="780">
        <v>0</v>
      </c>
      <c r="W10" t="s" s="781">
        <v>0</v>
      </c>
      <c r="X10" t="s" s="782">
        <v>0</v>
      </c>
      <c r="Y10" t="n" s="783">
        <v>1.5</v>
      </c>
      <c r="Z10" t="n" s="784">
        <v>1.5</v>
      </c>
      <c r="AA10" t="n" s="785">
        <v>2.0</v>
      </c>
      <c r="AB10" t="n" s="786">
        <v>2.0</v>
      </c>
      <c r="AC10" t="n" s="787">
        <v>3.0</v>
      </c>
      <c r="AD10" t="n" s="788">
        <v>3.0</v>
      </c>
      <c r="AE10" t="s" s="789">
        <v>41</v>
      </c>
      <c r="AF10" t="s" s="790">
        <v>41</v>
      </c>
      <c r="AG10" t="s" s="791">
        <v>0</v>
      </c>
      <c r="AH10" t="s" s="792">
        <v>0</v>
      </c>
    </row>
    <row r="11" ht="15.0" customHeight="true">
      <c r="A11" t="s" s="793">
        <v>42</v>
      </c>
      <c r="B11" t="s" s="794">
        <v>43</v>
      </c>
      <c r="C11" t="s" s="795">
        <v>44</v>
      </c>
      <c r="D11" t="s" s="796">
        <v>45</v>
      </c>
      <c r="E11" t="s" s="797">
        <v>46</v>
      </c>
      <c r="F11" t="s" s="798">
        <v>47</v>
      </c>
      <c r="G11" t="s" s="799">
        <v>48</v>
      </c>
      <c r="H11" t="s" s="800">
        <v>49</v>
      </c>
      <c r="I11" t="n" s="801">
        <v>43705.0</v>
      </c>
      <c r="J11" t="n" s="802">
        <v>43709.0</v>
      </c>
      <c r="K11" t="s" s="803">
        <v>0</v>
      </c>
      <c r="L11" t="n" s="804">
        <v>0.0</v>
      </c>
      <c r="M11" t="n" s="805">
        <v>5.0</v>
      </c>
      <c r="N11" t="n" s="806">
        <v>115.0</v>
      </c>
      <c r="O11" s="807">
        <f>M11*N11</f>
      </c>
      <c r="P11" t="n" s="808">
        <v>0.0</v>
      </c>
      <c r="Q11" t="n" s="809">
        <v>0.0</v>
      </c>
      <c r="R11" s="810">
        <f>P11*Q11</f>
      </c>
      <c r="S11" s="811">
        <f>L11+O11+R11</f>
      </c>
      <c r="T11" t="n" s="812">
        <v>0.0</v>
      </c>
      <c r="U11" t="n" s="813">
        <v>0.0</v>
      </c>
      <c r="V11" t="n" s="814">
        <v>0.0</v>
      </c>
      <c r="W11" t="n" s="815">
        <v>47.0</v>
      </c>
      <c r="X11" s="816">
        <f>S11+T11+U11+W11</f>
      </c>
      <c r="Y11" t="n" s="817">
        <v>0.0</v>
      </c>
      <c r="Z11" t="n" s="818">
        <v>0.0</v>
      </c>
      <c r="AA11" t="n" s="819">
        <v>0.0</v>
      </c>
      <c r="AB11" t="n" s="820">
        <v>0.0</v>
      </c>
      <c r="AC11" t="n" s="821">
        <v>0.0</v>
      </c>
      <c r="AD11" t="n" s="822">
        <v>0.0</v>
      </c>
      <c r="AE11" s="823">
        <f>Y11+AA11+AC11</f>
      </c>
      <c r="AF11" s="824">
        <f>Z11+AB11+AD11</f>
      </c>
    </row>
    <row r="12" ht="15.0" customHeight="true">
      <c r="L12" t="s" s="825">
        <v>0</v>
      </c>
      <c r="M12" t="s" s="826">
        <v>0</v>
      </c>
      <c r="N12" t="s" s="827">
        <v>0</v>
      </c>
      <c r="O12" t="s" s="828">
        <v>0</v>
      </c>
      <c r="P12" t="s" s="829">
        <v>0</v>
      </c>
      <c r="Q12" t="s" s="830">
        <v>0</v>
      </c>
      <c r="R12" t="s" s="831">
        <v>0</v>
      </c>
      <c r="S12" t="s" s="832">
        <v>0</v>
      </c>
      <c r="T12" t="s" s="833">
        <v>0</v>
      </c>
      <c r="U12" t="s" s="834">
        <v>0</v>
      </c>
      <c r="V12" t="s" s="835">
        <v>0</v>
      </c>
      <c r="W12" t="s" s="836">
        <v>0</v>
      </c>
      <c r="X12" t="s" s="837">
        <v>0</v>
      </c>
      <c r="Y12" t="s" s="838">
        <v>0</v>
      </c>
      <c r="Z12" t="s" s="839">
        <v>0</v>
      </c>
      <c r="AA12" t="s" s="840">
        <v>0</v>
      </c>
      <c r="AB12" t="s" s="841">
        <v>0</v>
      </c>
      <c r="AC12" t="s" s="842">
        <v>0</v>
      </c>
      <c r="AD12" t="s" s="843">
        <v>0</v>
      </c>
      <c r="AE12" t="s" s="844">
        <v>0</v>
      </c>
      <c r="AF12" t="s" s="845">
        <v>0</v>
      </c>
    </row>
    <row r="13" ht="15.0" customHeight="true"/>
    <row r="14" ht="15.0" customHeight="true">
      <c r="A14" t="s" s="846">
        <v>0</v>
      </c>
      <c r="B14" t="s" s="847">
        <v>88</v>
      </c>
      <c r="C14" s="848">
        <f>COUNTA(A11:A11)</f>
      </c>
      <c r="L14" s="849">
        <f>SUM(l11:l11)</f>
      </c>
      <c r="M14" s="850">
        <f>SUM(m11:m11)</f>
      </c>
      <c r="N14" t="s" s="851">
        <v>0</v>
      </c>
      <c r="O14" s="852">
        <f>SUM(o11:o11)</f>
      </c>
      <c r="P14" s="853">
        <f>SUM(p11:p11)</f>
      </c>
      <c r="Q14" t="s" s="854">
        <v>0</v>
      </c>
      <c r="R14" s="855">
        <f>SUM(r11:r11)</f>
      </c>
      <c r="S14" s="856">
        <f>SUM(s11:s11)</f>
      </c>
      <c r="T14" s="857">
        <f>SUM(t11:t11)</f>
      </c>
      <c r="U14" s="858">
        <f>SUM(u11:u11)</f>
      </c>
      <c r="V14" s="859">
        <f>SUM(v11:v11)</f>
      </c>
      <c r="W14" s="860">
        <f>SUM(w11:w11)</f>
      </c>
      <c r="X14" s="861">
        <f>SUM(x11:x11)</f>
      </c>
      <c r="Y14" s="862">
        <f>SUM(y11:y11)</f>
      </c>
      <c r="Z14" s="863">
        <f>SUM(z11:z11)</f>
      </c>
      <c r="AA14" s="864">
        <f>SUM(aa11:aa11)</f>
      </c>
      <c r="AB14" s="865">
        <f>SUM(ab11:ab11)</f>
      </c>
      <c r="AC14" s="866">
        <f>SUM(ac11:ac11)</f>
      </c>
      <c r="AD14" s="867">
        <f>SUM(ad11:ad11)</f>
      </c>
      <c r="AE14" s="868">
        <f>SUM(ae11:ae11)</f>
      </c>
      <c r="AF14" s="869">
        <f>SUM(af11:af11)</f>
      </c>
      <c r="AG14" s="870">
        <f>SUM(ag11:ag11)</f>
      </c>
      <c r="AH14" s="871">
        <f>SUM(ah11:ah11)</f>
      </c>
      <c r="AI14" s="872">
        <f>SUM(ai11:ai11)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873">
        <v>0</v>
      </c>
      <c r="B1" t="s" s="874">
        <v>1</v>
      </c>
      <c r="Y1" t="s" s="875">
        <v>6</v>
      </c>
      <c r="Z1" t="n" s="876">
        <v>2019.0</v>
      </c>
    </row>
    <row r="2" ht="15.0" customHeight="true">
      <c r="A2" t="s" s="877">
        <v>0</v>
      </c>
      <c r="B2" t="s" s="878">
        <v>2</v>
      </c>
      <c r="Y2" t="s" s="879">
        <v>7</v>
      </c>
      <c r="Z2" t="n" s="880">
        <v>2019.0</v>
      </c>
    </row>
    <row r="3" ht="15.0" customHeight="true">
      <c r="A3" t="s" s="881">
        <v>0</v>
      </c>
      <c r="B3" t="s" s="882">
        <v>3</v>
      </c>
    </row>
    <row r="4" ht="15.0" customHeight="true">
      <c r="A4" t="s" s="883">
        <v>0</v>
      </c>
      <c r="B4" t="s" s="884">
        <v>4</v>
      </c>
    </row>
    <row r="5" ht="15.0" customHeight="true">
      <c r="A5" t="s" s="885">
        <v>0</v>
      </c>
      <c r="B5" t="s" s="886">
        <v>5</v>
      </c>
    </row>
    <row r="6" ht="15.0" customHeight="true">
      <c r="I6" t="s" s="887">
        <v>0</v>
      </c>
      <c r="J6" t="s" s="888">
        <v>0</v>
      </c>
    </row>
    <row r="7" ht="15.0" customHeight="true">
      <c r="I7" t="s" s="889">
        <v>0</v>
      </c>
      <c r="J7" t="s" s="890">
        <v>0</v>
      </c>
    </row>
    <row r="8" ht="15.0" customHeight="true">
      <c r="A8" t="s" s="891">
        <v>0</v>
      </c>
      <c r="B8" t="s" s="892">
        <v>0</v>
      </c>
      <c r="C8" t="s" s="893">
        <v>0</v>
      </c>
      <c r="D8" t="s" s="894">
        <v>0</v>
      </c>
      <c r="E8" t="s" s="895">
        <v>0</v>
      </c>
      <c r="F8" t="s" s="896">
        <v>0</v>
      </c>
      <c r="G8" t="s" s="897">
        <v>0</v>
      </c>
      <c r="H8" t="s" s="898">
        <v>0</v>
      </c>
      <c r="I8" t="s" s="899">
        <v>0</v>
      </c>
      <c r="J8" t="s" s="900">
        <v>0</v>
      </c>
      <c r="K8" t="s" s="901">
        <v>0</v>
      </c>
      <c r="L8" t="s" s="902">
        <v>0</v>
      </c>
      <c r="M8" t="s" s="903">
        <v>0</v>
      </c>
      <c r="N8" t="s" s="904">
        <v>0</v>
      </c>
      <c r="O8" t="s" s="905">
        <v>0</v>
      </c>
      <c r="P8" t="s" s="906">
        <v>0</v>
      </c>
      <c r="Q8" t="s" s="907">
        <v>0</v>
      </c>
      <c r="R8" t="s" s="908">
        <v>0</v>
      </c>
      <c r="S8" t="s" s="909">
        <v>0</v>
      </c>
      <c r="T8" t="s" s="910">
        <v>0</v>
      </c>
      <c r="U8" t="s" s="911">
        <v>0</v>
      </c>
      <c r="V8" t="s" s="912">
        <v>0</v>
      </c>
      <c r="W8" t="s" s="913">
        <v>0</v>
      </c>
      <c r="X8" t="s" s="914">
        <v>0</v>
      </c>
      <c r="Y8" t="s" s="915">
        <v>0</v>
      </c>
      <c r="Z8" t="s" s="916">
        <v>0</v>
      </c>
      <c r="AA8" t="s" s="917">
        <v>0</v>
      </c>
      <c r="AB8" t="s" s="918">
        <v>0</v>
      </c>
      <c r="AC8" t="s" s="919">
        <v>8</v>
      </c>
      <c r="AD8" t="s" s="920">
        <v>0</v>
      </c>
      <c r="AE8" t="s" s="921">
        <v>0</v>
      </c>
      <c r="AF8" t="s" s="922">
        <v>0</v>
      </c>
    </row>
    <row r="9" ht="41.0" customHeight="true">
      <c r="A9" t="s" s="923">
        <v>9</v>
      </c>
      <c r="B9" t="s" s="924">
        <v>10</v>
      </c>
      <c r="C9" t="s" s="925">
        <v>11</v>
      </c>
      <c r="D9" t="s" s="926">
        <v>12</v>
      </c>
      <c r="E9" t="s" s="927">
        <v>13</v>
      </c>
      <c r="F9" t="s" s="928">
        <v>14</v>
      </c>
      <c r="G9" t="s" s="929">
        <v>15</v>
      </c>
      <c r="H9" t="s" s="930">
        <v>16</v>
      </c>
      <c r="I9" t="s" s="931">
        <v>17</v>
      </c>
      <c r="J9" t="s" s="932">
        <v>18</v>
      </c>
      <c r="K9" t="s" s="933">
        <v>19</v>
      </c>
      <c r="L9" t="s" s="934">
        <v>20</v>
      </c>
      <c r="M9" t="s" s="935">
        <v>21</v>
      </c>
      <c r="N9" t="s" s="936">
        <v>22</v>
      </c>
      <c r="O9" t="s" s="937">
        <v>23</v>
      </c>
      <c r="P9" t="s" s="938">
        <v>24</v>
      </c>
      <c r="Q9" t="s" s="939">
        <v>25</v>
      </c>
      <c r="R9" t="s" s="940">
        <v>26</v>
      </c>
      <c r="S9" t="s" s="941">
        <v>27</v>
      </c>
      <c r="T9" t="s" s="942">
        <v>28</v>
      </c>
      <c r="U9" t="s" s="943">
        <v>29</v>
      </c>
      <c r="V9" t="s" s="944">
        <v>30</v>
      </c>
      <c r="W9" t="s" s="945">
        <v>31</v>
      </c>
      <c r="X9" t="s" s="946">
        <v>32</v>
      </c>
      <c r="Y9" t="s" s="947">
        <v>33</v>
      </c>
      <c r="Z9" t="s" s="948">
        <v>34</v>
      </c>
      <c r="AA9" t="s" s="949">
        <v>35</v>
      </c>
      <c r="AB9" t="s" s="950">
        <v>36</v>
      </c>
      <c r="AC9" t="s" s="951">
        <v>37</v>
      </c>
      <c r="AD9" t="s" s="952">
        <v>38</v>
      </c>
      <c r="AE9" t="s" s="953">
        <v>39</v>
      </c>
      <c r="AF9" t="s" s="954">
        <v>40</v>
      </c>
    </row>
    <row r="10" ht="15.0" customHeight="true">
      <c r="A10" t="s" s="955">
        <v>0</v>
      </c>
      <c r="B10" t="s" s="956">
        <v>0</v>
      </c>
      <c r="C10" t="s" s="957">
        <v>0</v>
      </c>
      <c r="D10" t="s" s="958">
        <v>0</v>
      </c>
      <c r="E10" t="s" s="959">
        <v>0</v>
      </c>
      <c r="F10" t="s" s="960">
        <v>0</v>
      </c>
      <c r="G10" t="s" s="961">
        <v>0</v>
      </c>
      <c r="H10" t="s" s="962">
        <v>0</v>
      </c>
      <c r="I10" t="s" s="963">
        <v>0</v>
      </c>
      <c r="J10" t="s" s="964">
        <v>0</v>
      </c>
      <c r="K10" t="s" s="965">
        <v>0</v>
      </c>
      <c r="L10" t="s" s="966">
        <v>0</v>
      </c>
      <c r="M10" t="s" s="967">
        <v>0</v>
      </c>
      <c r="N10" t="s" s="968">
        <v>0</v>
      </c>
      <c r="O10" t="s" s="969">
        <v>0</v>
      </c>
      <c r="P10" t="s" s="970">
        <v>0</v>
      </c>
      <c r="Q10" t="s" s="971">
        <v>0</v>
      </c>
      <c r="R10" t="s" s="972">
        <v>0</v>
      </c>
      <c r="S10" t="s" s="973">
        <v>0</v>
      </c>
      <c r="T10" t="s" s="974">
        <v>0</v>
      </c>
      <c r="U10" t="s" s="975">
        <v>0</v>
      </c>
      <c r="V10" t="s" s="976">
        <v>0</v>
      </c>
      <c r="W10" t="s" s="977">
        <v>0</v>
      </c>
      <c r="X10" t="s" s="978">
        <v>0</v>
      </c>
      <c r="Y10" t="n" s="979">
        <v>1.5</v>
      </c>
      <c r="Z10" t="n" s="980">
        <v>1.5</v>
      </c>
      <c r="AA10" t="n" s="981">
        <v>2.0</v>
      </c>
      <c r="AB10" t="n" s="982">
        <v>2.0</v>
      </c>
      <c r="AC10" t="n" s="983">
        <v>3.0</v>
      </c>
      <c r="AD10" t="n" s="984">
        <v>3.0</v>
      </c>
      <c r="AE10" t="s" s="985">
        <v>41</v>
      </c>
      <c r="AF10" t="s" s="986">
        <v>41</v>
      </c>
      <c r="AG10" t="s" s="987">
        <v>0</v>
      </c>
      <c r="AH10" t="s" s="988">
        <v>0</v>
      </c>
    </row>
    <row r="11" ht="15.0" customHeight="true">
      <c r="A11" t="s" s="989">
        <v>50</v>
      </c>
      <c r="B11" t="s" s="990">
        <v>51</v>
      </c>
      <c r="C11" t="s" s="991">
        <v>52</v>
      </c>
      <c r="D11" t="s" s="992">
        <v>53</v>
      </c>
      <c r="E11" t="s" s="993">
        <v>54</v>
      </c>
      <c r="F11" t="s" s="994">
        <v>55</v>
      </c>
      <c r="G11" t="s" s="995">
        <v>56</v>
      </c>
      <c r="H11" t="s" s="996">
        <v>57</v>
      </c>
      <c r="I11" t="n" s="997">
        <v>43707.0</v>
      </c>
      <c r="J11" t="n" s="998">
        <v>43710.0</v>
      </c>
      <c r="K11" t="s" s="999">
        <v>0</v>
      </c>
      <c r="L11" t="n" s="1000">
        <v>0.0</v>
      </c>
      <c r="M11" t="n" s="1001">
        <v>4.0</v>
      </c>
      <c r="N11" t="n" s="1002">
        <v>200.0</v>
      </c>
      <c r="O11" s="1003">
        <f>M11*N11</f>
      </c>
      <c r="P11" t="n" s="1004">
        <v>0.0</v>
      </c>
      <c r="Q11" t="n" s="1005">
        <v>0.0</v>
      </c>
      <c r="R11" s="1006">
        <f>P11*Q11</f>
      </c>
      <c r="S11" s="1007">
        <f>L11+O11+R11</f>
      </c>
      <c r="T11" t="n" s="1008">
        <v>0.0</v>
      </c>
      <c r="U11" t="n" s="1009">
        <v>0.0</v>
      </c>
      <c r="V11" t="n" s="1010">
        <v>0.0</v>
      </c>
      <c r="W11" t="n" s="1011">
        <v>0.0</v>
      </c>
      <c r="X11" s="1012">
        <f>S11+T11+U11+W11</f>
      </c>
      <c r="Y11" t="n" s="1013">
        <v>0.0</v>
      </c>
      <c r="Z11" t="n" s="1014">
        <v>0.0</v>
      </c>
      <c r="AA11" t="n" s="1015">
        <v>0.0</v>
      </c>
      <c r="AB11" t="n" s="1016">
        <v>0.0</v>
      </c>
      <c r="AC11" t="n" s="1017">
        <v>0.0</v>
      </c>
      <c r="AD11" t="n" s="1018">
        <v>0.0</v>
      </c>
      <c r="AE11" s="1019">
        <f>Y11+AA11+AC11</f>
      </c>
      <c r="AF11" s="1020">
        <f>Z11+AB11+AD11</f>
      </c>
    </row>
    <row r="12" ht="15.0" customHeight="true">
      <c r="A12" t="s" s="1021">
        <v>58</v>
      </c>
      <c r="B12" t="s" s="1022">
        <v>59</v>
      </c>
      <c r="C12" t="s" s="1023">
        <v>60</v>
      </c>
      <c r="D12" t="s" s="1024">
        <v>61</v>
      </c>
      <c r="E12" t="s" s="1025">
        <v>54</v>
      </c>
      <c r="F12" t="s" s="1026">
        <v>55</v>
      </c>
      <c r="G12" t="s" s="1027">
        <v>56</v>
      </c>
      <c r="H12" t="s" s="1028">
        <v>57</v>
      </c>
      <c r="I12" t="n" s="1029">
        <v>43707.0</v>
      </c>
      <c r="J12" t="n" s="1030">
        <v>43710.0</v>
      </c>
      <c r="K12" t="s" s="1031">
        <v>0</v>
      </c>
      <c r="L12" t="n" s="1032">
        <v>0.0</v>
      </c>
      <c r="M12" t="n" s="1033">
        <v>4.0</v>
      </c>
      <c r="N12" t="n" s="1034">
        <v>200.0</v>
      </c>
      <c r="O12" s="1035">
        <f>M12*N12</f>
      </c>
      <c r="P12" t="n" s="1036">
        <v>0.0</v>
      </c>
      <c r="Q12" t="n" s="1037">
        <v>0.0</v>
      </c>
      <c r="R12" s="1038">
        <f>P12*Q12</f>
      </c>
      <c r="S12" s="1039">
        <f>L12+O12+R12</f>
      </c>
      <c r="T12" t="n" s="1040">
        <v>0.0</v>
      </c>
      <c r="U12" t="n" s="1041">
        <v>0.0</v>
      </c>
      <c r="V12" t="n" s="1042">
        <v>0.0</v>
      </c>
      <c r="W12" t="n" s="1043">
        <v>0.0</v>
      </c>
      <c r="X12" s="1044">
        <f>S12+T12+U12+W12</f>
      </c>
      <c r="Y12" t="n" s="1045">
        <v>0.0</v>
      </c>
      <c r="Z12" t="n" s="1046">
        <v>0.0</v>
      </c>
      <c r="AA12" t="n" s="1047">
        <v>0.0</v>
      </c>
      <c r="AB12" t="n" s="1048">
        <v>0.0</v>
      </c>
      <c r="AC12" t="n" s="1049">
        <v>0.0</v>
      </c>
      <c r="AD12" t="n" s="1050">
        <v>0.0</v>
      </c>
      <c r="AE12" s="1051">
        <f>Y12+AA12+AC12</f>
      </c>
      <c r="AF12" s="1052">
        <f>Z12+AB12+AD12</f>
      </c>
    </row>
    <row r="13" ht="15.0" customHeight="true">
      <c r="A13" t="s" s="1053">
        <v>62</v>
      </c>
      <c r="B13" t="s" s="1054">
        <v>63</v>
      </c>
      <c r="C13" t="s" s="1055">
        <v>64</v>
      </c>
      <c r="D13" t="s" s="1056">
        <v>65</v>
      </c>
      <c r="E13" t="s" s="1057">
        <v>54</v>
      </c>
      <c r="F13" t="s" s="1058">
        <v>55</v>
      </c>
      <c r="G13" t="s" s="1059">
        <v>56</v>
      </c>
      <c r="H13" t="s" s="1060">
        <v>57</v>
      </c>
      <c r="I13" t="n" s="1061">
        <v>43707.0</v>
      </c>
      <c r="J13" t="n" s="1062">
        <v>43710.0</v>
      </c>
      <c r="K13" t="s" s="1063">
        <v>0</v>
      </c>
      <c r="L13" t="n" s="1064">
        <v>0.0</v>
      </c>
      <c r="M13" t="n" s="1065">
        <v>4.0</v>
      </c>
      <c r="N13" t="n" s="1066">
        <v>200.0</v>
      </c>
      <c r="O13" s="1067">
        <f>M13*N13</f>
      </c>
      <c r="P13" t="n" s="1068">
        <v>0.0</v>
      </c>
      <c r="Q13" t="n" s="1069">
        <v>0.0</v>
      </c>
      <c r="R13" s="1070">
        <f>P13*Q13</f>
      </c>
      <c r="S13" s="1071">
        <f>L13+O13+R13</f>
      </c>
      <c r="T13" t="n" s="1072">
        <v>0.0</v>
      </c>
      <c r="U13" t="n" s="1073">
        <v>0.0</v>
      </c>
      <c r="V13" t="n" s="1074">
        <v>0.0</v>
      </c>
      <c r="W13" t="n" s="1075">
        <v>0.0</v>
      </c>
      <c r="X13" s="1076">
        <f>S13+T13+U13+W13</f>
      </c>
      <c r="Y13" t="n" s="1077">
        <v>0.0</v>
      </c>
      <c r="Z13" t="n" s="1078">
        <v>0.0</v>
      </c>
      <c r="AA13" t="n" s="1079">
        <v>0.0</v>
      </c>
      <c r="AB13" t="n" s="1080">
        <v>0.0</v>
      </c>
      <c r="AC13" t="n" s="1081">
        <v>0.0</v>
      </c>
      <c r="AD13" t="n" s="1082">
        <v>0.0</v>
      </c>
      <c r="AE13" s="1083">
        <f>Y13+AA13+AC13</f>
      </c>
      <c r="AF13" s="1084">
        <f>Z13+AB13+AD13</f>
      </c>
    </row>
    <row r="14" ht="15.0" customHeight="true">
      <c r="A14" t="s" s="1085">
        <v>66</v>
      </c>
      <c r="B14" t="s" s="1086">
        <v>67</v>
      </c>
      <c r="C14" t="s" s="1087">
        <v>68</v>
      </c>
      <c r="D14" t="s" s="1088">
        <v>69</v>
      </c>
      <c r="E14" t="s" s="1089">
        <v>46</v>
      </c>
      <c r="F14" t="s" s="1090">
        <v>55</v>
      </c>
      <c r="G14" t="s" s="1091">
        <v>56</v>
      </c>
      <c r="H14" t="s" s="1092">
        <v>57</v>
      </c>
      <c r="I14" t="n" s="1093">
        <v>43703.0</v>
      </c>
      <c r="J14" t="n" s="1094">
        <v>43710.0</v>
      </c>
      <c r="K14" t="s" s="1095">
        <v>0</v>
      </c>
      <c r="L14" t="n" s="1096">
        <v>0.0</v>
      </c>
      <c r="M14" t="n" s="1097">
        <v>6.0</v>
      </c>
      <c r="N14" t="n" s="1098">
        <v>115.0</v>
      </c>
      <c r="O14" s="1099">
        <f>M14*N14</f>
      </c>
      <c r="P14" t="n" s="1100">
        <v>1.0</v>
      </c>
      <c r="Q14" t="n" s="1101">
        <v>165.0</v>
      </c>
      <c r="R14" s="1102">
        <f>P14*Q14</f>
      </c>
      <c r="S14" s="1103">
        <f>L14+O14+R14</f>
      </c>
      <c r="T14" t="n" s="1104">
        <v>0.0</v>
      </c>
      <c r="U14" t="n" s="1105">
        <v>0.0</v>
      </c>
      <c r="V14" t="n" s="1106">
        <v>0.0</v>
      </c>
      <c r="W14" t="n" s="1107">
        <v>496.88</v>
      </c>
      <c r="X14" s="1108">
        <f>S14+T14+U14+W14</f>
      </c>
      <c r="Y14" t="n" s="1109">
        <v>0.0</v>
      </c>
      <c r="Z14" t="n" s="1110">
        <v>0.0</v>
      </c>
      <c r="AA14" t="n" s="1111">
        <v>8.0</v>
      </c>
      <c r="AB14" t="n" s="1112">
        <v>330.0</v>
      </c>
      <c r="AC14" t="n" s="1113">
        <v>0.0</v>
      </c>
      <c r="AD14" t="n" s="1114">
        <v>0.0</v>
      </c>
      <c r="AE14" s="1115">
        <f>Y14+AA14+AC14</f>
      </c>
      <c r="AF14" s="1116">
        <f>Z14+AB14+AD14</f>
      </c>
    </row>
    <row r="15" ht="15.0" customHeight="true">
      <c r="A15" t="s" s="1117">
        <v>70</v>
      </c>
      <c r="B15" t="s" s="1118">
        <v>71</v>
      </c>
      <c r="C15" t="s" s="1119">
        <v>72</v>
      </c>
      <c r="D15" t="s" s="1120">
        <v>73</v>
      </c>
      <c r="E15" t="s" s="1121">
        <v>46</v>
      </c>
      <c r="F15" t="s" s="1122">
        <v>74</v>
      </c>
      <c r="G15" t="s" s="1123">
        <v>56</v>
      </c>
      <c r="H15" t="s" s="1124">
        <v>57</v>
      </c>
      <c r="I15" t="n" s="1125">
        <v>43707.0</v>
      </c>
      <c r="J15" t="n" s="1126">
        <v>43709.0</v>
      </c>
      <c r="K15" t="s" s="1127">
        <v>0</v>
      </c>
      <c r="L15" t="n" s="1128">
        <v>0.0</v>
      </c>
      <c r="M15" t="n" s="1129">
        <v>2.0</v>
      </c>
      <c r="N15" t="n" s="1130">
        <v>115.0</v>
      </c>
      <c r="O15" s="1131">
        <f>M15*N15</f>
      </c>
      <c r="P15" t="n" s="1132">
        <v>0.0</v>
      </c>
      <c r="Q15" t="n" s="1133">
        <v>0.0</v>
      </c>
      <c r="R15" s="1134">
        <f>P15*Q15</f>
      </c>
      <c r="S15" s="1135">
        <f>L15+O15+R15</f>
      </c>
      <c r="T15" t="n" s="1136">
        <v>0.0</v>
      </c>
      <c r="U15" t="n" s="1137">
        <v>0.0</v>
      </c>
      <c r="V15" t="n" s="1138">
        <v>0.0</v>
      </c>
      <c r="W15" t="n" s="1139">
        <v>236.64</v>
      </c>
      <c r="X15" s="1140">
        <f>S15+T15+U15+W15</f>
      </c>
      <c r="Y15" t="n" s="1141">
        <v>0.0</v>
      </c>
      <c r="Z15" t="n" s="1142">
        <v>0.0</v>
      </c>
      <c r="AA15" t="n" s="1143">
        <v>8.0</v>
      </c>
      <c r="AB15" t="n" s="1144">
        <v>230.0</v>
      </c>
      <c r="AC15" t="n" s="1145">
        <v>0.0</v>
      </c>
      <c r="AD15" t="n" s="1146">
        <v>0.0</v>
      </c>
      <c r="AE15" s="1147">
        <f>Y15+AA15+AC15</f>
      </c>
      <c r="AF15" s="1148">
        <f>Z15+AB15+AD15</f>
      </c>
    </row>
    <row r="16" ht="15.0" customHeight="true">
      <c r="A16" t="s" s="1149">
        <v>75</v>
      </c>
      <c r="B16" t="s" s="1150">
        <v>76</v>
      </c>
      <c r="C16" t="s" s="1151">
        <v>77</v>
      </c>
      <c r="D16" t="s" s="1152">
        <v>78</v>
      </c>
      <c r="E16" t="s" s="1153">
        <v>54</v>
      </c>
      <c r="F16" t="s" s="1154">
        <v>79</v>
      </c>
      <c r="G16" t="s" s="1155">
        <v>56</v>
      </c>
      <c r="H16" t="s" s="1156">
        <v>57</v>
      </c>
      <c r="I16" t="n" s="1157">
        <v>43707.0</v>
      </c>
      <c r="J16" t="n" s="1158">
        <v>43710.0</v>
      </c>
      <c r="K16" t="s" s="1159">
        <v>0</v>
      </c>
      <c r="L16" t="n" s="1160">
        <v>0.0</v>
      </c>
      <c r="M16" t="n" s="1161">
        <v>4.0</v>
      </c>
      <c r="N16" t="n" s="1162">
        <v>200.0</v>
      </c>
      <c r="O16" s="1163">
        <f>M16*N16</f>
      </c>
      <c r="P16" t="n" s="1164">
        <v>0.0</v>
      </c>
      <c r="Q16" t="n" s="1165">
        <v>0.0</v>
      </c>
      <c r="R16" s="1166">
        <f>P16*Q16</f>
      </c>
      <c r="S16" s="1167">
        <f>L16+O16+R16</f>
      </c>
      <c r="T16" t="n" s="1168">
        <v>0.0</v>
      </c>
      <c r="U16" t="n" s="1169">
        <v>0.0</v>
      </c>
      <c r="V16" t="n" s="1170">
        <v>0.0</v>
      </c>
      <c r="W16" t="n" s="1171">
        <v>0.0</v>
      </c>
      <c r="X16" s="1172">
        <f>S16+T16+U16+W16</f>
      </c>
      <c r="Y16" t="n" s="1173">
        <v>0.0</v>
      </c>
      <c r="Z16" t="n" s="1174">
        <v>0.0</v>
      </c>
      <c r="AA16" t="n" s="1175">
        <v>0.0</v>
      </c>
      <c r="AB16" t="n" s="1176">
        <v>0.0</v>
      </c>
      <c r="AC16" t="n" s="1177">
        <v>0.0</v>
      </c>
      <c r="AD16" t="n" s="1178">
        <v>0.0</v>
      </c>
      <c r="AE16" s="1179">
        <f>Y16+AA16+AC16</f>
      </c>
      <c r="AF16" s="1180">
        <f>Z16+AB16+AD16</f>
      </c>
    </row>
    <row r="17" ht="15.0" customHeight="true">
      <c r="A17" t="s" s="1181">
        <v>80</v>
      </c>
      <c r="B17" t="s" s="1182">
        <v>81</v>
      </c>
      <c r="C17" t="s" s="1183">
        <v>82</v>
      </c>
      <c r="D17" t="s" s="1184">
        <v>83</v>
      </c>
      <c r="E17" t="s" s="1185">
        <v>46</v>
      </c>
      <c r="F17" t="s" s="1186">
        <v>55</v>
      </c>
      <c r="G17" t="s" s="1187">
        <v>56</v>
      </c>
      <c r="H17" t="s" s="1188">
        <v>57</v>
      </c>
      <c r="I17" t="n" s="1189">
        <v>43703.0</v>
      </c>
      <c r="J17" t="n" s="1190">
        <v>43710.0</v>
      </c>
      <c r="K17" t="s" s="1191">
        <v>0</v>
      </c>
      <c r="L17" t="n" s="1192">
        <v>0.0</v>
      </c>
      <c r="M17" t="n" s="1193">
        <v>5.0</v>
      </c>
      <c r="N17" t="n" s="1194">
        <v>115.0</v>
      </c>
      <c r="O17" s="1195">
        <f>M17*N17</f>
      </c>
      <c r="P17" t="n" s="1196">
        <v>2.0</v>
      </c>
      <c r="Q17" t="n" s="1197">
        <v>165.0</v>
      </c>
      <c r="R17" s="1198">
        <f>P17*Q17</f>
      </c>
      <c r="S17" s="1199">
        <f>L17+O17+R17</f>
      </c>
      <c r="T17" t="n" s="1200">
        <v>0.0</v>
      </c>
      <c r="U17" t="n" s="1201">
        <v>0.0</v>
      </c>
      <c r="V17" t="n" s="1202">
        <v>0.0</v>
      </c>
      <c r="W17" t="n" s="1203">
        <v>487.27</v>
      </c>
      <c r="X17" s="1204">
        <f>S17+T17+U17+W17</f>
      </c>
      <c r="Y17" t="n" s="1205">
        <v>0.0</v>
      </c>
      <c r="Z17" t="n" s="1206">
        <v>0.0</v>
      </c>
      <c r="AA17" t="n" s="1207">
        <v>8.0</v>
      </c>
      <c r="AB17" t="n" s="1208">
        <v>330.0</v>
      </c>
      <c r="AC17" t="n" s="1209">
        <v>0.0</v>
      </c>
      <c r="AD17" t="n" s="1210">
        <v>0.0</v>
      </c>
      <c r="AE17" s="1211">
        <f>Y17+AA17+AC17</f>
      </c>
      <c r="AF17" s="1212">
        <f>Z17+AB17+AD17</f>
      </c>
    </row>
    <row r="18" ht="15.0" customHeight="true">
      <c r="A18" t="s" s="1213">
        <v>84</v>
      </c>
      <c r="B18" t="s" s="1214">
        <v>85</v>
      </c>
      <c r="C18" t="s" s="1215">
        <v>86</v>
      </c>
      <c r="D18" t="s" s="1216">
        <v>87</v>
      </c>
      <c r="E18" t="s" s="1217">
        <v>46</v>
      </c>
      <c r="F18" t="s" s="1218">
        <v>55</v>
      </c>
      <c r="G18" t="s" s="1219">
        <v>56</v>
      </c>
      <c r="H18" t="s" s="1220">
        <v>57</v>
      </c>
      <c r="I18" t="n" s="1221">
        <v>43703.0</v>
      </c>
      <c r="J18" t="n" s="1222">
        <v>43710.0</v>
      </c>
      <c r="K18" t="s" s="1223">
        <v>0</v>
      </c>
      <c r="L18" t="n" s="1224">
        <v>0.0</v>
      </c>
      <c r="M18" t="n" s="1225">
        <v>5.0</v>
      </c>
      <c r="N18" t="n" s="1226">
        <v>115.0</v>
      </c>
      <c r="O18" s="1227">
        <f>M18*N18</f>
      </c>
      <c r="P18" t="n" s="1228">
        <v>2.0</v>
      </c>
      <c r="Q18" t="n" s="1229">
        <v>165.0</v>
      </c>
      <c r="R18" s="1230">
        <f>P18*Q18</f>
      </c>
      <c r="S18" s="1231">
        <f>L18+O18+R18</f>
      </c>
      <c r="T18" t="n" s="1232">
        <v>0.0</v>
      </c>
      <c r="U18" t="n" s="1233">
        <v>0.0</v>
      </c>
      <c r="V18" t="n" s="1234">
        <v>0.0</v>
      </c>
      <c r="W18" t="n" s="1235">
        <v>328.18</v>
      </c>
      <c r="X18" s="1236">
        <f>S18+T18+U18+W18</f>
      </c>
      <c r="Y18" t="n" s="1237">
        <v>0.0</v>
      </c>
      <c r="Z18" t="n" s="1238">
        <v>0.0</v>
      </c>
      <c r="AA18" t="n" s="1239">
        <v>8.0</v>
      </c>
      <c r="AB18" t="n" s="1240">
        <v>330.0</v>
      </c>
      <c r="AC18" t="n" s="1241">
        <v>0.0</v>
      </c>
      <c r="AD18" t="n" s="1242">
        <v>0.0</v>
      </c>
      <c r="AE18" s="1243">
        <f>Y18+AA18+AC18</f>
      </c>
      <c r="AF18" s="1244">
        <f>Z18+AB18+AD18</f>
      </c>
    </row>
    <row r="19" ht="15.0" customHeight="true">
      <c r="L19" t="s" s="1245">
        <v>0</v>
      </c>
      <c r="M19" t="s" s="1246">
        <v>0</v>
      </c>
      <c r="N19" t="s" s="1247">
        <v>0</v>
      </c>
      <c r="O19" t="s" s="1248">
        <v>0</v>
      </c>
      <c r="P19" t="s" s="1249">
        <v>0</v>
      </c>
      <c r="Q19" t="s" s="1250">
        <v>0</v>
      </c>
      <c r="R19" t="s" s="1251">
        <v>0</v>
      </c>
      <c r="S19" t="s" s="1252">
        <v>0</v>
      </c>
      <c r="T19" t="s" s="1253">
        <v>0</v>
      </c>
      <c r="U19" t="s" s="1254">
        <v>0</v>
      </c>
      <c r="V19" t="s" s="1255">
        <v>0</v>
      </c>
      <c r="W19" t="s" s="1256">
        <v>0</v>
      </c>
      <c r="X19" t="s" s="1257">
        <v>0</v>
      </c>
      <c r="Y19" t="s" s="1258">
        <v>0</v>
      </c>
      <c r="Z19" t="s" s="1259">
        <v>0</v>
      </c>
      <c r="AA19" t="s" s="1260">
        <v>0</v>
      </c>
      <c r="AB19" t="s" s="1261">
        <v>0</v>
      </c>
      <c r="AC19" t="s" s="1262">
        <v>0</v>
      </c>
      <c r="AD19" t="s" s="1263">
        <v>0</v>
      </c>
      <c r="AE19" t="s" s="1264">
        <v>0</v>
      </c>
      <c r="AF19" t="s" s="1265">
        <v>0</v>
      </c>
    </row>
    <row r="20" ht="15.0" customHeight="true"/>
    <row r="21" ht="15.0" customHeight="true">
      <c r="A21" t="s" s="1266">
        <v>0</v>
      </c>
      <c r="B21" t="s" s="1267">
        <v>88</v>
      </c>
      <c r="C21" s="1268">
        <f>COUNTA(A11:A18)</f>
      </c>
      <c r="L21" s="1269">
        <f>SUM(l11:l18)</f>
      </c>
      <c r="M21" s="1270">
        <f>SUM(m11:m18)</f>
      </c>
      <c r="N21" t="s" s="1271">
        <v>0</v>
      </c>
      <c r="O21" s="1272">
        <f>SUM(o11:o18)</f>
      </c>
      <c r="P21" s="1273">
        <f>SUM(p11:p18)</f>
      </c>
      <c r="Q21" t="s" s="1274">
        <v>0</v>
      </c>
      <c r="R21" s="1275">
        <f>SUM(r11:r18)</f>
      </c>
      <c r="S21" s="1276">
        <f>SUM(s11:s18)</f>
      </c>
      <c r="T21" s="1277">
        <f>SUM(t11:t18)</f>
      </c>
      <c r="U21" s="1278">
        <f>SUM(u11:u18)</f>
      </c>
      <c r="V21" s="1279">
        <f>SUM(v11:v18)</f>
      </c>
      <c r="W21" s="1280">
        <f>SUM(w11:w18)</f>
      </c>
      <c r="X21" s="1281">
        <f>SUM(x11:x18)</f>
      </c>
      <c r="Y21" s="1282">
        <f>SUM(y11:y18)</f>
      </c>
      <c r="Z21" s="1283">
        <f>SUM(z11:z18)</f>
      </c>
      <c r="AA21" s="1284">
        <f>SUM(aa11:aa18)</f>
      </c>
      <c r="AB21" s="1285">
        <f>SUM(ab11:ab18)</f>
      </c>
      <c r="AC21" s="1286">
        <f>SUM(ac11:ac18)</f>
      </c>
      <c r="AD21" s="1287">
        <f>SUM(ad11:ad18)</f>
      </c>
      <c r="AE21" s="1288">
        <f>SUM(ae11:ae18)</f>
      </c>
      <c r="AF21" s="1289">
        <f>SUM(af11:af18)</f>
      </c>
      <c r="AG21" s="1290">
        <f>SUM(ag11:ag18)</f>
      </c>
      <c r="AH21" s="1291">
        <f>SUM(ah11:ah18)</f>
      </c>
      <c r="AI21" s="1292">
        <f>SUM(ai11:ai18)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2019-09-19T16:03:33Z</dcterms:created>
  <dc:creator>Apache POI</dc:creator>
</coreProperties>
</file>