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YRIAKOS\Desktop\big-data-project\"/>
    </mc:Choice>
  </mc:AlternateContent>
  <xr:revisionPtr revIDLastSave="0" documentId="13_ncr:1_{6FF384B8-6B8D-4545-B628-14F11B3E18F9}" xr6:coauthVersionLast="47" xr6:coauthVersionMax="47" xr10:uidLastSave="{00000000-0000-0000-0000-000000000000}"/>
  <bookViews>
    <workbookView xWindow="-108" yWindow="-108" windowWidth="23256" windowHeight="12576" activeTab="2" xr2:uid="{00000000-000D-0000-FFFF-FFFF00000000}"/>
  </bookViews>
  <sheets>
    <sheet name="results" sheetId="2" r:id="rId1"/>
    <sheet name="size_selection" sheetId="8" r:id="rId2"/>
    <sheet name="results_gr" sheetId="6" r:id="rId3"/>
    <sheet name="diagram_initial" sheetId="7" r:id="rId4"/>
    <sheet name="diagrams_triangle" sheetId="3" r:id="rId5"/>
    <sheet name="diagrams_degree" sheetId="4" r:id="rId6"/>
    <sheet name="diagrams_pagerank" sheetId="5" r:id="rId7"/>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62" i="7" l="1"/>
  <c r="G67" i="7" s="1"/>
  <c r="G63" i="7"/>
  <c r="G68" i="7" s="1"/>
  <c r="G61" i="7"/>
  <c r="G66" i="7" s="1"/>
  <c r="E62" i="7"/>
  <c r="E67" i="7" s="1"/>
  <c r="E63" i="7"/>
  <c r="E68" i="7" s="1"/>
  <c r="E61" i="7"/>
  <c r="E66" i="7" s="1"/>
  <c r="C62" i="7"/>
  <c r="C67" i="7" s="1"/>
  <c r="C63" i="7"/>
  <c r="C68" i="7" s="1"/>
  <c r="C61" i="7"/>
  <c r="C66" i="7" s="1"/>
  <c r="G47" i="7"/>
  <c r="G53" i="7" s="1"/>
  <c r="G48" i="7"/>
  <c r="G54" i="7" s="1"/>
  <c r="G46" i="7"/>
  <c r="G52" i="7" s="1"/>
  <c r="E47" i="7"/>
  <c r="E53" i="7" s="1"/>
  <c r="E48" i="7"/>
  <c r="E54" i="7" s="1"/>
  <c r="E46" i="7"/>
  <c r="E52" i="7" s="1"/>
  <c r="C47" i="7"/>
  <c r="C53" i="7" s="1"/>
  <c r="C48" i="7"/>
  <c r="C54" i="7" s="1"/>
  <c r="C46" i="7"/>
  <c r="C52" i="7" s="1"/>
  <c r="G33" i="7"/>
  <c r="G39" i="7" s="1"/>
  <c r="G34" i="7"/>
  <c r="G40" i="7" s="1"/>
  <c r="G32" i="7"/>
  <c r="G38" i="7" s="1"/>
  <c r="E33" i="7"/>
  <c r="E39" i="7" s="1"/>
  <c r="E34" i="7"/>
  <c r="E40" i="7" s="1"/>
  <c r="E32" i="7"/>
  <c r="E38" i="7" s="1"/>
  <c r="C34" i="7"/>
  <c r="C40" i="7" s="1"/>
  <c r="C33" i="7"/>
  <c r="C39" i="7" s="1"/>
  <c r="C32" i="7"/>
  <c r="C38" i="7" s="1"/>
  <c r="O40" i="4"/>
  <c r="U40" i="4" s="1"/>
  <c r="O41" i="4"/>
  <c r="U41" i="4" s="1"/>
  <c r="O42" i="4"/>
  <c r="U42" i="4" s="1"/>
  <c r="O43" i="4"/>
  <c r="U43" i="4" s="1"/>
  <c r="O44" i="4"/>
  <c r="U44" i="4" s="1"/>
  <c r="O45" i="4"/>
  <c r="U45" i="4" s="1"/>
  <c r="O46" i="4"/>
  <c r="U46" i="4" s="1"/>
  <c r="O47" i="4"/>
  <c r="U47" i="4" s="1"/>
  <c r="O39" i="4"/>
  <c r="U39" i="4" s="1"/>
  <c r="M40" i="4"/>
  <c r="S40" i="4" s="1"/>
  <c r="M41" i="4"/>
  <c r="S41" i="4" s="1"/>
  <c r="M42" i="4"/>
  <c r="S42" i="4" s="1"/>
  <c r="M44" i="4"/>
  <c r="S44" i="4" s="1"/>
  <c r="M45" i="4"/>
  <c r="S45" i="4" s="1"/>
  <c r="M46" i="4"/>
  <c r="S46" i="4" s="1"/>
  <c r="M47" i="4"/>
  <c r="S47" i="4" s="1"/>
  <c r="M39" i="4"/>
  <c r="S39" i="4" s="1"/>
  <c r="Q40" i="4"/>
  <c r="W40" i="4" s="1"/>
  <c r="Q41" i="4"/>
  <c r="W41" i="4" s="1"/>
  <c r="Q42" i="4"/>
  <c r="W42" i="4" s="1"/>
  <c r="Q43" i="4"/>
  <c r="W43" i="4" s="1"/>
  <c r="Q44" i="4"/>
  <c r="W44" i="4" s="1"/>
  <c r="Q45" i="4"/>
  <c r="W45" i="4" s="1"/>
  <c r="Q46" i="4"/>
  <c r="W46" i="4" s="1"/>
  <c r="Q47" i="4"/>
  <c r="W47" i="4" s="1"/>
  <c r="Q39" i="4"/>
  <c r="W39" i="4" s="1"/>
  <c r="A3" i="4"/>
  <c r="A4" i="4"/>
  <c r="A5" i="4"/>
  <c r="A6" i="4"/>
  <c r="A7" i="4"/>
  <c r="A8" i="4"/>
  <c r="A9" i="4"/>
  <c r="A10" i="4"/>
  <c r="A2" i="4"/>
  <c r="C3" i="4"/>
  <c r="C4" i="4"/>
  <c r="C5" i="4"/>
  <c r="C6" i="4"/>
  <c r="C7" i="4"/>
  <c r="C8" i="4"/>
  <c r="C9" i="4"/>
  <c r="C10" i="4"/>
  <c r="C2" i="4"/>
  <c r="E3" i="4"/>
  <c r="E4" i="4"/>
  <c r="E5" i="4"/>
  <c r="E6" i="4"/>
  <c r="E7" i="4"/>
  <c r="E8" i="4"/>
  <c r="E9" i="4"/>
  <c r="E10" i="4"/>
  <c r="E2" i="4"/>
  <c r="O3" i="4"/>
  <c r="U3" i="4" s="1"/>
  <c r="O4" i="4"/>
  <c r="U4" i="4" s="1"/>
  <c r="O5" i="4"/>
  <c r="U5" i="4" s="1"/>
  <c r="O6" i="4"/>
  <c r="U6" i="4" s="1"/>
  <c r="O7" i="4"/>
  <c r="U7" i="4" s="1"/>
  <c r="O8" i="4"/>
  <c r="U8" i="4" s="1"/>
  <c r="O9" i="4"/>
  <c r="U9" i="4" s="1"/>
  <c r="O10" i="4"/>
  <c r="U10" i="4" s="1"/>
  <c r="O2" i="4"/>
  <c r="U2" i="4" s="1"/>
  <c r="M3" i="4"/>
  <c r="S3" i="4" s="1"/>
  <c r="M4" i="4"/>
  <c r="S4" i="4" s="1"/>
  <c r="M5" i="4"/>
  <c r="S5" i="4" s="1"/>
  <c r="M6" i="4"/>
  <c r="S6" i="4" s="1"/>
  <c r="M7" i="4"/>
  <c r="S7" i="4" s="1"/>
  <c r="M8" i="4"/>
  <c r="S8" i="4" s="1"/>
  <c r="M9" i="4"/>
  <c r="S9" i="4" s="1"/>
  <c r="M10" i="4"/>
  <c r="S10" i="4" s="1"/>
  <c r="M2" i="4"/>
  <c r="S2" i="4" s="1"/>
  <c r="Q2" i="4"/>
  <c r="W2" i="4" s="1"/>
  <c r="Q3" i="4"/>
  <c r="W3" i="4" s="1"/>
  <c r="Q4" i="4"/>
  <c r="W4" i="4" s="1"/>
  <c r="Q5" i="4"/>
  <c r="W5" i="4" s="1"/>
  <c r="Q6" i="4"/>
  <c r="W6" i="4" s="1"/>
  <c r="Q7" i="4"/>
  <c r="W7" i="4" s="1"/>
  <c r="Q9" i="4"/>
  <c r="W9" i="4" s="1"/>
  <c r="Q10" i="4"/>
  <c r="W10" i="4" s="1"/>
  <c r="Q8" i="4"/>
  <c r="W8" i="4" s="1"/>
  <c r="V2" i="7"/>
  <c r="W2" i="7"/>
  <c r="V3" i="7"/>
  <c r="W3" i="7"/>
  <c r="V4" i="7"/>
  <c r="W4" i="7"/>
  <c r="V5" i="7"/>
  <c r="W5" i="7"/>
  <c r="V6" i="7"/>
  <c r="W6" i="7"/>
  <c r="V7" i="7"/>
  <c r="W7" i="7"/>
  <c r="V8" i="7"/>
  <c r="W8" i="7"/>
  <c r="V9" i="7"/>
  <c r="W9" i="7"/>
  <c r="V10" i="7"/>
  <c r="W10" i="7"/>
  <c r="V11" i="7"/>
  <c r="W11" i="7"/>
  <c r="V12" i="7"/>
  <c r="W12" i="7"/>
  <c r="V13" i="7"/>
  <c r="W13" i="7"/>
  <c r="V14" i="7"/>
  <c r="W14" i="7"/>
  <c r="V15" i="7"/>
  <c r="W15" i="7"/>
  <c r="V16" i="7"/>
  <c r="W16" i="7"/>
  <c r="V17" i="7"/>
  <c r="W17" i="7"/>
  <c r="V18" i="7"/>
  <c r="W18" i="7"/>
  <c r="V19" i="7"/>
  <c r="W19" i="7"/>
  <c r="V20" i="7"/>
  <c r="W20" i="7"/>
  <c r="V21" i="7"/>
  <c r="W21" i="7"/>
  <c r="V22" i="7"/>
  <c r="W22" i="7"/>
  <c r="V23" i="7"/>
  <c r="W23" i="7"/>
  <c r="V24" i="7"/>
  <c r="W24" i="7"/>
  <c r="V25" i="7"/>
  <c r="W25" i="7"/>
  <c r="V26" i="7"/>
  <c r="W26" i="7"/>
  <c r="V27" i="7"/>
  <c r="W27" i="7"/>
  <c r="V28" i="7"/>
  <c r="W28" i="7"/>
  <c r="U3" i="7"/>
  <c r="U4" i="7"/>
  <c r="U5" i="7"/>
  <c r="U6" i="7"/>
  <c r="U7" i="7"/>
  <c r="U8" i="7"/>
  <c r="U9" i="7"/>
  <c r="U10" i="7"/>
  <c r="U11" i="7"/>
  <c r="U12" i="7"/>
  <c r="U13" i="7"/>
  <c r="U14" i="7"/>
  <c r="U15" i="7"/>
  <c r="U16" i="7"/>
  <c r="U17" i="7"/>
  <c r="U18" i="7"/>
  <c r="U19" i="7"/>
  <c r="U20" i="7"/>
  <c r="U21" i="7"/>
  <c r="U22" i="7"/>
  <c r="U23" i="7"/>
  <c r="U24" i="7"/>
  <c r="U25" i="7"/>
  <c r="U26" i="7"/>
  <c r="U27" i="7"/>
  <c r="U28" i="7"/>
  <c r="U2" i="7"/>
  <c r="F3" i="7"/>
  <c r="G3" i="7"/>
  <c r="H3" i="7"/>
  <c r="F4" i="7"/>
  <c r="G4" i="7"/>
  <c r="H4" i="7"/>
  <c r="F5" i="7"/>
  <c r="G5" i="7"/>
  <c r="H5" i="7"/>
  <c r="F6" i="7"/>
  <c r="G6" i="7"/>
  <c r="H6" i="7"/>
  <c r="F7" i="7"/>
  <c r="G7" i="7"/>
  <c r="H7" i="7"/>
  <c r="F8" i="7"/>
  <c r="G8" i="7"/>
  <c r="H8" i="7"/>
  <c r="F9" i="7"/>
  <c r="G9" i="7"/>
  <c r="H9" i="7"/>
  <c r="F10" i="7"/>
  <c r="G10" i="7"/>
  <c r="H10" i="7"/>
  <c r="F11" i="7"/>
  <c r="G11" i="7"/>
  <c r="H11" i="7"/>
  <c r="F12" i="7"/>
  <c r="G12" i="7"/>
  <c r="H12" i="7"/>
  <c r="F13" i="7"/>
  <c r="G13" i="7"/>
  <c r="H13" i="7"/>
  <c r="F14" i="7"/>
  <c r="G14" i="7"/>
  <c r="H14" i="7"/>
  <c r="F15" i="7"/>
  <c r="G15" i="7"/>
  <c r="H15" i="7"/>
  <c r="F16" i="7"/>
  <c r="G16" i="7"/>
  <c r="H16" i="7"/>
  <c r="F17" i="7"/>
  <c r="G17" i="7"/>
  <c r="H17" i="7"/>
  <c r="F18" i="7"/>
  <c r="G18" i="7"/>
  <c r="H18" i="7"/>
  <c r="F19" i="7"/>
  <c r="G19" i="7"/>
  <c r="H19" i="7"/>
  <c r="F20" i="7"/>
  <c r="G20" i="7"/>
  <c r="H20" i="7"/>
  <c r="F21" i="7"/>
  <c r="G21" i="7"/>
  <c r="H21" i="7"/>
  <c r="F22" i="7"/>
  <c r="G22" i="7"/>
  <c r="H22" i="7"/>
  <c r="F23" i="7"/>
  <c r="G23" i="7"/>
  <c r="H23" i="7"/>
  <c r="F24" i="7"/>
  <c r="G24" i="7"/>
  <c r="H24" i="7"/>
  <c r="F25" i="7"/>
  <c r="G25" i="7"/>
  <c r="H25" i="7"/>
  <c r="F26" i="7"/>
  <c r="G26" i="7"/>
  <c r="H26" i="7"/>
  <c r="F27" i="7"/>
  <c r="G27" i="7"/>
  <c r="H27" i="7"/>
  <c r="F28" i="7"/>
  <c r="G28" i="7"/>
  <c r="H28" i="7"/>
  <c r="G2" i="7"/>
  <c r="H2" i="7"/>
  <c r="F2" i="7"/>
  <c r="D3" i="7"/>
  <c r="D4" i="7"/>
  <c r="D5" i="7"/>
  <c r="D6" i="7"/>
  <c r="D7" i="7"/>
  <c r="D8" i="7"/>
  <c r="D9" i="7"/>
  <c r="D10" i="7"/>
  <c r="D11" i="7"/>
  <c r="D12" i="7"/>
  <c r="D13" i="7"/>
  <c r="D14" i="7"/>
  <c r="D15" i="7"/>
  <c r="D16" i="7"/>
  <c r="D17" i="7"/>
  <c r="D18" i="7"/>
  <c r="D19" i="7"/>
  <c r="D20" i="7"/>
  <c r="D21" i="7"/>
  <c r="D22" i="7"/>
  <c r="D23" i="7"/>
  <c r="D24" i="7"/>
  <c r="D25" i="7"/>
  <c r="D26" i="7"/>
  <c r="D27" i="7"/>
  <c r="D28" i="7"/>
  <c r="S2" i="7"/>
  <c r="S3" i="7"/>
  <c r="S4" i="7"/>
  <c r="S5" i="7"/>
  <c r="S6" i="7"/>
  <c r="S7" i="7"/>
  <c r="S8" i="7"/>
  <c r="S9" i="7"/>
  <c r="S10" i="7"/>
  <c r="S11" i="7"/>
  <c r="S12" i="7"/>
  <c r="S13" i="7"/>
  <c r="S14" i="7"/>
  <c r="S15" i="7"/>
  <c r="S16" i="7"/>
  <c r="S17" i="7"/>
  <c r="S18" i="7"/>
  <c r="S19" i="7"/>
  <c r="S20" i="7"/>
  <c r="S21" i="7"/>
  <c r="S22" i="7"/>
  <c r="S23" i="7"/>
  <c r="S24" i="7"/>
  <c r="S25" i="7"/>
  <c r="S26" i="7"/>
  <c r="S27" i="7"/>
  <c r="S28" i="7"/>
  <c r="C3" i="7"/>
  <c r="C4" i="7"/>
  <c r="C5" i="7"/>
  <c r="C6" i="7"/>
  <c r="C7" i="7"/>
  <c r="C8" i="7"/>
  <c r="C9" i="7"/>
  <c r="C10" i="7"/>
  <c r="C11" i="7"/>
  <c r="C12" i="7"/>
  <c r="C13" i="7"/>
  <c r="C14" i="7"/>
  <c r="C15" i="7"/>
  <c r="C16" i="7"/>
  <c r="C17" i="7"/>
  <c r="C18" i="7"/>
  <c r="C19" i="7"/>
  <c r="C20" i="7"/>
  <c r="C21" i="7"/>
  <c r="C22" i="7"/>
  <c r="C23" i="7"/>
  <c r="C24" i="7"/>
  <c r="C25" i="7"/>
  <c r="C26" i="7"/>
  <c r="C27" i="7"/>
  <c r="C28" i="7"/>
  <c r="R2" i="7"/>
  <c r="R3" i="7"/>
  <c r="R4" i="7"/>
  <c r="R5" i="7"/>
  <c r="R6" i="7"/>
  <c r="R7" i="7"/>
  <c r="R8" i="7"/>
  <c r="R9" i="7"/>
  <c r="R10" i="7"/>
  <c r="R11" i="7"/>
  <c r="R12" i="7"/>
  <c r="R13" i="7"/>
  <c r="R14" i="7"/>
  <c r="R15" i="7"/>
  <c r="R16" i="7"/>
  <c r="R17" i="7"/>
  <c r="R18" i="7"/>
  <c r="R19" i="7"/>
  <c r="R20" i="7"/>
  <c r="R21" i="7"/>
  <c r="R22" i="7"/>
  <c r="R23" i="7"/>
  <c r="R24" i="7"/>
  <c r="R25" i="7"/>
  <c r="R26" i="7"/>
  <c r="R27" i="7"/>
  <c r="R28" i="7"/>
  <c r="D2" i="7"/>
  <c r="C2" i="7"/>
  <c r="Q2" i="7"/>
  <c r="Q3" i="7"/>
  <c r="Q4" i="7"/>
  <c r="Q5" i="7"/>
  <c r="Q6" i="7"/>
  <c r="Q7" i="7"/>
  <c r="Q8" i="7"/>
  <c r="Q9" i="7"/>
  <c r="Q10" i="7"/>
  <c r="Q11" i="7"/>
  <c r="Q12" i="7"/>
  <c r="Q13" i="7"/>
  <c r="Q14" i="7"/>
  <c r="Q15" i="7"/>
  <c r="Q16" i="7"/>
  <c r="Q17" i="7"/>
  <c r="Q18" i="7"/>
  <c r="Q19" i="7"/>
  <c r="Q20" i="7"/>
  <c r="Q21" i="7"/>
  <c r="Q22" i="7"/>
  <c r="Q23" i="7"/>
  <c r="Q24" i="7"/>
  <c r="Q25" i="7"/>
  <c r="Q26" i="7"/>
  <c r="Q27" i="7"/>
  <c r="Q28" i="7"/>
  <c r="B4" i="7"/>
  <c r="B5" i="7"/>
  <c r="B6" i="7"/>
  <c r="B7" i="7"/>
  <c r="B8" i="7"/>
  <c r="B9" i="7"/>
  <c r="B10" i="7"/>
  <c r="B11" i="7"/>
  <c r="B12" i="7"/>
  <c r="B13" i="7"/>
  <c r="B14" i="7"/>
  <c r="B15" i="7"/>
  <c r="B16" i="7"/>
  <c r="B17" i="7"/>
  <c r="B18" i="7"/>
  <c r="B19" i="7"/>
  <c r="B20" i="7"/>
  <c r="B21" i="7"/>
  <c r="B22" i="7"/>
  <c r="B23" i="7"/>
  <c r="B24" i="7"/>
  <c r="B25" i="7"/>
  <c r="B26" i="7"/>
  <c r="B27" i="7"/>
  <c r="B28" i="7"/>
  <c r="B3" i="7"/>
  <c r="B2" i="7"/>
  <c r="I167" i="6"/>
  <c r="H167" i="6"/>
  <c r="I166" i="6"/>
  <c r="H166" i="6"/>
  <c r="I165" i="6"/>
  <c r="J165" i="6" s="1"/>
  <c r="H165" i="6"/>
  <c r="I164" i="6"/>
  <c r="H164" i="6"/>
  <c r="I163" i="6"/>
  <c r="H163" i="6"/>
  <c r="I162" i="6"/>
  <c r="J162" i="6" s="1"/>
  <c r="H162" i="6"/>
  <c r="I161" i="6"/>
  <c r="H161" i="6"/>
  <c r="I160" i="6"/>
  <c r="H160" i="6"/>
  <c r="I159" i="6"/>
  <c r="J159" i="6" s="1"/>
  <c r="H159" i="6"/>
  <c r="I158" i="6"/>
  <c r="H158" i="6"/>
  <c r="I157" i="6"/>
  <c r="H157" i="6"/>
  <c r="I156" i="6"/>
  <c r="J156" i="6" s="1"/>
  <c r="H156" i="6"/>
  <c r="I155" i="6"/>
  <c r="H155" i="6"/>
  <c r="I154" i="6"/>
  <c r="H154" i="6"/>
  <c r="I153" i="6"/>
  <c r="J153" i="6" s="1"/>
  <c r="H153" i="6"/>
  <c r="I152" i="6"/>
  <c r="H152" i="6"/>
  <c r="I151" i="6"/>
  <c r="H151" i="6"/>
  <c r="I150" i="6"/>
  <c r="J150" i="6" s="1"/>
  <c r="H150" i="6"/>
  <c r="I149" i="6"/>
  <c r="J149" i="6" s="1"/>
  <c r="H149" i="6"/>
  <c r="I148" i="6"/>
  <c r="H148" i="6"/>
  <c r="I147" i="6"/>
  <c r="J147" i="6" s="1"/>
  <c r="H147" i="6"/>
  <c r="I146" i="6"/>
  <c r="H146" i="6"/>
  <c r="I145" i="6"/>
  <c r="H145" i="6"/>
  <c r="I144" i="6"/>
  <c r="J144" i="6" s="1"/>
  <c r="H144" i="6"/>
  <c r="I143" i="6"/>
  <c r="J143" i="6" s="1"/>
  <c r="H143" i="6"/>
  <c r="I142" i="6"/>
  <c r="H142" i="6"/>
  <c r="I141" i="6"/>
  <c r="J141" i="6" s="1"/>
  <c r="H141" i="6"/>
  <c r="I140" i="6"/>
  <c r="H140" i="6"/>
  <c r="I139" i="6"/>
  <c r="H139" i="6"/>
  <c r="I138" i="6"/>
  <c r="J138" i="6" s="1"/>
  <c r="H138" i="6"/>
  <c r="I137" i="6"/>
  <c r="J137" i="6" s="1"/>
  <c r="H137" i="6"/>
  <c r="I136" i="6"/>
  <c r="H136" i="6"/>
  <c r="I135" i="6"/>
  <c r="J135" i="6" s="1"/>
  <c r="H135" i="6"/>
  <c r="I134" i="6"/>
  <c r="H134" i="6"/>
  <c r="I133" i="6"/>
  <c r="H133" i="6"/>
  <c r="I132" i="6"/>
  <c r="J132" i="6" s="1"/>
  <c r="H132" i="6"/>
  <c r="I131" i="6"/>
  <c r="J131" i="6" s="1"/>
  <c r="H131" i="6"/>
  <c r="I130" i="6"/>
  <c r="H130" i="6"/>
  <c r="I129" i="6"/>
  <c r="J129" i="6" s="1"/>
  <c r="H129" i="6"/>
  <c r="I128" i="6"/>
  <c r="H128" i="6"/>
  <c r="I127" i="6"/>
  <c r="H127" i="6"/>
  <c r="I126" i="6"/>
  <c r="J126" i="6" s="1"/>
  <c r="H126" i="6"/>
  <c r="I125" i="6"/>
  <c r="J125" i="6" s="1"/>
  <c r="H125" i="6"/>
  <c r="I124" i="6"/>
  <c r="H124" i="6"/>
  <c r="I123" i="6"/>
  <c r="J123" i="6" s="1"/>
  <c r="H123" i="6"/>
  <c r="I122" i="6"/>
  <c r="H122" i="6"/>
  <c r="I121" i="6"/>
  <c r="H121" i="6"/>
  <c r="I120" i="6"/>
  <c r="J120" i="6" s="1"/>
  <c r="H120" i="6"/>
  <c r="I119" i="6"/>
  <c r="J119" i="6" s="1"/>
  <c r="H119" i="6"/>
  <c r="I118" i="6"/>
  <c r="J118" i="6" s="1"/>
  <c r="H118" i="6"/>
  <c r="I117" i="6"/>
  <c r="J117" i="6" s="1"/>
  <c r="H117" i="6"/>
  <c r="I116" i="6"/>
  <c r="H116" i="6"/>
  <c r="I115" i="6"/>
  <c r="H115" i="6"/>
  <c r="I114" i="6"/>
  <c r="J114" i="6" s="1"/>
  <c r="H114" i="6"/>
  <c r="I113" i="6"/>
  <c r="J113" i="6" s="1"/>
  <c r="H113" i="6"/>
  <c r="I112" i="6"/>
  <c r="J112" i="6" s="1"/>
  <c r="H112" i="6"/>
  <c r="I111" i="6"/>
  <c r="J111" i="6" s="1"/>
  <c r="H111" i="6"/>
  <c r="I110" i="6"/>
  <c r="H110" i="6"/>
  <c r="I109" i="6"/>
  <c r="H109" i="6"/>
  <c r="I108" i="6"/>
  <c r="J108" i="6" s="1"/>
  <c r="H108" i="6"/>
  <c r="I107" i="6"/>
  <c r="J107" i="6" s="1"/>
  <c r="H107" i="6"/>
  <c r="I106" i="6"/>
  <c r="J106" i="6" s="1"/>
  <c r="H106" i="6"/>
  <c r="I105" i="6"/>
  <c r="J105" i="6" s="1"/>
  <c r="H105" i="6"/>
  <c r="I104" i="6"/>
  <c r="H104" i="6"/>
  <c r="I103" i="6"/>
  <c r="H103" i="6"/>
  <c r="I102" i="6"/>
  <c r="J102" i="6" s="1"/>
  <c r="H102" i="6"/>
  <c r="I101" i="6"/>
  <c r="J101" i="6" s="1"/>
  <c r="H101" i="6"/>
  <c r="I100" i="6"/>
  <c r="J100" i="6" s="1"/>
  <c r="H100" i="6"/>
  <c r="I99" i="6"/>
  <c r="J99" i="6" s="1"/>
  <c r="H99" i="6"/>
  <c r="I98" i="6"/>
  <c r="H98" i="6"/>
  <c r="I97" i="6"/>
  <c r="H97" i="6"/>
  <c r="I96" i="6"/>
  <c r="J96" i="6" s="1"/>
  <c r="H96" i="6"/>
  <c r="I95" i="6"/>
  <c r="J95" i="6" s="1"/>
  <c r="H95" i="6"/>
  <c r="I94" i="6"/>
  <c r="J94" i="6" s="1"/>
  <c r="H94" i="6"/>
  <c r="I93" i="6"/>
  <c r="J93" i="6" s="1"/>
  <c r="H93" i="6"/>
  <c r="I92" i="6"/>
  <c r="H92" i="6"/>
  <c r="I91" i="6"/>
  <c r="H91" i="6"/>
  <c r="I90" i="6"/>
  <c r="J90" i="6" s="1"/>
  <c r="H90" i="6"/>
  <c r="I89" i="6"/>
  <c r="J89" i="6" s="1"/>
  <c r="H89" i="6"/>
  <c r="I88" i="6"/>
  <c r="J88" i="6" s="1"/>
  <c r="H88" i="6"/>
  <c r="I87" i="6"/>
  <c r="J87" i="6" s="1"/>
  <c r="H87" i="6"/>
  <c r="N86" i="6"/>
  <c r="M86" i="6"/>
  <c r="I86" i="6"/>
  <c r="H86" i="6"/>
  <c r="J86" i="6" s="1"/>
  <c r="N85" i="6"/>
  <c r="M85" i="6"/>
  <c r="I85" i="6"/>
  <c r="H85" i="6"/>
  <c r="J85" i="6" s="1"/>
  <c r="N84" i="6"/>
  <c r="M84" i="6"/>
  <c r="I84" i="6"/>
  <c r="H84" i="6"/>
  <c r="N83" i="6"/>
  <c r="M83" i="6"/>
  <c r="I83" i="6"/>
  <c r="H83" i="6"/>
  <c r="N82" i="6"/>
  <c r="M82" i="6"/>
  <c r="I82" i="6"/>
  <c r="H82" i="6"/>
  <c r="N81" i="6"/>
  <c r="M81" i="6"/>
  <c r="I81" i="6"/>
  <c r="H81" i="6"/>
  <c r="N80" i="6"/>
  <c r="M80" i="6"/>
  <c r="J80" i="6"/>
  <c r="H80" i="6"/>
  <c r="N79" i="6"/>
  <c r="M79" i="6"/>
  <c r="I79" i="6"/>
  <c r="J79" i="6" s="1"/>
  <c r="H79" i="6"/>
  <c r="N78" i="6"/>
  <c r="M78" i="6"/>
  <c r="I78" i="6"/>
  <c r="H78" i="6"/>
  <c r="I77" i="6"/>
  <c r="H77" i="6"/>
  <c r="I76" i="6"/>
  <c r="J76" i="6" s="1"/>
  <c r="H76" i="6"/>
  <c r="I75" i="6"/>
  <c r="H75" i="6"/>
  <c r="I74" i="6"/>
  <c r="J74" i="6" s="1"/>
  <c r="H74" i="6"/>
  <c r="I73" i="6"/>
  <c r="H73" i="6"/>
  <c r="I72" i="6"/>
  <c r="H72" i="6"/>
  <c r="I71" i="6"/>
  <c r="H71" i="6"/>
  <c r="I70" i="6"/>
  <c r="J70" i="6" s="1"/>
  <c r="H70" i="6"/>
  <c r="I69" i="6"/>
  <c r="H69" i="6"/>
  <c r="I68" i="6"/>
  <c r="J68" i="6" s="1"/>
  <c r="H68" i="6"/>
  <c r="I67" i="6"/>
  <c r="H67" i="6"/>
  <c r="I66" i="6"/>
  <c r="H66" i="6"/>
  <c r="J66" i="6" s="1"/>
  <c r="I65" i="6"/>
  <c r="H65" i="6"/>
  <c r="I64" i="6"/>
  <c r="J64" i="6" s="1"/>
  <c r="H64" i="6"/>
  <c r="I63" i="6"/>
  <c r="H63" i="6"/>
  <c r="I62" i="6"/>
  <c r="J62" i="6" s="1"/>
  <c r="H62" i="6"/>
  <c r="I61" i="6"/>
  <c r="J61" i="6" s="1"/>
  <c r="H61" i="6"/>
  <c r="I60" i="6"/>
  <c r="H60" i="6"/>
  <c r="I59" i="6"/>
  <c r="J59" i="6" s="1"/>
  <c r="H59" i="6"/>
  <c r="I58" i="6"/>
  <c r="J58" i="6" s="1"/>
  <c r="H58" i="6"/>
  <c r="I57" i="6"/>
  <c r="H57" i="6"/>
  <c r="I56" i="6"/>
  <c r="J56" i="6" s="1"/>
  <c r="H56" i="6"/>
  <c r="I55" i="6"/>
  <c r="H55" i="6"/>
  <c r="I54" i="6"/>
  <c r="H54" i="6"/>
  <c r="I53" i="6"/>
  <c r="H53" i="6"/>
  <c r="I52" i="6"/>
  <c r="J52" i="6" s="1"/>
  <c r="H52" i="6"/>
  <c r="I51" i="6"/>
  <c r="H51" i="6"/>
  <c r="N50" i="6"/>
  <c r="M50" i="6"/>
  <c r="I50" i="6"/>
  <c r="H50" i="6"/>
  <c r="N49" i="6"/>
  <c r="M49" i="6"/>
  <c r="I49" i="6"/>
  <c r="H49" i="6"/>
  <c r="N48" i="6"/>
  <c r="M48" i="6"/>
  <c r="I48" i="6"/>
  <c r="H48" i="6"/>
  <c r="N47" i="6"/>
  <c r="M47" i="6"/>
  <c r="I47" i="6"/>
  <c r="H47" i="6"/>
  <c r="N46" i="6"/>
  <c r="M46" i="6"/>
  <c r="I46" i="6"/>
  <c r="H46" i="6"/>
  <c r="N45" i="6"/>
  <c r="M45" i="6"/>
  <c r="I45" i="6"/>
  <c r="H45" i="6"/>
  <c r="N44" i="6"/>
  <c r="M44" i="6"/>
  <c r="I44" i="6"/>
  <c r="J44" i="6" s="1"/>
  <c r="H44" i="6"/>
  <c r="N43" i="6"/>
  <c r="M43" i="6"/>
  <c r="I43" i="6"/>
  <c r="H43" i="6"/>
  <c r="N42" i="6"/>
  <c r="M42" i="6"/>
  <c r="I42" i="6"/>
  <c r="H42" i="6"/>
  <c r="I41" i="6"/>
  <c r="H41" i="6"/>
  <c r="I40" i="6"/>
  <c r="J40" i="6" s="1"/>
  <c r="H40" i="6"/>
  <c r="I39" i="6"/>
  <c r="H39" i="6"/>
  <c r="I38" i="6"/>
  <c r="H38" i="6"/>
  <c r="I37" i="6"/>
  <c r="H37" i="6"/>
  <c r="I36" i="6"/>
  <c r="H36" i="6"/>
  <c r="J36" i="6" s="1"/>
  <c r="I35" i="6"/>
  <c r="H35" i="6"/>
  <c r="I34" i="6"/>
  <c r="H34" i="6"/>
  <c r="I33" i="6"/>
  <c r="H33" i="6"/>
  <c r="I32" i="6"/>
  <c r="J32" i="6" s="1"/>
  <c r="H32" i="6"/>
  <c r="I31" i="6"/>
  <c r="H31" i="6"/>
  <c r="I30" i="6"/>
  <c r="H30" i="6"/>
  <c r="I29" i="6"/>
  <c r="H29" i="6"/>
  <c r="I28" i="6"/>
  <c r="H28" i="6"/>
  <c r="I27" i="6"/>
  <c r="H27" i="6"/>
  <c r="I26" i="6"/>
  <c r="H26" i="6"/>
  <c r="I25" i="6"/>
  <c r="H25" i="6"/>
  <c r="I24" i="6"/>
  <c r="H24" i="6"/>
  <c r="I23" i="6"/>
  <c r="H23" i="6"/>
  <c r="I22" i="6"/>
  <c r="H22" i="6"/>
  <c r="I21" i="6"/>
  <c r="H21" i="6"/>
  <c r="I20" i="6"/>
  <c r="H20" i="6"/>
  <c r="J20" i="6" s="1"/>
  <c r="I19" i="6"/>
  <c r="H19" i="6"/>
  <c r="I18" i="6"/>
  <c r="H18" i="6"/>
  <c r="I17" i="6"/>
  <c r="H17" i="6"/>
  <c r="I16" i="6"/>
  <c r="H16" i="6"/>
  <c r="J16" i="6" s="1"/>
  <c r="I15" i="6"/>
  <c r="H15" i="6"/>
  <c r="I14" i="6"/>
  <c r="J14" i="6" s="1"/>
  <c r="H14" i="6"/>
  <c r="I13" i="6"/>
  <c r="H13" i="6"/>
  <c r="I12" i="6"/>
  <c r="H12" i="6"/>
  <c r="I11" i="6"/>
  <c r="J11" i="6" s="1"/>
  <c r="H11" i="6"/>
  <c r="I10" i="6"/>
  <c r="H10" i="6"/>
  <c r="I9" i="6"/>
  <c r="H9" i="6"/>
  <c r="I8" i="6"/>
  <c r="J8" i="6" s="1"/>
  <c r="H8" i="6"/>
  <c r="I7" i="6"/>
  <c r="H7" i="6"/>
  <c r="I6" i="6"/>
  <c r="H6" i="6"/>
  <c r="Q40" i="5"/>
  <c r="W40" i="5" s="1"/>
  <c r="Q41" i="5"/>
  <c r="W41" i="5" s="1"/>
  <c r="Q42" i="5"/>
  <c r="W42" i="5" s="1"/>
  <c r="Q43" i="5"/>
  <c r="W43" i="5" s="1"/>
  <c r="Q44" i="5"/>
  <c r="W44" i="5" s="1"/>
  <c r="Q45" i="5"/>
  <c r="W45" i="5" s="1"/>
  <c r="Q46" i="5"/>
  <c r="W46" i="5" s="1"/>
  <c r="Q47" i="5"/>
  <c r="W47" i="5" s="1"/>
  <c r="Q39" i="5"/>
  <c r="W39" i="5" s="1"/>
  <c r="O40" i="5"/>
  <c r="U40" i="5" s="1"/>
  <c r="O41" i="5"/>
  <c r="U41" i="5" s="1"/>
  <c r="O42" i="5"/>
  <c r="U42" i="5" s="1"/>
  <c r="O43" i="5"/>
  <c r="U43" i="5" s="1"/>
  <c r="O44" i="5"/>
  <c r="U44" i="5" s="1"/>
  <c r="O45" i="5"/>
  <c r="U45" i="5" s="1"/>
  <c r="O46" i="5"/>
  <c r="U46" i="5" s="1"/>
  <c r="O47" i="5"/>
  <c r="U47" i="5" s="1"/>
  <c r="O39" i="5"/>
  <c r="U39" i="5" s="1"/>
  <c r="M40" i="5"/>
  <c r="S40" i="5" s="1"/>
  <c r="M41" i="5"/>
  <c r="S41" i="5" s="1"/>
  <c r="M42" i="5"/>
  <c r="S42" i="5" s="1"/>
  <c r="M43" i="5"/>
  <c r="S43" i="5" s="1"/>
  <c r="M44" i="5"/>
  <c r="S44" i="5" s="1"/>
  <c r="M45" i="5"/>
  <c r="S45" i="5" s="1"/>
  <c r="M46" i="5"/>
  <c r="S46" i="5" s="1"/>
  <c r="M47" i="5"/>
  <c r="S47" i="5" s="1"/>
  <c r="M39" i="5"/>
  <c r="S39" i="5" s="1"/>
  <c r="E40" i="5"/>
  <c r="E41" i="5"/>
  <c r="E42" i="5"/>
  <c r="E43" i="5"/>
  <c r="E44" i="5"/>
  <c r="E45" i="5"/>
  <c r="E46" i="5"/>
  <c r="E47" i="5"/>
  <c r="E39" i="5"/>
  <c r="C40" i="5"/>
  <c r="C41" i="5"/>
  <c r="C42" i="5"/>
  <c r="C43" i="5"/>
  <c r="C44" i="5"/>
  <c r="C45" i="5"/>
  <c r="C46" i="5"/>
  <c r="C47" i="5"/>
  <c r="C39" i="5"/>
  <c r="A40" i="5"/>
  <c r="A41" i="5"/>
  <c r="A42" i="5"/>
  <c r="A43" i="5"/>
  <c r="A44" i="5"/>
  <c r="A45" i="5"/>
  <c r="A46" i="5"/>
  <c r="A47" i="5"/>
  <c r="A39" i="5"/>
  <c r="Q10" i="5"/>
  <c r="W10" i="5" s="1"/>
  <c r="Q9" i="5"/>
  <c r="W9" i="5" s="1"/>
  <c r="Q8" i="5"/>
  <c r="W8" i="5" s="1"/>
  <c r="Q7" i="5"/>
  <c r="W7" i="5" s="1"/>
  <c r="Q6" i="5"/>
  <c r="W6" i="5" s="1"/>
  <c r="Q5" i="5"/>
  <c r="W5" i="5" s="1"/>
  <c r="Q4" i="5"/>
  <c r="W4" i="5" s="1"/>
  <c r="Q3" i="5"/>
  <c r="W3" i="5" s="1"/>
  <c r="Q2" i="5"/>
  <c r="W2" i="5" s="1"/>
  <c r="O3" i="5"/>
  <c r="U3" i="5" s="1"/>
  <c r="O4" i="5"/>
  <c r="U4" i="5" s="1"/>
  <c r="O5" i="5"/>
  <c r="U5" i="5" s="1"/>
  <c r="O6" i="5"/>
  <c r="U6" i="5" s="1"/>
  <c r="O7" i="5"/>
  <c r="U7" i="5" s="1"/>
  <c r="O8" i="5"/>
  <c r="U8" i="5" s="1"/>
  <c r="O9" i="5"/>
  <c r="U9" i="5" s="1"/>
  <c r="O10" i="5"/>
  <c r="U10" i="5" s="1"/>
  <c r="O2" i="5"/>
  <c r="U2" i="5" s="1"/>
  <c r="M3" i="5"/>
  <c r="S3" i="5" s="1"/>
  <c r="M4" i="5"/>
  <c r="S4" i="5" s="1"/>
  <c r="M5" i="5"/>
  <c r="S5" i="5" s="1"/>
  <c r="M6" i="5"/>
  <c r="S6" i="5" s="1"/>
  <c r="M7" i="5"/>
  <c r="S7" i="5" s="1"/>
  <c r="M8" i="5"/>
  <c r="S8" i="5" s="1"/>
  <c r="M9" i="5"/>
  <c r="S9" i="5" s="1"/>
  <c r="M10" i="5"/>
  <c r="S10" i="5" s="1"/>
  <c r="M2" i="5"/>
  <c r="S2" i="5" s="1"/>
  <c r="E3" i="5"/>
  <c r="E4" i="5"/>
  <c r="E5" i="5"/>
  <c r="E6" i="5"/>
  <c r="E7" i="5"/>
  <c r="E8" i="5"/>
  <c r="E9" i="5"/>
  <c r="E10" i="5"/>
  <c r="E2" i="5"/>
  <c r="C3" i="5"/>
  <c r="C4" i="5"/>
  <c r="C5" i="5"/>
  <c r="C6" i="5"/>
  <c r="C7" i="5"/>
  <c r="C8" i="5"/>
  <c r="C9" i="5"/>
  <c r="C10" i="5"/>
  <c r="C2" i="5"/>
  <c r="A3" i="5"/>
  <c r="A4" i="5"/>
  <c r="A5" i="5"/>
  <c r="A6" i="5"/>
  <c r="A7" i="5"/>
  <c r="A8" i="5"/>
  <c r="A9" i="5"/>
  <c r="A10" i="5"/>
  <c r="A2" i="5"/>
  <c r="A40" i="4"/>
  <c r="A41" i="4"/>
  <c r="A42" i="4"/>
  <c r="A43" i="4"/>
  <c r="A44" i="4"/>
  <c r="A45" i="4"/>
  <c r="A46" i="4"/>
  <c r="A47" i="4"/>
  <c r="A39" i="4"/>
  <c r="C40" i="4"/>
  <c r="C41" i="4"/>
  <c r="C42" i="4"/>
  <c r="C43" i="4"/>
  <c r="C44" i="4"/>
  <c r="C45" i="4"/>
  <c r="C46" i="4"/>
  <c r="C47" i="4"/>
  <c r="C39" i="4"/>
  <c r="E40" i="4"/>
  <c r="E41" i="4"/>
  <c r="E42" i="4"/>
  <c r="E43" i="4"/>
  <c r="E44" i="4"/>
  <c r="E45" i="4"/>
  <c r="E46" i="4"/>
  <c r="E47" i="4"/>
  <c r="E39" i="4"/>
  <c r="Q40" i="3"/>
  <c r="W40" i="3" s="1"/>
  <c r="Q41" i="3"/>
  <c r="W41" i="3" s="1"/>
  <c r="Q42" i="3"/>
  <c r="W42" i="3" s="1"/>
  <c r="Q43" i="3"/>
  <c r="W43" i="3" s="1"/>
  <c r="Q44" i="3"/>
  <c r="W44" i="3" s="1"/>
  <c r="Q45" i="3"/>
  <c r="W45" i="3" s="1"/>
  <c r="Q46" i="3"/>
  <c r="W46" i="3" s="1"/>
  <c r="Q47" i="3"/>
  <c r="W47" i="3" s="1"/>
  <c r="O40" i="3"/>
  <c r="U40" i="3" s="1"/>
  <c r="O41" i="3"/>
  <c r="U41" i="3" s="1"/>
  <c r="O42" i="3"/>
  <c r="U42" i="3" s="1"/>
  <c r="O43" i="3"/>
  <c r="U43" i="3" s="1"/>
  <c r="O44" i="3"/>
  <c r="U44" i="3" s="1"/>
  <c r="O45" i="3"/>
  <c r="U45" i="3" s="1"/>
  <c r="O46" i="3"/>
  <c r="U46" i="3" s="1"/>
  <c r="O47" i="3"/>
  <c r="U47" i="3" s="1"/>
  <c r="M40" i="3"/>
  <c r="S40" i="3" s="1"/>
  <c r="M41" i="3"/>
  <c r="S41" i="3" s="1"/>
  <c r="M42" i="3"/>
  <c r="S42" i="3" s="1"/>
  <c r="M43" i="3"/>
  <c r="S43" i="3" s="1"/>
  <c r="M44" i="3"/>
  <c r="S44" i="3" s="1"/>
  <c r="M45" i="3"/>
  <c r="S45" i="3" s="1"/>
  <c r="M46" i="3"/>
  <c r="S46" i="3" s="1"/>
  <c r="M47" i="3"/>
  <c r="S47" i="3" s="1"/>
  <c r="Q39" i="3"/>
  <c r="W39" i="3" s="1"/>
  <c r="O39" i="3"/>
  <c r="U39" i="3" s="1"/>
  <c r="M39" i="3"/>
  <c r="S39" i="3" s="1"/>
  <c r="E40" i="3"/>
  <c r="E41" i="3"/>
  <c r="E42" i="3"/>
  <c r="E43" i="3"/>
  <c r="E44" i="3"/>
  <c r="E45" i="3"/>
  <c r="E46" i="3"/>
  <c r="E47" i="3"/>
  <c r="E39" i="3"/>
  <c r="C40" i="3"/>
  <c r="C41" i="3"/>
  <c r="C42" i="3"/>
  <c r="C43" i="3"/>
  <c r="C44" i="3"/>
  <c r="C45" i="3"/>
  <c r="C46" i="3"/>
  <c r="C47" i="3"/>
  <c r="C39" i="3"/>
  <c r="A40" i="3"/>
  <c r="A41" i="3"/>
  <c r="A42" i="3"/>
  <c r="A43" i="3"/>
  <c r="A44" i="3"/>
  <c r="A45" i="3"/>
  <c r="A46" i="3"/>
  <c r="A47" i="3"/>
  <c r="A39" i="3"/>
  <c r="Q3" i="3"/>
  <c r="W3" i="3" s="1"/>
  <c r="Q4" i="3"/>
  <c r="W4" i="3" s="1"/>
  <c r="Q5" i="3"/>
  <c r="W5" i="3" s="1"/>
  <c r="Q6" i="3"/>
  <c r="W6" i="3" s="1"/>
  <c r="Q7" i="3"/>
  <c r="W7" i="3" s="1"/>
  <c r="Q8" i="3"/>
  <c r="W8" i="3" s="1"/>
  <c r="Q9" i="3"/>
  <c r="W9" i="3" s="1"/>
  <c r="Q10" i="3"/>
  <c r="W10" i="3" s="1"/>
  <c r="Q2" i="3"/>
  <c r="W2" i="3" s="1"/>
  <c r="O3" i="3"/>
  <c r="U3" i="3" s="1"/>
  <c r="O4" i="3"/>
  <c r="U4" i="3" s="1"/>
  <c r="O5" i="3"/>
  <c r="U5" i="3" s="1"/>
  <c r="O6" i="3"/>
  <c r="U6" i="3" s="1"/>
  <c r="O7" i="3"/>
  <c r="U7" i="3" s="1"/>
  <c r="O8" i="3"/>
  <c r="U8" i="3" s="1"/>
  <c r="O9" i="3"/>
  <c r="U9" i="3" s="1"/>
  <c r="O10" i="3"/>
  <c r="U10" i="3" s="1"/>
  <c r="O2" i="3"/>
  <c r="U2" i="3" s="1"/>
  <c r="M3" i="3"/>
  <c r="S3" i="3" s="1"/>
  <c r="M4" i="3"/>
  <c r="S4" i="3" s="1"/>
  <c r="M5" i="3"/>
  <c r="S5" i="3" s="1"/>
  <c r="M6" i="3"/>
  <c r="S6" i="3" s="1"/>
  <c r="M7" i="3"/>
  <c r="S7" i="3" s="1"/>
  <c r="M8" i="3"/>
  <c r="S8" i="3" s="1"/>
  <c r="M9" i="3"/>
  <c r="S9" i="3" s="1"/>
  <c r="M10" i="3"/>
  <c r="S10" i="3" s="1"/>
  <c r="M2" i="3"/>
  <c r="S2" i="3" s="1"/>
  <c r="E3" i="3"/>
  <c r="E4" i="3"/>
  <c r="E5" i="3"/>
  <c r="E6" i="3"/>
  <c r="E7" i="3"/>
  <c r="E8" i="3"/>
  <c r="E9" i="3"/>
  <c r="E10" i="3"/>
  <c r="E2" i="3"/>
  <c r="C3" i="3"/>
  <c r="C4" i="3"/>
  <c r="C5" i="3"/>
  <c r="C6" i="3"/>
  <c r="C7" i="3"/>
  <c r="C8" i="3"/>
  <c r="C9" i="3"/>
  <c r="C10" i="3"/>
  <c r="C2" i="3"/>
  <c r="A3" i="3"/>
  <c r="A4" i="3"/>
  <c r="A5" i="3"/>
  <c r="A6" i="3"/>
  <c r="A7" i="3"/>
  <c r="A8" i="3"/>
  <c r="A9" i="3"/>
  <c r="A10" i="3"/>
  <c r="A2" i="3"/>
  <c r="N78" i="2"/>
  <c r="N79" i="2"/>
  <c r="N80" i="2"/>
  <c r="N81" i="2"/>
  <c r="N82" i="2"/>
  <c r="N83" i="2"/>
  <c r="N84" i="2"/>
  <c r="N85" i="2"/>
  <c r="N86" i="2"/>
  <c r="M79" i="2"/>
  <c r="M80" i="2"/>
  <c r="M81" i="2"/>
  <c r="M82" i="2"/>
  <c r="M83" i="2"/>
  <c r="M84" i="2"/>
  <c r="M85" i="2"/>
  <c r="M86" i="2"/>
  <c r="M78" i="2"/>
  <c r="N42" i="2"/>
  <c r="N43" i="2"/>
  <c r="N44" i="2"/>
  <c r="N45" i="2"/>
  <c r="N46" i="2"/>
  <c r="N47" i="2"/>
  <c r="N48" i="2"/>
  <c r="N49" i="2"/>
  <c r="N50" i="2"/>
  <c r="M43" i="2"/>
  <c r="M44" i="2"/>
  <c r="M45" i="2"/>
  <c r="M46" i="2"/>
  <c r="M47" i="2"/>
  <c r="M48" i="2"/>
  <c r="M49" i="2"/>
  <c r="M50" i="2"/>
  <c r="M42"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6"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I156" i="2"/>
  <c r="I157" i="2"/>
  <c r="I158" i="2"/>
  <c r="I159" i="2"/>
  <c r="I160" i="2"/>
  <c r="I161" i="2"/>
  <c r="I162" i="2"/>
  <c r="I163" i="2"/>
  <c r="I164" i="2"/>
  <c r="I165" i="2"/>
  <c r="I166" i="2"/>
  <c r="I167"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79" i="2"/>
  <c r="I80" i="2"/>
  <c r="J80" i="2" s="1"/>
  <c r="I81" i="2"/>
  <c r="I82" i="2"/>
  <c r="I83" i="2"/>
  <c r="I84" i="2"/>
  <c r="I85" i="2"/>
  <c r="I86" i="2"/>
  <c r="I87" i="2"/>
  <c r="I88" i="2"/>
  <c r="I89" i="2"/>
  <c r="I90" i="2"/>
  <c r="I91" i="2"/>
  <c r="I92" i="2"/>
  <c r="I93" i="2"/>
  <c r="I94" i="2"/>
  <c r="I95" i="2"/>
  <c r="I96" i="2"/>
  <c r="I97" i="2"/>
  <c r="I98" i="2"/>
  <c r="I99" i="2"/>
  <c r="I100" i="2"/>
  <c r="I101" i="2"/>
  <c r="I102" i="2"/>
  <c r="I103" i="2"/>
  <c r="I57" i="2"/>
  <c r="I58" i="2"/>
  <c r="I59" i="2"/>
  <c r="I60" i="2"/>
  <c r="I61" i="2"/>
  <c r="I62" i="2"/>
  <c r="I63" i="2"/>
  <c r="I64" i="2"/>
  <c r="I65" i="2"/>
  <c r="I66" i="2"/>
  <c r="I67" i="2"/>
  <c r="I68" i="2"/>
  <c r="I69" i="2"/>
  <c r="I70" i="2"/>
  <c r="I71" i="2"/>
  <c r="I72" i="2"/>
  <c r="I73" i="2"/>
  <c r="I74" i="2"/>
  <c r="I75" i="2"/>
  <c r="I76" i="2"/>
  <c r="I77" i="2"/>
  <c r="I78" i="2"/>
  <c r="I31" i="2"/>
  <c r="I32" i="2"/>
  <c r="I33" i="2"/>
  <c r="I34" i="2"/>
  <c r="I35" i="2"/>
  <c r="I36" i="2"/>
  <c r="I37" i="2"/>
  <c r="I38" i="2"/>
  <c r="I39" i="2"/>
  <c r="I40" i="2"/>
  <c r="I41" i="2"/>
  <c r="I42" i="2"/>
  <c r="I43" i="2"/>
  <c r="I44" i="2"/>
  <c r="I45" i="2"/>
  <c r="I46" i="2"/>
  <c r="I47" i="2"/>
  <c r="I48" i="2"/>
  <c r="I49" i="2"/>
  <c r="I50" i="2"/>
  <c r="I51" i="2"/>
  <c r="I52" i="2"/>
  <c r="I53" i="2"/>
  <c r="I54" i="2"/>
  <c r="I55" i="2"/>
  <c r="I56" i="2"/>
  <c r="I7" i="2"/>
  <c r="I8" i="2"/>
  <c r="I9" i="2"/>
  <c r="I10" i="2"/>
  <c r="I11" i="2"/>
  <c r="I12" i="2"/>
  <c r="I13" i="2"/>
  <c r="I14" i="2"/>
  <c r="I15" i="2"/>
  <c r="I16" i="2"/>
  <c r="I17" i="2"/>
  <c r="I18" i="2"/>
  <c r="I19" i="2"/>
  <c r="I20" i="2"/>
  <c r="I21" i="2"/>
  <c r="I22" i="2"/>
  <c r="I23" i="2"/>
  <c r="I24" i="2"/>
  <c r="I25" i="2"/>
  <c r="I26" i="2"/>
  <c r="I27" i="2"/>
  <c r="I28" i="2"/>
  <c r="I29" i="2"/>
  <c r="I30" i="2"/>
  <c r="I6" i="2"/>
  <c r="M43" i="4" l="1"/>
  <c r="S43" i="4" s="1"/>
  <c r="J31" i="6"/>
  <c r="J43" i="6"/>
  <c r="J15" i="6"/>
  <c r="J77" i="6"/>
  <c r="J27" i="6"/>
  <c r="J28" i="6"/>
  <c r="J39" i="6"/>
  <c r="J54" i="6"/>
  <c r="J60" i="6"/>
  <c r="J72" i="6"/>
  <c r="J78" i="6"/>
  <c r="J164" i="6"/>
  <c r="J47" i="6"/>
  <c r="J12" i="6"/>
  <c r="J23" i="6"/>
  <c r="J124" i="6"/>
  <c r="J130" i="6"/>
  <c r="J136" i="6"/>
  <c r="J142" i="6"/>
  <c r="J148" i="6"/>
  <c r="J24" i="6"/>
  <c r="J30" i="6"/>
  <c r="J82" i="6"/>
  <c r="J7" i="6"/>
  <c r="J13" i="6"/>
  <c r="J45" i="6"/>
  <c r="J48" i="6"/>
  <c r="J21" i="6"/>
  <c r="J37" i="6"/>
  <c r="J67" i="6"/>
  <c r="J17" i="6"/>
  <c r="J33" i="6"/>
  <c r="J57" i="6"/>
  <c r="J73" i="6"/>
  <c r="J91" i="6"/>
  <c r="J97" i="6"/>
  <c r="J103" i="6"/>
  <c r="J109" i="6"/>
  <c r="J115" i="6"/>
  <c r="J121" i="6"/>
  <c r="J127" i="6"/>
  <c r="J133" i="6"/>
  <c r="J139" i="6"/>
  <c r="J145" i="6"/>
  <c r="J151" i="6"/>
  <c r="J157" i="6"/>
  <c r="J163" i="6"/>
  <c r="J51" i="6"/>
  <c r="J38" i="6"/>
  <c r="J18" i="6"/>
  <c r="J34" i="6"/>
  <c r="J46" i="6"/>
  <c r="J63" i="6"/>
  <c r="J81" i="6"/>
  <c r="J92" i="6"/>
  <c r="J98" i="6"/>
  <c r="J104" i="6"/>
  <c r="J110" i="6"/>
  <c r="J116" i="6"/>
  <c r="J122" i="6"/>
  <c r="J128" i="6"/>
  <c r="J134" i="6"/>
  <c r="J140" i="6"/>
  <c r="J146" i="6"/>
  <c r="J152" i="6"/>
  <c r="J158" i="6"/>
  <c r="J29" i="6"/>
  <c r="J49" i="6"/>
  <c r="J53" i="6"/>
  <c r="J69" i="6"/>
  <c r="J84" i="6"/>
  <c r="J22" i="6"/>
  <c r="J83" i="6"/>
  <c r="J19" i="6"/>
  <c r="J35" i="6"/>
  <c r="J75" i="6"/>
  <c r="J9" i="6"/>
  <c r="J25" i="6"/>
  <c r="J41" i="6"/>
  <c r="J50" i="6"/>
  <c r="J65" i="6"/>
  <c r="J154" i="6"/>
  <c r="J160" i="6"/>
  <c r="J166" i="6"/>
  <c r="J6" i="6"/>
  <c r="J10" i="6"/>
  <c r="J26" i="6"/>
  <c r="J42" i="6"/>
  <c r="J55" i="6"/>
  <c r="J71" i="6"/>
  <c r="J155" i="6"/>
  <c r="J161" i="6"/>
  <c r="J167" i="6"/>
</calcChain>
</file>

<file path=xl/sharedStrings.xml><?xml version="1.0" encoding="utf-8"?>
<sst xmlns="http://schemas.openxmlformats.org/spreadsheetml/2006/main" count="1230" uniqueCount="485">
  <si>
    <t>Megethos</t>
  </si>
  <si>
    <t>Pithanothta</t>
  </si>
  <si>
    <t>Megethos Arxeiou</t>
  </si>
  <si>
    <t>Xronos Dhmiourgias Arxeiou</t>
  </si>
  <si>
    <t>Triangles</t>
  </si>
  <si>
    <t>Degree</t>
  </si>
  <si>
    <t>Pagerank</t>
  </si>
  <si>
    <t>SF</t>
  </si>
  <si>
    <t>d</t>
  </si>
  <si>
    <t>561mb</t>
  </si>
  <si>
    <t>8min</t>
  </si>
  <si>
    <t>Oom(16+130) meta apo 86min</t>
  </si>
  <si>
    <t>4s</t>
  </si>
  <si>
    <t>20s</t>
  </si>
  <si>
    <t>106mb</t>
  </si>
  <si>
    <t>41s</t>
  </si>
  <si>
    <t>oom</t>
  </si>
  <si>
    <t>798ms</t>
  </si>
  <si>
    <t>5mb</t>
  </si>
  <si>
    <t>5s</t>
  </si>
  <si>
    <t>3s</t>
  </si>
  <si>
    <t>45ms</t>
  </si>
  <si>
    <t>215ms</t>
  </si>
  <si>
    <t>51.5mb</t>
  </si>
  <si>
    <t>18.5s</t>
  </si>
  <si>
    <t>1413s(me arketo h polu disk)</t>
  </si>
  <si>
    <t>377ms</t>
  </si>
  <si>
    <t>1.93s</t>
  </si>
  <si>
    <t>14mb</t>
  </si>
  <si>
    <t>7s</t>
  </si>
  <si>
    <t>25s</t>
  </si>
  <si>
    <t>120ms</t>
  </si>
  <si>
    <t>600ms</t>
  </si>
  <si>
    <t>124mb</t>
  </si>
  <si>
    <t>51s</t>
  </si>
  <si>
    <t>1.2s</t>
  </si>
  <si>
    <t>6.5s</t>
  </si>
  <si>
    <t>138mb</t>
  </si>
  <si>
    <t>117s</t>
  </si>
  <si>
    <t>2820s (14gb + 110gb(disk) ram)</t>
  </si>
  <si>
    <t>1.12s</t>
  </si>
  <si>
    <t>4.84s</t>
  </si>
  <si>
    <t>1.2gb</t>
  </si>
  <si>
    <t>859s</t>
  </si>
  <si>
    <t>9.9s</t>
  </si>
  <si>
    <t>49s</t>
  </si>
  <si>
    <t>?</t>
  </si>
  <si>
    <t>keyboard int (22 wres kai 14+95gb ram)</t>
  </si>
  <si>
    <t>se c</t>
  </si>
  <si>
    <t>1.1gb</t>
  </si>
  <si>
    <t>72s</t>
  </si>
  <si>
    <t>6.8s</t>
  </si>
  <si>
    <t>36.4s</t>
  </si>
  <si>
    <t>110gb</t>
  </si>
  <si>
    <t>3 wres</t>
  </si>
  <si>
    <t>2.4gb</t>
  </si>
  <si>
    <t>259s</t>
  </si>
  <si>
    <t>15s</t>
  </si>
  <si>
    <t>263s(me disk)</t>
  </si>
  <si>
    <t>4.8gb</t>
  </si>
  <si>
    <t>6min</t>
  </si>
  <si>
    <t>626s</t>
  </si>
  <si>
    <t>1526s</t>
  </si>
  <si>
    <t>29.4gb</t>
  </si>
  <si>
    <t>90+1021s</t>
  </si>
  <si>
    <t>7.2gb</t>
  </si>
  <si>
    <t>314s</t>
  </si>
  <si>
    <t>1095s</t>
  </si>
  <si>
    <t>2612s(me disk)</t>
  </si>
  <si>
    <t>5.6gb</t>
  </si>
  <si>
    <t>571s</t>
  </si>
  <si>
    <t>757s</t>
  </si>
  <si>
    <t>2008s</t>
  </si>
  <si>
    <t>11.1gb</t>
  </si>
  <si>
    <t>647s</t>
  </si>
  <si>
    <t>1641s</t>
  </si>
  <si>
    <t>4866s</t>
  </si>
  <si>
    <t>30.1gb</t>
  </si>
  <si>
    <t>1270s</t>
  </si>
  <si>
    <t>5220s</t>
  </si>
  <si>
    <t>20gb</t>
  </si>
  <si>
    <t>1167s</t>
  </si>
  <si>
    <t>3143.3s</t>
  </si>
  <si>
    <t>Komvoi</t>
  </si>
  <si>
    <t>Antistoixo
pososto</t>
  </si>
  <si>
    <t>size</t>
  </si>
  <si>
    <t>time</t>
  </si>
  <si>
    <t>7.6gb</t>
  </si>
  <si>
    <t>442s</t>
  </si>
  <si>
    <t>1042s</t>
  </si>
  <si>
    <t>19.7gb</t>
  </si>
  <si>
    <t>758.1s</t>
  </si>
  <si>
    <t>3.8gb</t>
  </si>
  <si>
    <t>293.8s</t>
  </si>
  <si>
    <t>2.6gb</t>
  </si>
  <si>
    <t>163s</t>
  </si>
  <si>
    <t>16s</t>
  </si>
  <si>
    <t>321s</t>
  </si>
  <si>
    <t>128.8mb</t>
  </si>
  <si>
    <t>47.5s</t>
  </si>
  <si>
    <t>3.9gb</t>
  </si>
  <si>
    <t>178s</t>
  </si>
  <si>
    <t>417s</t>
  </si>
  <si>
    <t>136.2s</t>
  </si>
  <si>
    <t>7gb</t>
  </si>
  <si>
    <t>405.1s</t>
  </si>
  <si>
    <t>57.5mb</t>
  </si>
  <si>
    <t>20.1s</t>
  </si>
  <si>
    <t>41.5mb</t>
  </si>
  <si>
    <t>2.73s</t>
  </si>
  <si>
    <t>257s(thelei disk space)</t>
  </si>
  <si>
    <t>4.4mb</t>
  </si>
  <si>
    <t>1.6s</t>
  </si>
  <si>
    <t>62.3mb</t>
  </si>
  <si>
    <t>3.13s</t>
  </si>
  <si>
    <t>1171s(thelei disk space)</t>
  </si>
  <si>
    <t>13.2mb</t>
  </si>
  <si>
    <t>4.6s</t>
  </si>
  <si>
    <t>results</t>
  </si>
  <si>
    <t>Configuration</t>
  </si>
  <si>
    <t>Results</t>
  </si>
  <si>
    <t>Telika megethi</t>
  </si>
  <si>
    <t>Algorithm</t>
  </si>
  <si>
    <t>Graph_type</t>
  </si>
  <si>
    <t>Graph_size</t>
  </si>
  <si>
    <t>Change_size</t>
  </si>
  <si>
    <t>Number_of_workers</t>
  </si>
  <si>
    <t>Initial_Time</t>
  </si>
  <si>
    <t>Change_Time</t>
  </si>
  <si>
    <t>% of initial</t>
  </si>
  <si>
    <t>mikro</t>
  </si>
  <si>
    <t>mesaio</t>
  </si>
  <si>
    <t>megalo</t>
  </si>
  <si>
    <t>triangle</t>
  </si>
  <si>
    <t>Random Graph</t>
  </si>
  <si>
    <t>small</t>
  </si>
  <si>
    <t>small (1%)</t>
  </si>
  <si>
    <t>25.6s</t>
  </si>
  <si>
    <t>670ms</t>
  </si>
  <si>
    <t>triangles</t>
  </si>
  <si>
    <t>10s</t>
  </si>
  <si>
    <t>232.3ms</t>
  </si>
  <si>
    <t>12 (veltisto)</t>
  </si>
  <si>
    <t>11s</t>
  </si>
  <si>
    <t>195ms</t>
  </si>
  <si>
    <t>pagerank</t>
  </si>
  <si>
    <t>medium (5%)</t>
  </si>
  <si>
    <t>10.2s</t>
  </si>
  <si>
    <t>989ms</t>
  </si>
  <si>
    <t>degree</t>
  </si>
  <si>
    <t>972.6ms</t>
  </si>
  <si>
    <t>large (10%)</t>
  </si>
  <si>
    <t>5.6s</t>
  </si>
  <si>
    <t>1.9s</t>
  </si>
  <si>
    <t>11.1s</t>
  </si>
  <si>
    <t>medium</t>
  </si>
  <si>
    <t>242.8s</t>
  </si>
  <si>
    <t>11.4s</t>
  </si>
  <si>
    <t>113.5s</t>
  </si>
  <si>
    <t>3.9s</t>
  </si>
  <si>
    <t>105.7s</t>
  </si>
  <si>
    <t>2.8s</t>
  </si>
  <si>
    <t>272.1s</t>
  </si>
  <si>
    <t>42.1s</t>
  </si>
  <si>
    <t>113.3s</t>
  </si>
  <si>
    <t>12.1s</t>
  </si>
  <si>
    <t>106s</t>
  </si>
  <si>
    <t>273.8s</t>
  </si>
  <si>
    <t>72.4s</t>
  </si>
  <si>
    <t>104.7s</t>
  </si>
  <si>
    <t>16.6s</t>
  </si>
  <si>
    <t>large</t>
  </si>
  <si>
    <t>2732.2s</t>
  </si>
  <si>
    <t>114.6s</t>
  </si>
  <si>
    <t>1228.2s</t>
  </si>
  <si>
    <t>29.3s</t>
  </si>
  <si>
    <t>1105.9s</t>
  </si>
  <si>
    <t>22.8s</t>
  </si>
  <si>
    <t>2875s</t>
  </si>
  <si>
    <t>353s</t>
  </si>
  <si>
    <t>1296.3s</t>
  </si>
  <si>
    <t>108.1s</t>
  </si>
  <si>
    <t>1062.6s</t>
  </si>
  <si>
    <t>93.2s</t>
  </si>
  <si>
    <t>2865s</t>
  </si>
  <si>
    <t>724.2s</t>
  </si>
  <si>
    <t>20000 3% oom sf triangles</t>
  </si>
  <si>
    <t>1288.4s</t>
  </si>
  <si>
    <t>200s</t>
  </si>
  <si>
    <t>1111.6s</t>
  </si>
  <si>
    <t>176.2s</t>
  </si>
  <si>
    <t>Scale Free Graph
(Power Law)</t>
  </si>
  <si>
    <t>9s</t>
  </si>
  <si>
    <t>227ms</t>
  </si>
  <si>
    <t>88.9ms</t>
  </si>
  <si>
    <t>4.3s</t>
  </si>
  <si>
    <t>76.8ms</t>
  </si>
  <si>
    <t>9.4s</t>
  </si>
  <si>
    <t>1s</t>
  </si>
  <si>
    <t>349.6ms</t>
  </si>
  <si>
    <t>4.2s</t>
  </si>
  <si>
    <t>361.7ms</t>
  </si>
  <si>
    <t>786.7ms</t>
  </si>
  <si>
    <t>auta einai gia 10000 me 2%</t>
  </si>
  <si>
    <t>824.1ms</t>
  </si>
  <si>
    <t>171.1s</t>
  </si>
  <si>
    <t>32.5s</t>
  </si>
  <si>
    <t>730.4ms</t>
  </si>
  <si>
    <t>68.7s</t>
  </si>
  <si>
    <t>13.7s</t>
  </si>
  <si>
    <t>266.4ms</t>
  </si>
  <si>
    <t>61.4s</t>
  </si>
  <si>
    <t>1.1s</t>
  </si>
  <si>
    <t>14.7s</t>
  </si>
  <si>
    <t>251.1ms</t>
  </si>
  <si>
    <t>163.7s</t>
  </si>
  <si>
    <t>11.2s</t>
  </si>
  <si>
    <t>32s</t>
  </si>
  <si>
    <t>3.4s</t>
  </si>
  <si>
    <t>68.9s</t>
  </si>
  <si>
    <t>6.1s</t>
  </si>
  <si>
    <t>13.6s</t>
  </si>
  <si>
    <t>1.3s</t>
  </si>
  <si>
    <t>61.7s</t>
  </si>
  <si>
    <t>5.4s</t>
  </si>
  <si>
    <t>14.6s</t>
  </si>
  <si>
    <t>160s</t>
  </si>
  <si>
    <t>20.5s</t>
  </si>
  <si>
    <t>32.1s</t>
  </si>
  <si>
    <t>6.7s</t>
  </si>
  <si>
    <t>68.2s</t>
  </si>
  <si>
    <t>9.8s</t>
  </si>
  <si>
    <t>2.7s</t>
  </si>
  <si>
    <t>64.2s</t>
  </si>
  <si>
    <t>14.4s</t>
  </si>
  <si>
    <t>1453.2s</t>
  </si>
  <si>
    <t>603.6s</t>
  </si>
  <si>
    <t>13.1s</t>
  </si>
  <si>
    <t>600s</t>
  </si>
  <si>
    <t>10.9s</t>
  </si>
  <si>
    <t>1372.8s</t>
  </si>
  <si>
    <t>104s</t>
  </si>
  <si>
    <t>581.6s</t>
  </si>
  <si>
    <t>40.9s</t>
  </si>
  <si>
    <t>629.8s</t>
  </si>
  <si>
    <t>41.7s</t>
  </si>
  <si>
    <t>1382.5s</t>
  </si>
  <si>
    <t>300.9s</t>
  </si>
  <si>
    <t>595.9s</t>
  </si>
  <si>
    <t>106.9s</t>
  </si>
  <si>
    <t>586.8s</t>
  </si>
  <si>
    <t>97.1s</t>
  </si>
  <si>
    <t>16.3ms</t>
  </si>
  <si>
    <t>415.4ms</t>
  </si>
  <si>
    <t>12ms</t>
  </si>
  <si>
    <t>238ms</t>
  </si>
  <si>
    <t>7.6ms</t>
  </si>
  <si>
    <t>55.4ms</t>
  </si>
  <si>
    <t>286.5ms</t>
  </si>
  <si>
    <t>34.3ms</t>
  </si>
  <si>
    <t>272.7ms</t>
  </si>
  <si>
    <t>35.5ms</t>
  </si>
  <si>
    <t>955.4ms</t>
  </si>
  <si>
    <t>102.9ms</t>
  </si>
  <si>
    <t>265.9ms</t>
  </si>
  <si>
    <t>63.7ms</t>
  </si>
  <si>
    <t>192.3ms</t>
  </si>
  <si>
    <t>60.5ms</t>
  </si>
  <si>
    <t>393.1s</t>
  </si>
  <si>
    <t>321.5ms</t>
  </si>
  <si>
    <t>146.7s</t>
  </si>
  <si>
    <t>116.2s</t>
  </si>
  <si>
    <t>171.4ms</t>
  </si>
  <si>
    <t>426.2s</t>
  </si>
  <si>
    <t>1.5s</t>
  </si>
  <si>
    <t>150.6s</t>
  </si>
  <si>
    <t>906.1ms</t>
  </si>
  <si>
    <t>116.7s</t>
  </si>
  <si>
    <t>819.2ms</t>
  </si>
  <si>
    <t>405.6s</t>
  </si>
  <si>
    <t>2.9s</t>
  </si>
  <si>
    <t>155.8s</t>
  </si>
  <si>
    <t>1.8s</t>
  </si>
  <si>
    <t>auta einai gia 400000 me 1%</t>
  </si>
  <si>
    <t>129.6s</t>
  </si>
  <si>
    <t>1.7s</t>
  </si>
  <si>
    <t>1425.1s</t>
  </si>
  <si>
    <t>797.2ms</t>
  </si>
  <si>
    <t>981.5s</t>
  </si>
  <si>
    <t>936.8ms</t>
  </si>
  <si>
    <t>505.9ms</t>
  </si>
  <si>
    <t>757.8s</t>
  </si>
  <si>
    <t>873.7s</t>
  </si>
  <si>
    <t>328.6s</t>
  </si>
  <si>
    <t>455.8ms</t>
  </si>
  <si>
    <t>3162.1s</t>
  </si>
  <si>
    <t>7.6s</t>
  </si>
  <si>
    <t>1393.7s</t>
  </si>
  <si>
    <t>3.8s</t>
  </si>
  <si>
    <t>978.7s</t>
  </si>
  <si>
    <t>4.4s</t>
  </si>
  <si>
    <t>425.3s</t>
  </si>
  <si>
    <t>2.2s</t>
  </si>
  <si>
    <t>762.5s</t>
  </si>
  <si>
    <t>4.5s</t>
  </si>
  <si>
    <t>333.4s</t>
  </si>
  <si>
    <t>2.1s</t>
  </si>
  <si>
    <t>3178.4s</t>
  </si>
  <si>
    <t>74.9s</t>
  </si>
  <si>
    <t>1388.8s</t>
  </si>
  <si>
    <t>977.6s</t>
  </si>
  <si>
    <t>81.9s</t>
  </si>
  <si>
    <t>437.1s</t>
  </si>
  <si>
    <t>776.4s</t>
  </si>
  <si>
    <t>330.6s</t>
  </si>
  <si>
    <t>859.1ms</t>
  </si>
  <si>
    <t>15.1ms</t>
  </si>
  <si>
    <t>269.5ms</t>
  </si>
  <si>
    <t>8ms</t>
  </si>
  <si>
    <t>228.4ms</t>
  </si>
  <si>
    <t>7ms</t>
  </si>
  <si>
    <t>863.6ms</t>
  </si>
  <si>
    <t>54.3ms</t>
  </si>
  <si>
    <t>283.3ms</t>
  </si>
  <si>
    <t>33.6ms</t>
  </si>
  <si>
    <t>228.3ms</t>
  </si>
  <si>
    <t>31.1ms</t>
  </si>
  <si>
    <t>103.3ms</t>
  </si>
  <si>
    <t>273.1ms</t>
  </si>
  <si>
    <t>62.2ms</t>
  </si>
  <si>
    <t>238.1ms</t>
  </si>
  <si>
    <t>60.3ms</t>
  </si>
  <si>
    <t>373.1ms</t>
  </si>
  <si>
    <t>128.6s</t>
  </si>
  <si>
    <t>223.5ms</t>
  </si>
  <si>
    <t>102.7s</t>
  </si>
  <si>
    <t>192ms</t>
  </si>
  <si>
    <t>339.7s</t>
  </si>
  <si>
    <t>1.7ms</t>
  </si>
  <si>
    <t>130.7s</t>
  </si>
  <si>
    <t>107.6s</t>
  </si>
  <si>
    <t>840.2ms</t>
  </si>
  <si>
    <t>318s</t>
  </si>
  <si>
    <t>3.3s</t>
  </si>
  <si>
    <t>133.7s</t>
  </si>
  <si>
    <t>2967s</t>
  </si>
  <si>
    <t>956.6s</t>
  </si>
  <si>
    <t>958.8ms</t>
  </si>
  <si>
    <t>768.2s</t>
  </si>
  <si>
    <t>909ms</t>
  </si>
  <si>
    <t>3020.1s</t>
  </si>
  <si>
    <t>8.6s</t>
  </si>
  <si>
    <t>971s</t>
  </si>
  <si>
    <t>750.2s</t>
  </si>
  <si>
    <t>3028s</t>
  </si>
  <si>
    <t>24.2s</t>
  </si>
  <si>
    <t>975.3s</t>
  </si>
  <si>
    <t>16.4s</t>
  </si>
  <si>
    <t>768.9s</t>
  </si>
  <si>
    <t>16.7s</t>
  </si>
  <si>
    <t>1.4s</t>
  </si>
  <si>
    <t>674.1ms</t>
  </si>
  <si>
    <t>552.9ms</t>
  </si>
  <si>
    <t>5.1s</t>
  </si>
  <si>
    <t>3.1s</t>
  </si>
  <si>
    <t>813.7ms</t>
  </si>
  <si>
    <t>654.2ms</t>
  </si>
  <si>
    <t>3.2s</t>
  </si>
  <si>
    <t>817.2ms</t>
  </si>
  <si>
    <t>720.8ms</t>
  </si>
  <si>
    <t>276s</t>
  </si>
  <si>
    <t>45.1s</t>
  </si>
  <si>
    <t>129.8s</t>
  </si>
  <si>
    <t>11.9s</t>
  </si>
  <si>
    <t>113.7s</t>
  </si>
  <si>
    <t>9.5s</t>
  </si>
  <si>
    <t>297.7s</t>
  </si>
  <si>
    <t>47.9s</t>
  </si>
  <si>
    <t>127s</t>
  </si>
  <si>
    <t>14.1s</t>
  </si>
  <si>
    <t>112.8s</t>
  </si>
  <si>
    <t>331s</t>
  </si>
  <si>
    <t>55.3s</t>
  </si>
  <si>
    <t>123.5s</t>
  </si>
  <si>
    <t>19.5s</t>
  </si>
  <si>
    <t>13.9s</t>
  </si>
  <si>
    <t>2740.1s</t>
  </si>
  <si>
    <t>291.8s</t>
  </si>
  <si>
    <t>768.1s</t>
  </si>
  <si>
    <t>83s</t>
  </si>
  <si>
    <t>632.1s</t>
  </si>
  <si>
    <t>70s</t>
  </si>
  <si>
    <t>2610.9s</t>
  </si>
  <si>
    <t>290.7s</t>
  </si>
  <si>
    <t>770.8s</t>
  </si>
  <si>
    <t>95s</t>
  </si>
  <si>
    <t>653.1s</t>
  </si>
  <si>
    <t>82.2s</t>
  </si>
  <si>
    <t>2620.7s</t>
  </si>
  <si>
    <t>315.7s</t>
  </si>
  <si>
    <t>782.5s</t>
  </si>
  <si>
    <t>116.3s</t>
  </si>
  <si>
    <t>656.8s</t>
  </si>
  <si>
    <t>93.7s</t>
  </si>
  <si>
    <t>2.6s</t>
  </si>
  <si>
    <t>752ms</t>
  </si>
  <si>
    <t>585.1ms</t>
  </si>
  <si>
    <t>942.6ms</t>
  </si>
  <si>
    <t>804.3ms</t>
  </si>
  <si>
    <t>987.4ms</t>
  </si>
  <si>
    <t>828ms</t>
  </si>
  <si>
    <t>251.8s</t>
  </si>
  <si>
    <t>94s</t>
  </si>
  <si>
    <t>79.8s</t>
  </si>
  <si>
    <t>9.7s</t>
  </si>
  <si>
    <t>262.7s</t>
  </si>
  <si>
    <t>46.9s</t>
  </si>
  <si>
    <t>104.9s</t>
  </si>
  <si>
    <t>14.2s</t>
  </si>
  <si>
    <t>88.2s</t>
  </si>
  <si>
    <t>11.8s</t>
  </si>
  <si>
    <t>261.3s</t>
  </si>
  <si>
    <t>52.3s</t>
  </si>
  <si>
    <t>92.8s</t>
  </si>
  <si>
    <t>17.9s</t>
  </si>
  <si>
    <t>90.7s</t>
  </si>
  <si>
    <t>2618.8s</t>
  </si>
  <si>
    <t>281.3s</t>
  </si>
  <si>
    <t>798.5s</t>
  </si>
  <si>
    <t>76.9s</t>
  </si>
  <si>
    <t>654.9s</t>
  </si>
  <si>
    <t>60.4s</t>
  </si>
  <si>
    <t>2720.1s</t>
  </si>
  <si>
    <t>286.1s</t>
  </si>
  <si>
    <t>814.9s</t>
  </si>
  <si>
    <t>89.7s</t>
  </si>
  <si>
    <t>671.5s</t>
  </si>
  <si>
    <t>77.7s</t>
  </si>
  <si>
    <t>2723s</t>
  </si>
  <si>
    <t>319.5s</t>
  </si>
  <si>
    <t>819.9s</t>
  </si>
  <si>
    <t>105.6s</t>
  </si>
  <si>
    <t>673.4s</t>
  </si>
  <si>
    <t>85.6s</t>
  </si>
  <si>
    <t>Change_Time [ms]</t>
  </si>
  <si>
    <t>Initial_Time [ms]</t>
  </si>
  <si>
    <t>Για τους τυχαίους γράφους χρησιμοποιούμε το ποσοστό, ενώ για τους sf τον αριθμό που αντιστοιχεί στο ίδιο ποσοστό (επί 1/2).</t>
  </si>
  <si>
    <t>Τα μεσαία και μεγάλα μεγέθη σε όλες τις κατηγορίες απαιτούν disk space (μέγιστο 144gb: 14 + 130)</t>
  </si>
  <si>
    <t>426.0s</t>
  </si>
  <si>
    <t>Για τον αλγόριθμο triangles με το sf, επειδή είναι πολύ πιό αργό, λειτουργούμε με μικρότερα γραφήματα: 10,000 - 1%, 10,000 - 3% 20,000 - 2%</t>
  </si>
  <si>
    <t>random graph above</t>
  </si>
  <si>
    <t>sf below</t>
  </si>
  <si>
    <t>logs</t>
  </si>
  <si>
    <t>Μορφή γράφου</t>
  </si>
  <si>
    <t>Μέγεθος γράφου</t>
  </si>
  <si>
    <t>Ποσοστό αλλαγών</t>
  </si>
  <si>
    <t>workers</t>
  </si>
  <si>
    <t>Scale Free Graph</t>
  </si>
  <si>
    <t>μικρός</t>
  </si>
  <si>
    <t>Τυχαίος</t>
  </si>
  <si>
    <t>μικρό (1%)</t>
  </si>
  <si>
    <t>μεσαίο (5%)</t>
  </si>
  <si>
    <t>μεγάλο (10%)</t>
  </si>
  <si>
    <t>μεσαίος</t>
  </si>
  <si>
    <t>μεγάλος</t>
  </si>
  <si>
    <t>Για sf το d είναι το ½ των ακμών που προκύπτουν από το αντίστοιχο ποσοστό που είχαμε στα random. Εν δεύτερο γιατί εδώ κάνουν όλοι προς όλους και όχι οι μικρότεροι (what?) προς τους μεγαλύτερους κατά την διάρκεια της δημιουργίας. Άρα με d αντίστοιχο με ποσοστό βγαίνουν διπλάσιοι, εξ ου και πολλαπλασιασμός με ½.</t>
  </si>
  <si>
    <t>alg1</t>
  </si>
  <si>
    <t>alg2</t>
  </si>
  <si>
    <t>alg3</t>
  </si>
  <si>
    <t>ποσοστά</t>
  </si>
  <si>
    <t>χρόνοι επανυπολογισμού</t>
  </si>
  <si>
    <t>1 worker</t>
  </si>
  <si>
    <t>6 workers</t>
  </si>
  <si>
    <t>12 workers</t>
  </si>
  <si>
    <t>random</t>
  </si>
  <si>
    <t>se python</t>
  </si>
  <si>
    <t>8.8mb</t>
  </si>
  <si>
    <t>2.78s</t>
  </si>
  <si>
    <t>38.4mb</t>
  </si>
  <si>
    <t>11.73s</t>
  </si>
  <si>
    <t>Με κίτρινο ειναι οι τελικες επιλογεσ για τα μεγεθη για τους 3 αλγοριθμους για SF και Random graphs.</t>
  </si>
  <si>
    <t>a</t>
  </si>
  <si>
    <t>b</t>
  </si>
  <si>
    <t>c</t>
  </si>
  <si>
    <t>degrees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</si>
</sst>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font>
      <sz val="10"/>
      <color rgb="FF000000"/>
      <name val="Liberation Sans"/>
    </font>
    <font>
      <sz val="10"/>
      <color rgb="FF000000"/>
      <name val="Liberation Sans"/>
    </font>
    <font>
      <b/>
      <sz val="10"/>
      <color rgb="FF000000"/>
      <name val="Liberation Sans"/>
    </font>
    <font>
      <sz val="10"/>
      <color rgb="FFFFFFFF"/>
      <name val="Liberation Sans"/>
    </font>
    <font>
      <sz val="10"/>
      <color rgb="FFCC0000"/>
      <name val="Liberation Sans"/>
    </font>
    <font>
      <b/>
      <sz val="10"/>
      <color rgb="FFFFFFFF"/>
      <name val="Liberation Sans"/>
    </font>
    <font>
      <i/>
      <sz val="10"/>
      <color rgb="FF808080"/>
      <name val="Liberation Sans"/>
    </font>
    <font>
      <sz val="10"/>
      <color rgb="FF006600"/>
      <name val="Liberation Sans"/>
    </font>
    <font>
      <b/>
      <sz val="24"/>
      <color rgb="FF000000"/>
      <name val="Liberation Sans"/>
    </font>
    <font>
      <sz val="18"/>
      <color rgb="FF000000"/>
      <name val="Liberation Sans"/>
    </font>
    <font>
      <sz val="12"/>
      <color rgb="FF000000"/>
      <name val="Liberation Sans"/>
    </font>
    <font>
      <u/>
      <sz val="10"/>
      <color rgb="FF0000EE"/>
      <name val="Liberation Sans"/>
    </font>
    <font>
      <sz val="10"/>
      <color rgb="FF996600"/>
      <name val="Liberation Sans"/>
    </font>
    <font>
      <sz val="10"/>
      <color rgb="FF333333"/>
      <name val="Liberation Sans"/>
    </font>
    <font>
      <b/>
      <i/>
      <u/>
      <sz val="10"/>
      <color rgb="FF000000"/>
      <name val="Liberation Sans"/>
    </font>
    <font>
      <sz val="10"/>
      <color rgb="FFFFFFFF"/>
      <name val="Calibri"/>
      <family val="2"/>
      <scheme val="minor"/>
    </font>
    <font>
      <sz val="10"/>
      <color rgb="FF000000"/>
      <name val="Calibri"/>
      <family val="2"/>
      <scheme val="minor"/>
    </font>
    <font>
      <sz val="10"/>
      <color theme="1"/>
      <name val="Liberation Sans"/>
    </font>
  </fonts>
  <fills count="17">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00"/>
        <bgColor rgb="FFFFFF00"/>
      </patternFill>
    </fill>
    <fill>
      <patternFill patternType="solid">
        <fgColor rgb="FFFFB66C"/>
        <bgColor rgb="FFFFB66C"/>
      </patternFill>
    </fill>
    <fill>
      <patternFill patternType="solid">
        <fgColor rgb="FF55308D"/>
        <bgColor rgb="FF55308D"/>
      </patternFill>
    </fill>
    <fill>
      <patternFill patternType="solid">
        <fgColor rgb="FFDEE7E5"/>
        <bgColor rgb="FFDEE7E5"/>
      </patternFill>
    </fill>
    <fill>
      <patternFill patternType="solid">
        <fgColor rgb="FFFFDBB6"/>
        <bgColor rgb="FFFFDBB6"/>
      </patternFill>
    </fill>
    <fill>
      <patternFill patternType="solid">
        <fgColor rgb="FFFFF5CE"/>
        <bgColor rgb="FFFFF5CE"/>
      </patternFill>
    </fill>
    <fill>
      <patternFill patternType="solid">
        <fgColor rgb="FFF7D1D5"/>
        <bgColor rgb="FFF7D1D5"/>
      </patternFill>
    </fill>
    <fill>
      <patternFill patternType="solid">
        <fgColor rgb="FFFFC000"/>
        <bgColor indexed="64"/>
      </patternFill>
    </fill>
  </fills>
  <borders count="11">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1">
    <xf numFmtId="0" fontId="0" fillId="0" borderId="0"/>
    <xf numFmtId="0" fontId="9" fillId="0" borderId="0" applyNumberFormat="0" applyBorder="0" applyProtection="0"/>
    <xf numFmtId="0" fontId="10" fillId="0" borderId="0" applyNumberFormat="0" applyBorder="0" applyProtection="0"/>
    <xf numFmtId="0" fontId="7" fillId="7" borderId="0" applyNumberFormat="0" applyBorder="0" applyProtection="0"/>
    <xf numFmtId="0" fontId="4" fillId="5" borderId="0" applyNumberFormat="0" applyBorder="0" applyProtection="0"/>
    <xf numFmtId="0" fontId="12" fillId="8" borderId="0" applyNumberFormat="0" applyBorder="0" applyProtection="0"/>
    <xf numFmtId="0" fontId="13" fillId="8" borderId="1" applyNumberFormat="0" applyProtection="0"/>
    <xf numFmtId="0" fontId="2" fillId="0" borderId="0" applyNumberFormat="0" applyBorder="0" applyProtection="0"/>
    <xf numFmtId="0" fontId="3" fillId="2" borderId="0" applyNumberFormat="0" applyBorder="0" applyProtection="0"/>
    <xf numFmtId="0" fontId="3" fillId="3" borderId="0" applyNumberFormat="0" applyBorder="0" applyProtection="0"/>
    <xf numFmtId="0" fontId="2" fillId="4" borderId="0" applyNumberFormat="0" applyBorder="0" applyProtection="0"/>
    <xf numFmtId="0" fontId="5" fillId="6" borderId="0" applyNumberFormat="0" applyBorder="0" applyProtection="0"/>
    <xf numFmtId="0" fontId="6" fillId="0" borderId="0" applyNumberFormat="0" applyBorder="0" applyProtection="0"/>
    <xf numFmtId="0" fontId="8" fillId="0" borderId="0" applyNumberFormat="0" applyBorder="0" applyProtection="0"/>
    <xf numFmtId="0" fontId="11" fillId="0" borderId="0" applyNumberFormat="0" applyBorder="0" applyProtection="0"/>
    <xf numFmtId="0" fontId="1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xf numFmtId="0" fontId="17" fillId="0" borderId="0"/>
    <xf numFmtId="0" fontId="3" fillId="2" borderId="0"/>
  </cellStyleXfs>
  <cellXfs count="76">
    <xf numFmtId="0" fontId="0" fillId="0" borderId="0" xfId="0"/>
    <xf numFmtId="0" fontId="0" fillId="0" borderId="0" xfId="0"/>
    <xf numFmtId="0" fontId="16" fillId="0" borderId="0" xfId="0" applyFont="1"/>
    <xf numFmtId="0" fontId="16" fillId="11" borderId="0" xfId="0" applyFont="1" applyFill="1" applyAlignment="1">
      <alignment horizontal="center"/>
    </xf>
    <xf numFmtId="0" fontId="16" fillId="10" borderId="0" xfId="0" applyFont="1" applyFill="1"/>
    <xf numFmtId="0" fontId="16" fillId="12" borderId="4" xfId="0" applyFont="1" applyFill="1" applyBorder="1" applyAlignment="1">
      <alignment horizontal="center"/>
    </xf>
    <xf numFmtId="0" fontId="16" fillId="0" borderId="4" xfId="0" applyFont="1" applyBorder="1"/>
    <xf numFmtId="0" fontId="16" fillId="0" borderId="5" xfId="0" applyFont="1" applyBorder="1"/>
    <xf numFmtId="0" fontId="16" fillId="0" borderId="0" xfId="0" applyFont="1" applyAlignment="1">
      <alignment horizontal="right"/>
    </xf>
    <xf numFmtId="164" fontId="16" fillId="0" borderId="0" xfId="0" applyNumberFormat="1" applyFont="1" applyAlignment="1">
      <alignment horizontal="right"/>
    </xf>
    <xf numFmtId="0" fontId="16" fillId="0" borderId="6" xfId="0" applyFont="1" applyBorder="1"/>
    <xf numFmtId="0" fontId="16" fillId="12" borderId="0" xfId="0" applyFont="1" applyFill="1" applyAlignment="1">
      <alignment horizontal="center"/>
    </xf>
    <xf numFmtId="0" fontId="16" fillId="0" borderId="7" xfId="0" applyFont="1" applyBorder="1"/>
    <xf numFmtId="10" fontId="16" fillId="0" borderId="8" xfId="0" applyNumberFormat="1" applyFont="1" applyBorder="1"/>
    <xf numFmtId="10" fontId="16" fillId="0" borderId="9" xfId="0" applyNumberFormat="1" applyFont="1" applyBorder="1"/>
    <xf numFmtId="10" fontId="16" fillId="0" borderId="10" xfId="0" applyNumberFormat="1" applyFont="1" applyBorder="1"/>
    <xf numFmtId="0" fontId="16" fillId="12" borderId="9" xfId="0" applyFont="1" applyFill="1" applyBorder="1" applyAlignment="1">
      <alignment horizontal="center"/>
    </xf>
    <xf numFmtId="0" fontId="16" fillId="0" borderId="9" xfId="0" applyFont="1" applyBorder="1"/>
    <xf numFmtId="0" fontId="16" fillId="0" borderId="10" xfId="0" applyFont="1" applyBorder="1"/>
    <xf numFmtId="0" fontId="16" fillId="0" borderId="0" xfId="0" applyFont="1" applyFill="1" applyAlignment="1">
      <alignment wrapText="1"/>
    </xf>
    <xf numFmtId="0" fontId="16" fillId="0" borderId="0" xfId="0" applyFont="1" applyFill="1" applyAlignment="1"/>
    <xf numFmtId="0" fontId="16" fillId="0" borderId="0" xfId="0" applyFont="1" applyAlignment="1">
      <alignment vertical="center" wrapText="1"/>
    </xf>
    <xf numFmtId="0" fontId="16" fillId="0" borderId="0" xfId="0" applyFont="1"/>
    <xf numFmtId="0" fontId="16" fillId="0" borderId="0" xfId="0" applyFont="1" applyAlignment="1">
      <alignment horizontal="center" vertical="center"/>
    </xf>
    <xf numFmtId="0" fontId="16" fillId="13" borderId="0" xfId="0" applyFont="1" applyFill="1"/>
    <xf numFmtId="0" fontId="16" fillId="0" borderId="7" xfId="0" applyFont="1" applyBorder="1" applyAlignment="1">
      <alignment horizontal="left" vertical="center"/>
    </xf>
    <xf numFmtId="0" fontId="16" fillId="14" borderId="4" xfId="0" applyFont="1" applyFill="1" applyBorder="1" applyAlignment="1">
      <alignment horizontal="center"/>
    </xf>
    <xf numFmtId="0" fontId="16" fillId="14" borderId="0" xfId="0" applyFont="1" applyFill="1" applyAlignment="1">
      <alignment horizontal="center"/>
    </xf>
    <xf numFmtId="0" fontId="16" fillId="14" borderId="9" xfId="0" applyFont="1" applyFill="1" applyBorder="1" applyAlignment="1">
      <alignment horizontal="center"/>
    </xf>
    <xf numFmtId="0" fontId="16" fillId="15" borderId="0" xfId="0" applyFont="1" applyFill="1"/>
    <xf numFmtId="0" fontId="16" fillId="15" borderId="4" xfId="0" applyFont="1" applyFill="1" applyBorder="1" applyAlignment="1">
      <alignment horizontal="center"/>
    </xf>
    <xf numFmtId="0" fontId="16" fillId="15" borderId="0" xfId="0" applyFont="1" applyFill="1" applyAlignment="1">
      <alignment horizontal="center"/>
    </xf>
    <xf numFmtId="0" fontId="16" fillId="15" borderId="9" xfId="0" applyFont="1" applyFill="1" applyBorder="1" applyAlignment="1">
      <alignment horizontal="center"/>
    </xf>
    <xf numFmtId="0" fontId="16" fillId="10" borderId="0" xfId="0" applyFont="1" applyFill="1" applyAlignment="1"/>
    <xf numFmtId="0" fontId="16" fillId="11" borderId="0" xfId="0" applyFont="1" applyFill="1" applyAlignment="1"/>
    <xf numFmtId="0" fontId="16" fillId="0" borderId="0" xfId="0" applyFont="1"/>
    <xf numFmtId="0" fontId="16" fillId="0" borderId="0" xfId="0" applyFont="1"/>
    <xf numFmtId="0" fontId="0" fillId="0" borderId="0" xfId="0" applyAlignment="1">
      <alignment horizontal="right"/>
    </xf>
    <xf numFmtId="0" fontId="16" fillId="16" borderId="0" xfId="0" applyFont="1" applyFill="1" applyAlignment="1">
      <alignment horizontal="right"/>
    </xf>
    <xf numFmtId="0" fontId="16" fillId="16" borderId="0" xfId="0" applyFont="1" applyFill="1" applyAlignment="1">
      <alignment horizontal="left"/>
    </xf>
    <xf numFmtId="0" fontId="3" fillId="2" borderId="0" xfId="20"/>
    <xf numFmtId="0" fontId="17" fillId="0" borderId="0" xfId="19"/>
    <xf numFmtId="10" fontId="17" fillId="0" borderId="0" xfId="19" applyNumberFormat="1"/>
    <xf numFmtId="0" fontId="17" fillId="9" borderId="0" xfId="19" applyFill="1"/>
    <xf numFmtId="10" fontId="17" fillId="9" borderId="0" xfId="19" applyNumberFormat="1" applyFill="1"/>
    <xf numFmtId="0" fontId="17" fillId="9" borderId="2" xfId="19" applyFill="1" applyBorder="1"/>
    <xf numFmtId="10" fontId="17" fillId="9" borderId="2" xfId="19" applyNumberFormat="1" applyFill="1" applyBorder="1"/>
    <xf numFmtId="0" fontId="17" fillId="0" borderId="2" xfId="19" applyBorder="1"/>
    <xf numFmtId="10" fontId="17" fillId="0" borderId="2" xfId="19" applyNumberFormat="1" applyBorder="1"/>
    <xf numFmtId="0" fontId="16" fillId="0" borderId="0" xfId="0" applyFont="1"/>
    <xf numFmtId="0" fontId="16" fillId="0" borderId="0" xfId="0" applyFont="1" applyAlignment="1">
      <alignment vertical="center"/>
    </xf>
    <xf numFmtId="0" fontId="16" fillId="15" borderId="2" xfId="0" applyFont="1" applyFill="1" applyBorder="1" applyAlignment="1">
      <alignment horizontal="center" vertical="center" wrapText="1"/>
    </xf>
    <xf numFmtId="0" fontId="16" fillId="15" borderId="3" xfId="0" applyFont="1" applyFill="1" applyBorder="1" applyAlignment="1">
      <alignment horizontal="center" vertical="center"/>
    </xf>
    <xf numFmtId="0" fontId="16" fillId="15" borderId="4" xfId="0" applyFont="1" applyFill="1" applyBorder="1" applyAlignment="1">
      <alignment horizontal="center" vertical="center"/>
    </xf>
    <xf numFmtId="0" fontId="16" fillId="15" borderId="0" xfId="0" applyFont="1" applyFill="1" applyAlignment="1">
      <alignment horizontal="center" vertical="center"/>
    </xf>
    <xf numFmtId="0" fontId="16" fillId="15" borderId="9" xfId="0" applyFont="1" applyFill="1" applyBorder="1" applyAlignment="1">
      <alignment horizontal="center" vertical="center"/>
    </xf>
    <xf numFmtId="0" fontId="16" fillId="14" borderId="2" xfId="0" applyFont="1" applyFill="1" applyBorder="1" applyAlignment="1">
      <alignment horizontal="center" vertical="center"/>
    </xf>
    <xf numFmtId="0" fontId="16" fillId="14" borderId="3" xfId="0" applyFont="1" applyFill="1" applyBorder="1" applyAlignment="1">
      <alignment horizontal="center" vertical="center"/>
    </xf>
    <xf numFmtId="0" fontId="16" fillId="14" borderId="4" xfId="0" applyFont="1" applyFill="1" applyBorder="1" applyAlignment="1">
      <alignment horizontal="center" vertical="center"/>
    </xf>
    <xf numFmtId="0" fontId="16" fillId="14" borderId="0" xfId="0" applyFont="1" applyFill="1" applyAlignment="1">
      <alignment horizontal="center" vertical="center"/>
    </xf>
    <xf numFmtId="0" fontId="16" fillId="14" borderId="9" xfId="0" applyFont="1" applyFill="1" applyBorder="1" applyAlignment="1">
      <alignment horizontal="center" vertical="center"/>
    </xf>
    <xf numFmtId="0" fontId="16" fillId="15" borderId="2" xfId="0" applyFont="1" applyFill="1" applyBorder="1" applyAlignment="1">
      <alignment horizontal="center" vertical="center"/>
    </xf>
    <xf numFmtId="0" fontId="16" fillId="12" borderId="3" xfId="0" applyFont="1" applyFill="1" applyBorder="1" applyAlignment="1">
      <alignment horizontal="center" vertical="center"/>
    </xf>
    <xf numFmtId="0" fontId="16" fillId="12" borderId="4" xfId="0" applyFont="1" applyFill="1" applyBorder="1" applyAlignment="1">
      <alignment horizontal="center" vertical="center"/>
    </xf>
    <xf numFmtId="0" fontId="16" fillId="12" borderId="0" xfId="0" applyFont="1" applyFill="1" applyAlignment="1">
      <alignment horizontal="center" vertical="center"/>
    </xf>
    <xf numFmtId="0" fontId="16" fillId="12" borderId="9" xfId="0" applyFont="1" applyFill="1" applyBorder="1" applyAlignment="1">
      <alignment horizontal="center" vertical="center"/>
    </xf>
    <xf numFmtId="0" fontId="16" fillId="12" borderId="2" xfId="0" applyFont="1" applyFill="1" applyBorder="1" applyAlignment="1">
      <alignment horizontal="center" vertical="center"/>
    </xf>
    <xf numFmtId="0" fontId="16" fillId="13" borderId="0" xfId="0" applyFont="1" applyFill="1" applyAlignment="1">
      <alignment horizontal="center" vertical="center"/>
    </xf>
    <xf numFmtId="0" fontId="16" fillId="0" borderId="0" xfId="0" applyFont="1"/>
    <xf numFmtId="0" fontId="15" fillId="2" borderId="0" xfId="0" applyFont="1" applyFill="1" applyAlignment="1">
      <alignment horizontal="center" vertical="center"/>
    </xf>
    <xf numFmtId="0" fontId="16" fillId="0" borderId="0" xfId="0" applyFont="1" applyAlignment="1">
      <alignment horizontal="center"/>
    </xf>
    <xf numFmtId="0" fontId="16" fillId="0" borderId="2" xfId="0" applyFont="1" applyFill="1" applyBorder="1" applyAlignment="1">
      <alignment horizontal="center" vertical="center"/>
    </xf>
    <xf numFmtId="0" fontId="16" fillId="11" borderId="0" xfId="0" applyFont="1" applyFill="1" applyAlignment="1">
      <alignment horizontal="center"/>
    </xf>
    <xf numFmtId="0" fontId="17" fillId="9" borderId="0" xfId="19" applyFill="1" applyAlignment="1">
      <alignment horizontal="center"/>
    </xf>
    <xf numFmtId="0" fontId="17" fillId="2" borderId="0" xfId="19" applyFill="1" applyAlignment="1">
      <alignment horizontal="center" vertical="center"/>
    </xf>
    <xf numFmtId="0" fontId="17" fillId="9" borderId="2" xfId="19" applyFill="1" applyBorder="1" applyAlignment="1">
      <alignment horizontal="center" vertical="center"/>
    </xf>
  </cellXfs>
  <cellStyles count="21">
    <cellStyle name="Accent" xfId="7" xr:uid="{00000000-0005-0000-0000-000000000000}"/>
    <cellStyle name="Accent 1" xfId="8" xr:uid="{00000000-0005-0000-0000-000001000000}"/>
    <cellStyle name="Accent 1 2" xfId="20" xr:uid="{A72E3C29-AF48-49B0-84F5-C8C4D3680BDA}"/>
    <cellStyle name="Accent 2" xfId="9" xr:uid="{00000000-0005-0000-0000-000002000000}"/>
    <cellStyle name="Accent 3" xfId="10" xr:uid="{00000000-0005-0000-0000-000003000000}"/>
    <cellStyle name="Bad" xfId="4" builtinId="27" customBuiltin="1"/>
    <cellStyle name="Error" xfId="11" xr:uid="{00000000-0005-0000-0000-000005000000}"/>
    <cellStyle name="Footnote" xfId="12" xr:uid="{00000000-0005-0000-0000-000006000000}"/>
    <cellStyle name="Good" xfId="3" builtinId="26" customBuiltin="1"/>
    <cellStyle name="Heading" xfId="13" xr:uid="{00000000-0005-0000-0000-000008000000}"/>
    <cellStyle name="Heading 1" xfId="1" builtinId="16" customBuiltin="1"/>
    <cellStyle name="Heading 2" xfId="2" builtinId="17" customBuiltin="1"/>
    <cellStyle name="Hyperlink" xfId="14" xr:uid="{00000000-0005-0000-0000-00000B000000}"/>
    <cellStyle name="Neutral" xfId="5" builtinId="28" customBuiltin="1"/>
    <cellStyle name="Normal" xfId="0" builtinId="0" customBuiltin="1"/>
    <cellStyle name="Normal 2" xfId="19" xr:uid="{D5918D73-9CA2-41DC-A7F5-89B80FE8BF3D}"/>
    <cellStyle name="Note" xfId="6" builtinId="10" customBuiltin="1"/>
    <cellStyle name="Result" xfId="15" xr:uid="{00000000-0005-0000-0000-00000F000000}"/>
    <cellStyle name="Status" xfId="16" xr:uid="{00000000-0005-0000-0000-000010000000}"/>
    <cellStyle name="Text" xfId="17" xr:uid="{00000000-0005-0000-0000-000011000000}"/>
    <cellStyle name="Warning" xfId="18" xr:uid="{00000000-0005-0000-0000-00001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Random Graph Initial Calculation</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Triangle - 1w</c:v>
          </c:tx>
          <c:spPr>
            <a:ln w="19050" cap="rnd">
              <a:noFill/>
              <a:round/>
            </a:ln>
            <a:effectLst/>
          </c:spPr>
          <c:marker>
            <c:symbol val="circle"/>
            <c:size val="5"/>
            <c:spPr>
              <a:solidFill>
                <a:schemeClr val="accent1"/>
              </a:solidFill>
              <a:ln w="9525">
                <a:solidFill>
                  <a:schemeClr val="accent1"/>
                </a:solidFill>
              </a:ln>
              <a:effectLst/>
            </c:spPr>
          </c:marker>
          <c:trendline>
            <c:spPr>
              <a:ln w="15875" cap="rnd">
                <a:solidFill>
                  <a:schemeClr val="accent1"/>
                </a:solidFill>
                <a:prstDash val="solid"/>
              </a:ln>
              <a:effectLst/>
            </c:spPr>
            <c:trendlineType val="linear"/>
            <c:dispRSqr val="0"/>
            <c:dispEq val="0"/>
          </c:trendline>
          <c:yVal>
            <c:numRef>
              <c:f>diagram_initial!$C$38:$C$40</c:f>
              <c:numCache>
                <c:formatCode>General</c:formatCode>
                <c:ptCount val="3"/>
                <c:pt idx="0">
                  <c:v>4.4082399653118491</c:v>
                </c:pt>
                <c:pt idx="1">
                  <c:v>5.38524868240322</c:v>
                </c:pt>
                <c:pt idx="2">
                  <c:v>6.4365124869996926</c:v>
                </c:pt>
              </c:numCache>
            </c:numRef>
          </c:yVal>
          <c:smooth val="0"/>
          <c:extLst>
            <c:ext xmlns:c16="http://schemas.microsoft.com/office/drawing/2014/chart" uri="{C3380CC4-5D6E-409C-BE32-E72D297353CC}">
              <c16:uniqueId val="{00000000-303C-4D01-B40C-E282A8B998FC}"/>
            </c:ext>
          </c:extLst>
        </c:ser>
        <c:ser>
          <c:idx val="1"/>
          <c:order val="1"/>
          <c:tx>
            <c:v>Triangle - 6w</c:v>
          </c:tx>
          <c:spPr>
            <a:ln w="19050" cap="rnd">
              <a:noFill/>
              <a:round/>
            </a:ln>
            <a:effectLst/>
          </c:spPr>
          <c:marker>
            <c:symbol val="circle"/>
            <c:size val="5"/>
            <c:spPr>
              <a:solidFill>
                <a:schemeClr val="accent2"/>
              </a:solidFill>
              <a:ln w="9525">
                <a:solidFill>
                  <a:schemeClr val="accent2"/>
                </a:solidFill>
              </a:ln>
              <a:effectLst/>
            </c:spPr>
          </c:marker>
          <c:trendline>
            <c:spPr>
              <a:ln w="15875" cap="rnd">
                <a:solidFill>
                  <a:schemeClr val="accent2"/>
                </a:solidFill>
                <a:prstDash val="solid"/>
              </a:ln>
              <a:effectLst/>
            </c:spPr>
            <c:trendlineType val="linear"/>
            <c:dispRSqr val="0"/>
            <c:dispEq val="0"/>
          </c:trendline>
          <c:yVal>
            <c:numRef>
              <c:f>diagram_initial!$E$38:$E$40</c:f>
              <c:numCache>
                <c:formatCode>General</c:formatCode>
                <c:ptCount val="3"/>
                <c:pt idx="0">
                  <c:v>4</c:v>
                </c:pt>
                <c:pt idx="1">
                  <c:v>5.0549958615291413</c:v>
                </c:pt>
                <c:pt idx="2">
                  <c:v>6.0892690930461493</c:v>
                </c:pt>
              </c:numCache>
            </c:numRef>
          </c:yVal>
          <c:smooth val="0"/>
          <c:extLst>
            <c:ext xmlns:c16="http://schemas.microsoft.com/office/drawing/2014/chart" uri="{C3380CC4-5D6E-409C-BE32-E72D297353CC}">
              <c16:uniqueId val="{00000001-303C-4D01-B40C-E282A8B998FC}"/>
            </c:ext>
          </c:extLst>
        </c:ser>
        <c:ser>
          <c:idx val="2"/>
          <c:order val="2"/>
          <c:tx>
            <c:v>Triangle - 12w</c:v>
          </c:tx>
          <c:spPr>
            <a:ln w="19050" cap="rnd">
              <a:noFill/>
              <a:round/>
            </a:ln>
            <a:effectLst/>
          </c:spPr>
          <c:marker>
            <c:symbol val="circle"/>
            <c:size val="5"/>
            <c:spPr>
              <a:solidFill>
                <a:schemeClr val="accent3"/>
              </a:solidFill>
              <a:ln w="9525">
                <a:solidFill>
                  <a:schemeClr val="accent3"/>
                </a:solidFill>
              </a:ln>
              <a:effectLst/>
            </c:spPr>
          </c:marker>
          <c:trendline>
            <c:spPr>
              <a:ln w="15875" cap="rnd">
                <a:solidFill>
                  <a:schemeClr val="accent3"/>
                </a:solidFill>
                <a:prstDash val="solid"/>
              </a:ln>
              <a:effectLst/>
            </c:spPr>
            <c:trendlineType val="linear"/>
            <c:dispRSqr val="0"/>
            <c:dispEq val="0"/>
          </c:trendline>
          <c:yVal>
            <c:numRef>
              <c:f>diagram_initial!$G$38:$G$40</c:f>
              <c:numCache>
                <c:formatCode>General</c:formatCode>
                <c:ptCount val="3"/>
                <c:pt idx="0">
                  <c:v>4.0413926851582254</c:v>
                </c:pt>
                <c:pt idx="1">
                  <c:v>5.0240749873074266</c:v>
                </c:pt>
                <c:pt idx="2">
                  <c:v>6.0437158580612067</c:v>
                </c:pt>
              </c:numCache>
            </c:numRef>
          </c:yVal>
          <c:smooth val="0"/>
          <c:extLst>
            <c:ext xmlns:c16="http://schemas.microsoft.com/office/drawing/2014/chart" uri="{C3380CC4-5D6E-409C-BE32-E72D297353CC}">
              <c16:uniqueId val="{00000002-303C-4D01-B40C-E282A8B998FC}"/>
            </c:ext>
          </c:extLst>
        </c:ser>
        <c:ser>
          <c:idx val="3"/>
          <c:order val="3"/>
          <c:tx>
            <c:v>Degree - 1w</c:v>
          </c:tx>
          <c:spPr>
            <a:ln w="25400" cap="rnd">
              <a:noFill/>
              <a:round/>
            </a:ln>
            <a:effectLst/>
          </c:spPr>
          <c:marker>
            <c:symbol val="circle"/>
            <c:size val="5"/>
            <c:spPr>
              <a:solidFill>
                <a:schemeClr val="accent4"/>
              </a:solidFill>
              <a:ln w="9525">
                <a:solidFill>
                  <a:schemeClr val="accent4"/>
                </a:solidFill>
              </a:ln>
              <a:effectLst/>
            </c:spPr>
          </c:marker>
          <c:trendline>
            <c:spPr>
              <a:ln w="25400" cap="rnd">
                <a:solidFill>
                  <a:schemeClr val="accent4"/>
                </a:solidFill>
                <a:prstDash val="sysDot"/>
              </a:ln>
              <a:effectLst/>
            </c:spPr>
            <c:trendlineType val="linear"/>
            <c:dispRSqr val="0"/>
            <c:dispEq val="0"/>
          </c:trendline>
          <c:yVal>
            <c:numRef>
              <c:f>diagram_initial!$C$52:$C$54</c:f>
              <c:numCache>
                <c:formatCode>General</c:formatCode>
                <c:ptCount val="3"/>
                <c:pt idx="0">
                  <c:v>3.0791812460476247</c:v>
                </c:pt>
                <c:pt idx="1">
                  <c:v>5.5945030438200893</c:v>
                </c:pt>
                <c:pt idx="2">
                  <c:v>6.4973858325374474</c:v>
                </c:pt>
              </c:numCache>
            </c:numRef>
          </c:yVal>
          <c:smooth val="0"/>
          <c:extLst>
            <c:ext xmlns:c16="http://schemas.microsoft.com/office/drawing/2014/chart" uri="{C3380CC4-5D6E-409C-BE32-E72D297353CC}">
              <c16:uniqueId val="{00000007-303C-4D01-B40C-E282A8B998FC}"/>
            </c:ext>
          </c:extLst>
        </c:ser>
        <c:ser>
          <c:idx val="4"/>
          <c:order val="4"/>
          <c:tx>
            <c:v>Degree - 6w</c:v>
          </c:tx>
          <c:spPr>
            <a:ln w="25400" cap="rnd">
              <a:noFill/>
              <a:round/>
            </a:ln>
            <a:effectLst/>
          </c:spPr>
          <c:marker>
            <c:symbol val="circle"/>
            <c:size val="5"/>
            <c:spPr>
              <a:solidFill>
                <a:schemeClr val="accent5"/>
              </a:solidFill>
              <a:ln w="9525">
                <a:solidFill>
                  <a:schemeClr val="accent5"/>
                </a:solidFill>
              </a:ln>
              <a:effectLst/>
            </c:spPr>
          </c:marker>
          <c:trendline>
            <c:spPr>
              <a:ln w="25400" cap="rnd">
                <a:solidFill>
                  <a:schemeClr val="accent5"/>
                </a:solidFill>
                <a:prstDash val="sysDot"/>
              </a:ln>
              <a:effectLst/>
            </c:spPr>
            <c:trendlineType val="linear"/>
            <c:dispRSqr val="0"/>
            <c:dispEq val="0"/>
          </c:trendline>
          <c:yVal>
            <c:numRef>
              <c:f>diagram_initial!$E$52:$E$54</c:f>
              <c:numCache>
                <c:formatCode>General</c:formatCode>
                <c:ptCount val="3"/>
                <c:pt idx="0">
                  <c:v>2.6184664921990803</c:v>
                </c:pt>
                <c:pt idx="1">
                  <c:v>5.1664301138432824</c:v>
                </c:pt>
                <c:pt idx="2">
                  <c:v>5.9918903039360254</c:v>
                </c:pt>
              </c:numCache>
            </c:numRef>
          </c:yVal>
          <c:smooth val="0"/>
          <c:extLst>
            <c:ext xmlns:c16="http://schemas.microsoft.com/office/drawing/2014/chart" uri="{C3380CC4-5D6E-409C-BE32-E72D297353CC}">
              <c16:uniqueId val="{00000008-303C-4D01-B40C-E282A8B998FC}"/>
            </c:ext>
          </c:extLst>
        </c:ser>
        <c:ser>
          <c:idx val="5"/>
          <c:order val="5"/>
          <c:tx>
            <c:v>Degree - 12w</c:v>
          </c:tx>
          <c:spPr>
            <a:ln w="25400" cap="rnd">
              <a:noFill/>
              <a:round/>
            </a:ln>
            <a:effectLst/>
          </c:spPr>
          <c:marker>
            <c:symbol val="circle"/>
            <c:size val="5"/>
            <c:spPr>
              <a:solidFill>
                <a:schemeClr val="accent6"/>
              </a:solidFill>
              <a:ln w="9525">
                <a:solidFill>
                  <a:schemeClr val="accent6"/>
                </a:solidFill>
              </a:ln>
              <a:effectLst/>
            </c:spPr>
          </c:marker>
          <c:trendline>
            <c:spPr>
              <a:ln w="25400" cap="rnd">
                <a:solidFill>
                  <a:schemeClr val="accent6"/>
                </a:solidFill>
                <a:prstDash val="sysDot"/>
              </a:ln>
              <a:effectLst/>
            </c:spPr>
            <c:trendlineType val="linear"/>
            <c:dispRSqr val="0"/>
            <c:dispEq val="0"/>
          </c:trendline>
          <c:yVal>
            <c:numRef>
              <c:f>diagram_initial!$G$52:$G$54</c:f>
              <c:numCache>
                <c:formatCode>General</c:formatCode>
                <c:ptCount val="3"/>
                <c:pt idx="0">
                  <c:v>2.3765769570565118</c:v>
                </c:pt>
                <c:pt idx="1">
                  <c:v>5.0652061280543119</c:v>
                </c:pt>
                <c:pt idx="2">
                  <c:v>5.8795546009389748</c:v>
                </c:pt>
              </c:numCache>
            </c:numRef>
          </c:yVal>
          <c:smooth val="0"/>
          <c:extLst>
            <c:ext xmlns:c16="http://schemas.microsoft.com/office/drawing/2014/chart" uri="{C3380CC4-5D6E-409C-BE32-E72D297353CC}">
              <c16:uniqueId val="{00000009-303C-4D01-B40C-E282A8B998FC}"/>
            </c:ext>
          </c:extLst>
        </c:ser>
        <c:ser>
          <c:idx val="6"/>
          <c:order val="6"/>
          <c:tx>
            <c:v>Pagerank - 1w</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dash"/>
              </a:ln>
              <a:effectLst/>
            </c:spPr>
            <c:trendlineType val="linear"/>
            <c:dispRSqr val="0"/>
            <c:dispEq val="0"/>
          </c:trendline>
          <c:yVal>
            <c:numRef>
              <c:f>diagram_initial!$C$66:$C$68</c:f>
              <c:numCache>
                <c:formatCode>General</c:formatCode>
                <c:ptCount val="3"/>
                <c:pt idx="0">
                  <c:v>3.6989700043360187</c:v>
                </c:pt>
                <c:pt idx="1">
                  <c:v>5.4409090820652173</c:v>
                </c:pt>
                <c:pt idx="2">
                  <c:v>6.4377664126947316</c:v>
                </c:pt>
              </c:numCache>
            </c:numRef>
          </c:yVal>
          <c:smooth val="0"/>
          <c:extLst>
            <c:ext xmlns:c16="http://schemas.microsoft.com/office/drawing/2014/chart" uri="{C3380CC4-5D6E-409C-BE32-E72D297353CC}">
              <c16:uniqueId val="{0000000E-303C-4D01-B40C-E282A8B998FC}"/>
            </c:ext>
          </c:extLst>
        </c:ser>
        <c:ser>
          <c:idx val="7"/>
          <c:order val="7"/>
          <c:tx>
            <c:v>Pagerank - 6w</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dash"/>
              </a:ln>
              <a:effectLst/>
            </c:spPr>
            <c:trendlineType val="linear"/>
            <c:dispRSqr val="0"/>
            <c:dispEq val="0"/>
          </c:trendline>
          <c:yVal>
            <c:numRef>
              <c:f>diagram_initial!$E$66:$E$68</c:f>
              <c:numCache>
                <c:formatCode>General</c:formatCode>
                <c:ptCount val="3"/>
                <c:pt idx="0">
                  <c:v>3.1461280356782382</c:v>
                </c:pt>
                <c:pt idx="1">
                  <c:v>5.1132746924643504</c:v>
                </c:pt>
                <c:pt idx="2">
                  <c:v>5.8854177651109358</c:v>
                </c:pt>
              </c:numCache>
            </c:numRef>
          </c:yVal>
          <c:smooth val="0"/>
          <c:extLst>
            <c:ext xmlns:c16="http://schemas.microsoft.com/office/drawing/2014/chart" uri="{C3380CC4-5D6E-409C-BE32-E72D297353CC}">
              <c16:uniqueId val="{00000011-303C-4D01-B40C-E282A8B998FC}"/>
            </c:ext>
          </c:extLst>
        </c:ser>
        <c:ser>
          <c:idx val="8"/>
          <c:order val="8"/>
          <c:tx>
            <c:v>Pagerank - 12w</c:v>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dash"/>
              </a:ln>
              <a:effectLst/>
            </c:spPr>
            <c:trendlineType val="linear"/>
            <c:dispRSqr val="0"/>
            <c:dispEq val="0"/>
          </c:trendline>
          <c:yVal>
            <c:numRef>
              <c:f>diagram_initial!$G$66:$G$68</c:f>
              <c:numCache>
                <c:formatCode>General</c:formatCode>
                <c:ptCount val="3"/>
                <c:pt idx="0">
                  <c:v>3.2041199826559246</c:v>
                </c:pt>
                <c:pt idx="1">
                  <c:v>5.0557604646877348</c:v>
                </c:pt>
                <c:pt idx="2">
                  <c:v>5.8007857903277626</c:v>
                </c:pt>
              </c:numCache>
            </c:numRef>
          </c:yVal>
          <c:smooth val="0"/>
          <c:extLst>
            <c:ext xmlns:c16="http://schemas.microsoft.com/office/drawing/2014/chart" uri="{C3380CC4-5D6E-409C-BE32-E72D297353CC}">
              <c16:uniqueId val="{00000013-303C-4D01-B40C-E282A8B998FC}"/>
            </c:ext>
          </c:extLst>
        </c:ser>
        <c:dLbls>
          <c:showLegendKey val="0"/>
          <c:showVal val="0"/>
          <c:showCatName val="0"/>
          <c:showSerName val="0"/>
          <c:showPercent val="0"/>
          <c:showBubbleSize val="0"/>
        </c:dLbls>
        <c:axId val="546577256"/>
        <c:axId val="546577584"/>
      </c:scatterChart>
      <c:valAx>
        <c:axId val="54657725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546577584"/>
        <c:crosses val="autoZero"/>
        <c:crossBetween val="midCat"/>
      </c:valAx>
      <c:valAx>
        <c:axId val="54657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77256"/>
        <c:crosses val="autoZero"/>
        <c:crossBetween val="midCat"/>
      </c:valAx>
      <c:spPr>
        <a:no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Pagerank</a:t>
            </a:r>
            <a:r>
              <a:rPr lang="en-US" baseline="0"/>
              <a:t> Algorithm Recalculation - Scale-Free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1 worker</c:v>
          </c:tx>
          <c:spPr>
            <a:solidFill>
              <a:schemeClr val="accent1"/>
            </a:solidFill>
            <a:ln>
              <a:noFill/>
            </a:ln>
            <a:effectLst/>
          </c:spPr>
          <c:invertIfNegative val="0"/>
          <c:val>
            <c:numRef>
              <c:f>diagrams_pagerank!$A$39:$A$47</c:f>
              <c:numCache>
                <c:formatCode>General</c:formatCode>
                <c:ptCount val="9"/>
                <c:pt idx="0">
                  <c:v>57.777777777777771</c:v>
                </c:pt>
                <c:pt idx="1">
                  <c:v>64.444444444444443</c:v>
                </c:pt>
                <c:pt idx="2">
                  <c:v>66.666666666666657</c:v>
                </c:pt>
                <c:pt idx="3">
                  <c:v>16.719618745035742</c:v>
                </c:pt>
                <c:pt idx="4">
                  <c:v>17.853064331937571</c:v>
                </c:pt>
                <c:pt idx="5">
                  <c:v>20.015308075009568</c:v>
                </c:pt>
                <c:pt idx="6">
                  <c:v>10.741561020314649</c:v>
                </c:pt>
                <c:pt idx="7">
                  <c:v>10.517995661924195</c:v>
                </c:pt>
                <c:pt idx="8">
                  <c:v>11.733382298934998</c:v>
                </c:pt>
              </c:numCache>
            </c:numRef>
          </c:val>
          <c:extLst>
            <c:ext xmlns:c16="http://schemas.microsoft.com/office/drawing/2014/chart" uri="{C3380CC4-5D6E-409C-BE32-E72D297353CC}">
              <c16:uniqueId val="{00000000-0534-454E-BC12-DE7EE5CEFEC8}"/>
            </c:ext>
          </c:extLst>
        </c:ser>
        <c:ser>
          <c:idx val="1"/>
          <c:order val="1"/>
          <c:tx>
            <c:v>6 workers</c:v>
          </c:tx>
          <c:spPr>
            <a:solidFill>
              <a:schemeClr val="accent2"/>
            </a:solidFill>
            <a:ln>
              <a:noFill/>
            </a:ln>
            <a:effectLst/>
          </c:spPr>
          <c:invertIfNegative val="0"/>
          <c:val>
            <c:numRef>
              <c:f>diagrams_pagerank!$C$39:$C$47</c:f>
              <c:numCache>
                <c:formatCode>General</c:formatCode>
                <c:ptCount val="9"/>
                <c:pt idx="0">
                  <c:v>50.133333333333333</c:v>
                </c:pt>
                <c:pt idx="1">
                  <c:v>52.366666666666674</c:v>
                </c:pt>
                <c:pt idx="2">
                  <c:v>65.826666666666668</c:v>
                </c:pt>
                <c:pt idx="3">
                  <c:v>12.127659574468085</c:v>
                </c:pt>
                <c:pt idx="4">
                  <c:v>13.536701620591037</c:v>
                </c:pt>
                <c:pt idx="5">
                  <c:v>19.288793103448278</c:v>
                </c:pt>
                <c:pt idx="6">
                  <c:v>9.6305572949279892</c:v>
                </c:pt>
                <c:pt idx="7">
                  <c:v>11.00748558105289</c:v>
                </c:pt>
                <c:pt idx="8">
                  <c:v>12.879619465788512</c:v>
                </c:pt>
              </c:numCache>
            </c:numRef>
          </c:val>
          <c:extLst>
            <c:ext xmlns:c16="http://schemas.microsoft.com/office/drawing/2014/chart" uri="{C3380CC4-5D6E-409C-BE32-E72D297353CC}">
              <c16:uniqueId val="{00000001-0534-454E-BC12-DE7EE5CEFEC8}"/>
            </c:ext>
          </c:extLst>
        </c:ser>
        <c:ser>
          <c:idx val="2"/>
          <c:order val="2"/>
          <c:tx>
            <c:v>12 workers</c:v>
          </c:tx>
          <c:spPr>
            <a:solidFill>
              <a:schemeClr val="accent3"/>
            </a:solidFill>
            <a:ln>
              <a:noFill/>
            </a:ln>
            <a:effectLst/>
          </c:spPr>
          <c:invertIfNegative val="0"/>
          <c:val>
            <c:numRef>
              <c:f>diagrams_pagerank!$E$39:$E$47</c:f>
              <c:numCache>
                <c:formatCode>General</c:formatCode>
                <c:ptCount val="9"/>
                <c:pt idx="0">
                  <c:v>45.007692307692309</c:v>
                </c:pt>
                <c:pt idx="1">
                  <c:v>50.268749999999997</c:v>
                </c:pt>
                <c:pt idx="2">
                  <c:v>55.2</c:v>
                </c:pt>
                <c:pt idx="3">
                  <c:v>12.155388471177945</c:v>
                </c:pt>
                <c:pt idx="4">
                  <c:v>13.378684807256235</c:v>
                </c:pt>
                <c:pt idx="5">
                  <c:v>15.65600882028666</c:v>
                </c:pt>
                <c:pt idx="6">
                  <c:v>9.2227821041380356</c:v>
                </c:pt>
                <c:pt idx="7">
                  <c:v>11.571109456440805</c:v>
                </c:pt>
                <c:pt idx="8">
                  <c:v>12.711612711612711</c:v>
                </c:pt>
              </c:numCache>
            </c:numRef>
          </c:val>
          <c:extLst>
            <c:ext xmlns:c16="http://schemas.microsoft.com/office/drawing/2014/chart" uri="{C3380CC4-5D6E-409C-BE32-E72D297353CC}">
              <c16:uniqueId val="{00000002-0534-454E-BC12-DE7EE5CEFEC8}"/>
            </c:ext>
          </c:extLst>
        </c:ser>
        <c:dLbls>
          <c:showLegendKey val="0"/>
          <c:showVal val="0"/>
          <c:showCatName val="0"/>
          <c:showSerName val="0"/>
          <c:showPercent val="0"/>
          <c:showBubbleSize val="0"/>
        </c:dLbls>
        <c:gapWidth val="219"/>
        <c:overlap val="-27"/>
        <c:axId val="608862224"/>
        <c:axId val="608859928"/>
      </c:barChart>
      <c:catAx>
        <c:axId val="608862224"/>
        <c:scaling>
          <c:orientation val="minMax"/>
        </c:scaling>
        <c:delete val="1"/>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Size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608859928"/>
        <c:crosses val="autoZero"/>
        <c:auto val="1"/>
        <c:lblAlgn val="ctr"/>
        <c:lblOffset val="100"/>
        <c:noMultiLvlLbl val="0"/>
      </c:catAx>
      <c:valAx>
        <c:axId val="608859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 of initial</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62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Pagerank Algorithm Recalculation - Scale-Free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diagrams_pagerank!$S$38</c:f>
              <c:strCache>
                <c:ptCount val="1"/>
                <c:pt idx="0">
                  <c:v>1 worker</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25400" cap="rnd">
                <a:solidFill>
                  <a:schemeClr val="accent1"/>
                </a:solidFill>
                <a:prstDash val="solid"/>
              </a:ln>
              <a:effectLst/>
            </c:spPr>
            <c:trendlineType val="linear"/>
            <c:dispRSqr val="0"/>
            <c:dispEq val="0"/>
          </c:trendline>
          <c:yVal>
            <c:numRef>
              <c:f>diagrams_pagerank!$S$39:$S$47</c:f>
              <c:numCache>
                <c:formatCode>General</c:formatCode>
                <c:ptCount val="9"/>
                <c:pt idx="0">
                  <c:v>3.4149733479708178</c:v>
                </c:pt>
                <c:pt idx="1">
                  <c:v>3.4623979978989561</c:v>
                </c:pt>
                <c:pt idx="2">
                  <c:v>3.4771212547196626</c:v>
                </c:pt>
                <c:pt idx="3">
                  <c:v>4.6242820958356683</c:v>
                </c:pt>
                <c:pt idx="4">
                  <c:v>4.6711728427150829</c:v>
                </c:pt>
                <c:pt idx="5">
                  <c:v>4.7185016888672742</c:v>
                </c:pt>
                <c:pt idx="6">
                  <c:v>5.4491697321652008</c:v>
                </c:pt>
                <c:pt idx="7">
                  <c:v>5.4565178578052622</c:v>
                </c:pt>
                <c:pt idx="8">
                  <c:v>5.5044708624944185</c:v>
                </c:pt>
              </c:numCache>
            </c:numRef>
          </c:yVal>
          <c:smooth val="0"/>
          <c:extLst>
            <c:ext xmlns:c16="http://schemas.microsoft.com/office/drawing/2014/chart" uri="{C3380CC4-5D6E-409C-BE32-E72D297353CC}">
              <c16:uniqueId val="{00000000-9128-4D91-BE51-15982DB0C35E}"/>
            </c:ext>
          </c:extLst>
        </c:ser>
        <c:ser>
          <c:idx val="1"/>
          <c:order val="1"/>
          <c:tx>
            <c:strRef>
              <c:f>diagrams_pagerank!$U$38</c:f>
              <c:strCache>
                <c:ptCount val="1"/>
                <c:pt idx="0">
                  <c:v>6 workers</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25400" cap="rnd">
                <a:solidFill>
                  <a:schemeClr val="accent2"/>
                </a:solidFill>
                <a:prstDash val="solid"/>
              </a:ln>
              <a:effectLst/>
            </c:spPr>
            <c:trendlineType val="linear"/>
            <c:dispRSqr val="0"/>
            <c:dispEq val="0"/>
          </c:trendline>
          <c:yVal>
            <c:numRef>
              <c:f>diagrams_pagerank!$U$39:$U$47</c:f>
              <c:numCache>
                <c:formatCode>General</c:formatCode>
                <c:ptCount val="9"/>
                <c:pt idx="0">
                  <c:v>2.8762178405916421</c:v>
                </c:pt>
                <c:pt idx="1">
                  <c:v>2.9743274354236169</c:v>
                </c:pt>
                <c:pt idx="2">
                  <c:v>2.9944931228835121</c:v>
                </c:pt>
                <c:pt idx="3">
                  <c:v>4.0569048513364727</c:v>
                </c:pt>
                <c:pt idx="4">
                  <c:v>4.1522883443830567</c:v>
                </c:pt>
                <c:pt idx="5">
                  <c:v>4.2528530309798933</c:v>
                </c:pt>
                <c:pt idx="6">
                  <c:v>4.885926339801431</c:v>
                </c:pt>
                <c:pt idx="7">
                  <c:v>4.9527924430440917</c:v>
                </c:pt>
                <c:pt idx="8">
                  <c:v>5.0236639181977933</c:v>
                </c:pt>
              </c:numCache>
            </c:numRef>
          </c:yVal>
          <c:smooth val="0"/>
          <c:extLst>
            <c:ext xmlns:c16="http://schemas.microsoft.com/office/drawing/2014/chart" uri="{C3380CC4-5D6E-409C-BE32-E72D297353CC}">
              <c16:uniqueId val="{00000001-9128-4D91-BE51-15982DB0C35E}"/>
            </c:ext>
          </c:extLst>
        </c:ser>
        <c:ser>
          <c:idx val="2"/>
          <c:order val="2"/>
          <c:tx>
            <c:strRef>
              <c:f>diagrams_pagerank!$W$38</c:f>
              <c:strCache>
                <c:ptCount val="1"/>
                <c:pt idx="0">
                  <c:v>12 workers</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25400" cap="rnd">
                <a:solidFill>
                  <a:schemeClr val="accent3"/>
                </a:solidFill>
                <a:prstDash val="solid"/>
              </a:ln>
              <a:effectLst/>
            </c:spPr>
            <c:trendlineType val="linear"/>
            <c:dispRSqr val="0"/>
            <c:dispEq val="0"/>
          </c:trendline>
          <c:yVal>
            <c:numRef>
              <c:f>diagrams_pagerank!$W$39:$W$47</c:f>
              <c:numCache>
                <c:formatCode>General</c:formatCode>
                <c:ptCount val="9"/>
                <c:pt idx="0">
                  <c:v>2.7672300981107183</c:v>
                </c:pt>
                <c:pt idx="1">
                  <c:v>2.9054180687025419</c:v>
                </c:pt>
                <c:pt idx="2">
                  <c:v>2.9180303367848803</c:v>
                </c:pt>
                <c:pt idx="3">
                  <c:v>3.9867717342662448</c:v>
                </c:pt>
                <c:pt idx="4">
                  <c:v>4.071882007306125</c:v>
                </c:pt>
                <c:pt idx="5">
                  <c:v>4.1522883443830567</c:v>
                </c:pt>
                <c:pt idx="6">
                  <c:v>4.7810369386211322</c:v>
                </c:pt>
                <c:pt idx="7">
                  <c:v>4.8904210188009145</c:v>
                </c:pt>
                <c:pt idx="8">
                  <c:v>4.9324737646771535</c:v>
                </c:pt>
              </c:numCache>
            </c:numRef>
          </c:yVal>
          <c:smooth val="0"/>
          <c:extLst>
            <c:ext xmlns:c16="http://schemas.microsoft.com/office/drawing/2014/chart" uri="{C3380CC4-5D6E-409C-BE32-E72D297353CC}">
              <c16:uniqueId val="{00000002-9128-4D91-BE51-15982DB0C35E}"/>
            </c:ext>
          </c:extLst>
        </c:ser>
        <c:dLbls>
          <c:showLegendKey val="0"/>
          <c:showVal val="0"/>
          <c:showCatName val="0"/>
          <c:showSerName val="0"/>
          <c:showPercent val="0"/>
          <c:showBubbleSize val="0"/>
        </c:dLbls>
        <c:axId val="613278736"/>
        <c:axId val="613274144"/>
      </c:scatterChart>
      <c:valAx>
        <c:axId val="613278736"/>
        <c:scaling>
          <c:orientation val="minMax"/>
        </c:scaling>
        <c:delete val="1"/>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Size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613274144"/>
        <c:crosses val="autoZero"/>
        <c:crossBetween val="midCat"/>
      </c:valAx>
      <c:valAx>
        <c:axId val="61327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log t</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78736"/>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Pagerank Algorithm Recalculation - Random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 worker</c:v>
          </c:tx>
          <c:spPr>
            <a:ln w="25400" cap="rnd">
              <a:noFill/>
              <a:round/>
            </a:ln>
            <a:effectLst/>
          </c:spPr>
          <c:marker>
            <c:symbol val="circle"/>
            <c:size val="5"/>
            <c:spPr>
              <a:solidFill>
                <a:schemeClr val="accent1"/>
              </a:solidFill>
              <a:ln w="9525">
                <a:solidFill>
                  <a:schemeClr val="accent1"/>
                </a:solidFill>
              </a:ln>
              <a:effectLst/>
            </c:spPr>
          </c:marker>
          <c:trendline>
            <c:spPr>
              <a:ln w="25400" cap="rnd">
                <a:solidFill>
                  <a:schemeClr val="accent1"/>
                </a:solidFill>
                <a:prstDash val="solid"/>
              </a:ln>
              <a:effectLst/>
            </c:spPr>
            <c:trendlineType val="linear"/>
            <c:dispRSqr val="0"/>
            <c:dispEq val="0"/>
          </c:trendline>
          <c:yVal>
            <c:numRef>
              <c:f>diagrams_pagerank!$S$2:$S$10</c:f>
              <c:numCache>
                <c:formatCode>General</c:formatCode>
                <c:ptCount val="9"/>
                <c:pt idx="0">
                  <c:v>3.4623979978989561</c:v>
                </c:pt>
                <c:pt idx="1">
                  <c:v>3.4913616938342726</c:v>
                </c:pt>
                <c:pt idx="2">
                  <c:v>3.5051499783199058</c:v>
                </c:pt>
                <c:pt idx="3">
                  <c:v>4.6541765418779608</c:v>
                </c:pt>
                <c:pt idx="4">
                  <c:v>4.6803355134145637</c:v>
                </c:pt>
                <c:pt idx="5">
                  <c:v>4.7427251313046979</c:v>
                </c:pt>
                <c:pt idx="6">
                  <c:v>5.4650852875574332</c:v>
                </c:pt>
                <c:pt idx="7">
                  <c:v>5.4634450317704282</c:v>
                </c:pt>
                <c:pt idx="8">
                  <c:v>5.4992745818922177</c:v>
                </c:pt>
              </c:numCache>
            </c:numRef>
          </c:yVal>
          <c:smooth val="0"/>
          <c:extLst>
            <c:ext xmlns:c16="http://schemas.microsoft.com/office/drawing/2014/chart" uri="{C3380CC4-5D6E-409C-BE32-E72D297353CC}">
              <c16:uniqueId val="{00000000-72DE-432C-979B-07AB4F1FE39D}"/>
            </c:ext>
          </c:extLst>
        </c:ser>
        <c:ser>
          <c:idx val="1"/>
          <c:order val="1"/>
          <c:tx>
            <c:v>6 workers</c:v>
          </c:tx>
          <c:spPr>
            <a:ln w="25400" cap="rnd">
              <a:noFill/>
              <a:round/>
            </a:ln>
            <a:effectLst/>
          </c:spPr>
          <c:marker>
            <c:symbol val="circle"/>
            <c:size val="5"/>
            <c:spPr>
              <a:solidFill>
                <a:schemeClr val="accent2"/>
              </a:solidFill>
              <a:ln w="9525">
                <a:solidFill>
                  <a:schemeClr val="accent2"/>
                </a:solidFill>
              </a:ln>
              <a:effectLst/>
            </c:spPr>
          </c:marker>
          <c:trendline>
            <c:spPr>
              <a:ln w="25400" cap="rnd">
                <a:solidFill>
                  <a:schemeClr val="accent2"/>
                </a:solidFill>
                <a:prstDash val="solid"/>
              </a:ln>
              <a:effectLst/>
            </c:spPr>
            <c:trendlineType val="linear"/>
            <c:dispRSqr val="0"/>
            <c:dispEq val="0"/>
          </c:trendline>
          <c:yVal>
            <c:numRef>
              <c:f>diagrams_pagerank!$U$2:$U$10</c:f>
              <c:numCache>
                <c:formatCode>General</c:formatCode>
                <c:ptCount val="9"/>
                <c:pt idx="0">
                  <c:v>2.8287243271387914</c:v>
                </c:pt>
                <c:pt idx="1">
                  <c:v>2.9104643159956138</c:v>
                </c:pt>
                <c:pt idx="2">
                  <c:v>2.9123283579604102</c:v>
                </c:pt>
                <c:pt idx="3">
                  <c:v>4.075546961392531</c:v>
                </c:pt>
                <c:pt idx="4">
                  <c:v>4.1492191126553797</c:v>
                </c:pt>
                <c:pt idx="5">
                  <c:v>4.2900346113625183</c:v>
                </c:pt>
                <c:pt idx="6">
                  <c:v>4.9190780923760737</c:v>
                </c:pt>
                <c:pt idx="7">
                  <c:v>4.9777236052888476</c:v>
                </c:pt>
                <c:pt idx="8">
                  <c:v>5.0655797147284485</c:v>
                </c:pt>
              </c:numCache>
            </c:numRef>
          </c:yVal>
          <c:smooth val="0"/>
          <c:extLst>
            <c:ext xmlns:c16="http://schemas.microsoft.com/office/drawing/2014/chart" uri="{C3380CC4-5D6E-409C-BE32-E72D297353CC}">
              <c16:uniqueId val="{00000001-72DE-432C-979B-07AB4F1FE39D}"/>
            </c:ext>
          </c:extLst>
        </c:ser>
        <c:ser>
          <c:idx val="2"/>
          <c:order val="2"/>
          <c:tx>
            <c:v>12 workers</c:v>
          </c:tx>
          <c:spPr>
            <a:ln w="25400" cap="rnd">
              <a:noFill/>
              <a:round/>
            </a:ln>
            <a:effectLst/>
          </c:spPr>
          <c:marker>
            <c:symbol val="circle"/>
            <c:size val="5"/>
            <c:spPr>
              <a:solidFill>
                <a:schemeClr val="accent3"/>
              </a:solidFill>
              <a:ln w="9525">
                <a:solidFill>
                  <a:schemeClr val="accent3"/>
                </a:solidFill>
              </a:ln>
              <a:effectLst/>
            </c:spPr>
          </c:marker>
          <c:trendline>
            <c:spPr>
              <a:ln w="25400" cap="rnd">
                <a:solidFill>
                  <a:schemeClr val="accent3"/>
                </a:solidFill>
                <a:prstDash val="solid"/>
              </a:ln>
              <a:effectLst/>
            </c:spPr>
            <c:trendlineType val="linear"/>
            <c:dispRSqr val="0"/>
            <c:dispEq val="0"/>
          </c:trendline>
          <c:yVal>
            <c:numRef>
              <c:f>diagrams_pagerank!$W$2:$W$10</c:f>
              <c:numCache>
                <c:formatCode>General</c:formatCode>
                <c:ptCount val="9"/>
                <c:pt idx="0">
                  <c:v>2.7426465899387362</c:v>
                </c:pt>
                <c:pt idx="1">
                  <c:v>2.815710539788963</c:v>
                </c:pt>
                <c:pt idx="2">
                  <c:v>2.8578147779710066</c:v>
                </c:pt>
                <c:pt idx="3">
                  <c:v>3.9777236052888476</c:v>
                </c:pt>
                <c:pt idx="4">
                  <c:v>4.0569048513364727</c:v>
                </c:pt>
                <c:pt idx="5">
                  <c:v>4.143014800254095</c:v>
                </c:pt>
                <c:pt idx="6">
                  <c:v>4.8450980400142569</c:v>
                </c:pt>
                <c:pt idx="7">
                  <c:v>4.9148718175400505</c:v>
                </c:pt>
                <c:pt idx="8">
                  <c:v>4.9717395908877782</c:v>
                </c:pt>
              </c:numCache>
            </c:numRef>
          </c:yVal>
          <c:smooth val="0"/>
          <c:extLst>
            <c:ext xmlns:c16="http://schemas.microsoft.com/office/drawing/2014/chart" uri="{C3380CC4-5D6E-409C-BE32-E72D297353CC}">
              <c16:uniqueId val="{00000002-72DE-432C-979B-07AB4F1FE39D}"/>
            </c:ext>
          </c:extLst>
        </c:ser>
        <c:dLbls>
          <c:showLegendKey val="0"/>
          <c:showVal val="0"/>
          <c:showCatName val="0"/>
          <c:showSerName val="0"/>
          <c:showPercent val="0"/>
          <c:showBubbleSize val="0"/>
        </c:dLbls>
        <c:axId val="550003152"/>
        <c:axId val="550000528"/>
      </c:scatterChart>
      <c:valAx>
        <c:axId val="550003152"/>
        <c:scaling>
          <c:orientation val="minMax"/>
        </c:scaling>
        <c:delete val="1"/>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Size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550000528"/>
        <c:crosses val="autoZero"/>
        <c:crossBetween val="midCat"/>
      </c:valAx>
      <c:valAx>
        <c:axId val="55000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log t</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0315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Pagerank Algorithm Recalculation</a:t>
            </a:r>
            <a:r>
              <a:rPr lang="en-US" baseline="0"/>
              <a:t> - Random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1 worker</c:v>
          </c:tx>
          <c:spPr>
            <a:solidFill>
              <a:schemeClr val="accent1"/>
            </a:solidFill>
            <a:ln>
              <a:noFill/>
            </a:ln>
            <a:effectLst/>
          </c:spPr>
          <c:invertIfNegative val="0"/>
          <c:val>
            <c:numRef>
              <c:f>diagrams_pagerank!$A$2:$A$10</c:f>
              <c:numCache>
                <c:formatCode>General</c:formatCode>
                <c:ptCount val="9"/>
                <c:pt idx="0">
                  <c:v>57.999999999999993</c:v>
                </c:pt>
                <c:pt idx="1">
                  <c:v>60.784313725490193</c:v>
                </c:pt>
                <c:pt idx="2">
                  <c:v>64</c:v>
                </c:pt>
                <c:pt idx="3">
                  <c:v>16.340579710144929</c:v>
                </c:pt>
                <c:pt idx="4">
                  <c:v>16.090023513604297</c:v>
                </c:pt>
                <c:pt idx="5">
                  <c:v>16.706948640483386</c:v>
                </c:pt>
                <c:pt idx="6">
                  <c:v>10.649246377869421</c:v>
                </c:pt>
                <c:pt idx="7">
                  <c:v>11.134091692519821</c:v>
                </c:pt>
                <c:pt idx="8">
                  <c:v>12.046399816842829</c:v>
                </c:pt>
              </c:numCache>
            </c:numRef>
          </c:val>
          <c:extLst>
            <c:ext xmlns:c16="http://schemas.microsoft.com/office/drawing/2014/chart" uri="{C3380CC4-5D6E-409C-BE32-E72D297353CC}">
              <c16:uniqueId val="{00000000-CD99-4C3A-B48C-024ED38F8CD9}"/>
            </c:ext>
          </c:extLst>
        </c:ser>
        <c:ser>
          <c:idx val="1"/>
          <c:order val="1"/>
          <c:tx>
            <c:v>6 workers</c:v>
          </c:tx>
          <c:spPr>
            <a:solidFill>
              <a:schemeClr val="accent2"/>
            </a:solidFill>
            <a:ln>
              <a:noFill/>
            </a:ln>
            <a:effectLst/>
          </c:spPr>
          <c:invertIfNegative val="0"/>
          <c:val>
            <c:numRef>
              <c:f>diagrams_pagerank!$C$2:$C$10</c:f>
              <c:numCache>
                <c:formatCode>General</c:formatCode>
                <c:ptCount val="9"/>
                <c:pt idx="0">
                  <c:v>48.150000000000006</c:v>
                </c:pt>
                <c:pt idx="1">
                  <c:v>58.121428571428581</c:v>
                </c:pt>
                <c:pt idx="2">
                  <c:v>58.371428571428574</c:v>
                </c:pt>
                <c:pt idx="3">
                  <c:v>9.1679506933744221</c:v>
                </c:pt>
                <c:pt idx="4">
                  <c:v>11.102362204724409</c:v>
                </c:pt>
                <c:pt idx="5">
                  <c:v>15.789473684210526</c:v>
                </c:pt>
                <c:pt idx="6">
                  <c:v>10.805884650436141</c:v>
                </c:pt>
                <c:pt idx="7">
                  <c:v>12.324857291126103</c:v>
                </c:pt>
                <c:pt idx="8">
                  <c:v>14.862619808306709</c:v>
                </c:pt>
              </c:numCache>
            </c:numRef>
          </c:val>
          <c:extLst>
            <c:ext xmlns:c16="http://schemas.microsoft.com/office/drawing/2014/chart" uri="{C3380CC4-5D6E-409C-BE32-E72D297353CC}">
              <c16:uniqueId val="{00000001-CD99-4C3A-B48C-024ED38F8CD9}"/>
            </c:ext>
          </c:extLst>
        </c:ser>
        <c:ser>
          <c:idx val="2"/>
          <c:order val="2"/>
          <c:tx>
            <c:v>12 workers</c:v>
          </c:tx>
          <c:spPr>
            <a:solidFill>
              <a:schemeClr val="accent3"/>
            </a:solidFill>
            <a:ln>
              <a:noFill/>
            </a:ln>
            <a:effectLst/>
          </c:spPr>
          <c:invertIfNegative val="0"/>
          <c:val>
            <c:numRef>
              <c:f>diagrams_pagerank!$E$2:$E$10</c:f>
              <c:numCache>
                <c:formatCode>General</c:formatCode>
                <c:ptCount val="9"/>
                <c:pt idx="0">
                  <c:v>34.556249999999999</c:v>
                </c:pt>
                <c:pt idx="1">
                  <c:v>50.323076923076925</c:v>
                </c:pt>
                <c:pt idx="2">
                  <c:v>37.93684210526316</c:v>
                </c:pt>
                <c:pt idx="3">
                  <c:v>8.3553210202286721</c:v>
                </c:pt>
                <c:pt idx="4">
                  <c:v>10.106382978723403</c:v>
                </c:pt>
                <c:pt idx="5">
                  <c:v>12.9182156133829</c:v>
                </c:pt>
                <c:pt idx="6">
                  <c:v>11.074197120708748</c:v>
                </c:pt>
                <c:pt idx="7">
                  <c:v>12.586127698667893</c:v>
                </c:pt>
                <c:pt idx="8">
                  <c:v>14.266138855054811</c:v>
                </c:pt>
              </c:numCache>
            </c:numRef>
          </c:val>
          <c:extLst>
            <c:ext xmlns:c16="http://schemas.microsoft.com/office/drawing/2014/chart" uri="{C3380CC4-5D6E-409C-BE32-E72D297353CC}">
              <c16:uniqueId val="{00000002-CD99-4C3A-B48C-024ED38F8CD9}"/>
            </c:ext>
          </c:extLst>
        </c:ser>
        <c:dLbls>
          <c:showLegendKey val="0"/>
          <c:showVal val="0"/>
          <c:showCatName val="0"/>
          <c:showSerName val="0"/>
          <c:showPercent val="0"/>
          <c:showBubbleSize val="0"/>
        </c:dLbls>
        <c:gapWidth val="219"/>
        <c:overlap val="-27"/>
        <c:axId val="570968872"/>
        <c:axId val="570966904"/>
      </c:barChart>
      <c:catAx>
        <c:axId val="570968872"/>
        <c:scaling>
          <c:orientation val="minMax"/>
        </c:scaling>
        <c:delete val="1"/>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Size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70966904"/>
        <c:crosses val="autoZero"/>
        <c:auto val="1"/>
        <c:lblAlgn val="ctr"/>
        <c:lblOffset val="100"/>
        <c:noMultiLvlLbl val="0"/>
      </c:catAx>
      <c:valAx>
        <c:axId val="570966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 of initial</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68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Triangles Algorithm Recalculation - Random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1 worker</c:v>
          </c:tx>
          <c:spPr>
            <a:solidFill>
              <a:schemeClr val="accent1"/>
            </a:solidFill>
            <a:ln>
              <a:noFill/>
            </a:ln>
            <a:effectLst/>
          </c:spPr>
          <c:invertIfNegative val="0"/>
          <c:val>
            <c:numRef>
              <c:f>diagrams_triangle!$A$2:$A$10</c:f>
              <c:numCache>
                <c:formatCode>General</c:formatCode>
                <c:ptCount val="9"/>
                <c:pt idx="0">
                  <c:v>2.6171875</c:v>
                </c:pt>
                <c:pt idx="1">
                  <c:v>12</c:v>
                </c:pt>
                <c:pt idx="2">
                  <c:v>22.400000000000002</c:v>
                </c:pt>
                <c:pt idx="3">
                  <c:v>4.6952224052718288</c:v>
                </c:pt>
                <c:pt idx="4">
                  <c:v>15.472252848217567</c:v>
                </c:pt>
                <c:pt idx="5">
                  <c:v>26.442658875091308</c:v>
                </c:pt>
                <c:pt idx="6">
                  <c:v>4.1944220774467462</c:v>
                </c:pt>
                <c:pt idx="7">
                  <c:v>12.278260869565218</c:v>
                </c:pt>
                <c:pt idx="8">
                  <c:v>25.27748691099476</c:v>
                </c:pt>
              </c:numCache>
            </c:numRef>
          </c:val>
          <c:extLst>
            <c:ext xmlns:c16="http://schemas.microsoft.com/office/drawing/2014/chart" uri="{C3380CC4-5D6E-409C-BE32-E72D297353CC}">
              <c16:uniqueId val="{00000000-4E86-401E-8B8F-14A95A15D5A8}"/>
            </c:ext>
          </c:extLst>
        </c:ser>
        <c:ser>
          <c:idx val="1"/>
          <c:order val="1"/>
          <c:tx>
            <c:v>6 workers</c:v>
          </c:tx>
          <c:spPr>
            <a:solidFill>
              <a:schemeClr val="accent2"/>
            </a:solidFill>
            <a:ln>
              <a:noFill/>
            </a:ln>
            <a:effectLst/>
          </c:spPr>
          <c:invertIfNegative val="0"/>
          <c:val>
            <c:numRef>
              <c:f>diagrams_triangle!$C$2:$C$10</c:f>
              <c:numCache>
                <c:formatCode>General</c:formatCode>
                <c:ptCount val="9"/>
                <c:pt idx="0">
                  <c:v>2.323</c:v>
                </c:pt>
                <c:pt idx="1">
                  <c:v>9.6960784313725483</c:v>
                </c:pt>
                <c:pt idx="2">
                  <c:v>19</c:v>
                </c:pt>
                <c:pt idx="3">
                  <c:v>3.4361233480176208</c:v>
                </c:pt>
                <c:pt idx="4">
                  <c:v>10.679611650485436</c:v>
                </c:pt>
                <c:pt idx="5">
                  <c:v>17.6522506619594</c:v>
                </c:pt>
                <c:pt idx="6">
                  <c:v>2.3856049503338217</c:v>
                </c:pt>
                <c:pt idx="7">
                  <c:v>8.3391190310884831</c:v>
                </c:pt>
                <c:pt idx="8">
                  <c:v>15.523129462899721</c:v>
                </c:pt>
              </c:numCache>
            </c:numRef>
          </c:val>
          <c:extLst>
            <c:ext xmlns:c16="http://schemas.microsoft.com/office/drawing/2014/chart" uri="{C3380CC4-5D6E-409C-BE32-E72D297353CC}">
              <c16:uniqueId val="{00000001-4E86-401E-8B8F-14A95A15D5A8}"/>
            </c:ext>
          </c:extLst>
        </c:ser>
        <c:ser>
          <c:idx val="2"/>
          <c:order val="2"/>
          <c:tx>
            <c:v>12 workers</c:v>
          </c:tx>
          <c:spPr>
            <a:solidFill>
              <a:schemeClr val="accent3"/>
            </a:solidFill>
            <a:ln>
              <a:noFill/>
            </a:ln>
            <a:effectLst/>
          </c:spPr>
          <c:invertIfNegative val="0"/>
          <c:val>
            <c:numRef>
              <c:f>diagrams_triangle!$E$2:$E$10</c:f>
              <c:numCache>
                <c:formatCode>General</c:formatCode>
                <c:ptCount val="9"/>
                <c:pt idx="0">
                  <c:v>1.7727272727272727</c:v>
                </c:pt>
                <c:pt idx="1">
                  <c:v>8.8418181818181818</c:v>
                </c:pt>
                <c:pt idx="2">
                  <c:v>17.117117117117118</c:v>
                </c:pt>
                <c:pt idx="3">
                  <c:v>2.6490066225165565</c:v>
                </c:pt>
                <c:pt idx="4">
                  <c:v>9.3396226415094326</c:v>
                </c:pt>
                <c:pt idx="5">
                  <c:v>15.854823304680037</c:v>
                </c:pt>
                <c:pt idx="6">
                  <c:v>2.0616692286825211</c:v>
                </c:pt>
                <c:pt idx="7">
                  <c:v>8.770939205721815</c:v>
                </c:pt>
                <c:pt idx="8">
                  <c:v>15.851025548758546</c:v>
                </c:pt>
              </c:numCache>
            </c:numRef>
          </c:val>
          <c:extLst>
            <c:ext xmlns:c16="http://schemas.microsoft.com/office/drawing/2014/chart" uri="{C3380CC4-5D6E-409C-BE32-E72D297353CC}">
              <c16:uniqueId val="{00000002-4E86-401E-8B8F-14A95A15D5A8}"/>
            </c:ext>
          </c:extLst>
        </c:ser>
        <c:dLbls>
          <c:showLegendKey val="0"/>
          <c:showVal val="0"/>
          <c:showCatName val="0"/>
          <c:showSerName val="0"/>
          <c:showPercent val="0"/>
          <c:showBubbleSize val="0"/>
        </c:dLbls>
        <c:gapWidth val="219"/>
        <c:overlap val="-27"/>
        <c:axId val="600379280"/>
        <c:axId val="600379608"/>
      </c:barChart>
      <c:catAx>
        <c:axId val="600379280"/>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600379608"/>
        <c:crosses val="autoZero"/>
        <c:auto val="1"/>
        <c:lblAlgn val="ctr"/>
        <c:lblOffset val="100"/>
        <c:noMultiLvlLbl val="0"/>
      </c:catAx>
      <c:valAx>
        <c:axId val="600379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 of initial</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7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Triangles Algorithm Recalculation - Scale-Free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1 worker</c:v>
          </c:tx>
          <c:spPr>
            <a:solidFill>
              <a:schemeClr val="accent1"/>
            </a:solidFill>
            <a:ln>
              <a:noFill/>
            </a:ln>
            <a:effectLst/>
          </c:spPr>
          <c:invertIfNegative val="0"/>
          <c:val>
            <c:numRef>
              <c:f>diagrams_triangle!$A$39:$A$47</c:f>
              <c:numCache>
                <c:formatCode>General</c:formatCode>
                <c:ptCount val="9"/>
                <c:pt idx="0">
                  <c:v>2.5222222222222221</c:v>
                </c:pt>
                <c:pt idx="1">
                  <c:v>10.638297872340425</c:v>
                </c:pt>
                <c:pt idx="2">
                  <c:v>21.111111111111111</c:v>
                </c:pt>
                <c:pt idx="3">
                  <c:v>1.6364699006428989</c:v>
                </c:pt>
                <c:pt idx="4">
                  <c:v>6.8417837507635912</c:v>
                </c:pt>
                <c:pt idx="5">
                  <c:v>12.812499999999998</c:v>
                </c:pt>
                <c:pt idx="6">
                  <c:v>2.2089182493806772</c:v>
                </c:pt>
                <c:pt idx="7">
                  <c:v>7.5757575757575761</c:v>
                </c:pt>
                <c:pt idx="8">
                  <c:v>21.764918625678121</c:v>
                </c:pt>
              </c:numCache>
            </c:numRef>
          </c:val>
          <c:extLst>
            <c:ext xmlns:c16="http://schemas.microsoft.com/office/drawing/2014/chart" uri="{C3380CC4-5D6E-409C-BE32-E72D297353CC}">
              <c16:uniqueId val="{00000000-25A1-4BD4-A1E8-B1AF974AFE22}"/>
            </c:ext>
          </c:extLst>
        </c:ser>
        <c:ser>
          <c:idx val="1"/>
          <c:order val="1"/>
          <c:tx>
            <c:v>6 workers</c:v>
          </c:tx>
          <c:spPr>
            <a:solidFill>
              <a:schemeClr val="accent2"/>
            </a:solidFill>
            <a:ln>
              <a:noFill/>
            </a:ln>
            <a:effectLst/>
          </c:spPr>
          <c:invertIfNegative val="0"/>
          <c:val>
            <c:numRef>
              <c:f>diagrams_triangle!$C$39:$C$47</c:f>
              <c:numCache>
                <c:formatCode>General</c:formatCode>
                <c:ptCount val="9"/>
                <c:pt idx="0">
                  <c:v>2.2225000000000001</c:v>
                </c:pt>
                <c:pt idx="1">
                  <c:v>8.74</c:v>
                </c:pt>
                <c:pt idx="2">
                  <c:v>20.171794871794873</c:v>
                </c:pt>
                <c:pt idx="3">
                  <c:v>2.3289665211062593</c:v>
                </c:pt>
                <c:pt idx="4">
                  <c:v>8.8534107402031932</c:v>
                </c:pt>
                <c:pt idx="5">
                  <c:v>14.369501466275661</c:v>
                </c:pt>
                <c:pt idx="6">
                  <c:v>2.1703114645460571</c:v>
                </c:pt>
                <c:pt idx="7">
                  <c:v>7.0323246217331503</c:v>
                </c:pt>
                <c:pt idx="8">
                  <c:v>17.939251552273873</c:v>
                </c:pt>
              </c:numCache>
            </c:numRef>
          </c:val>
          <c:extLst>
            <c:ext xmlns:c16="http://schemas.microsoft.com/office/drawing/2014/chart" uri="{C3380CC4-5D6E-409C-BE32-E72D297353CC}">
              <c16:uniqueId val="{00000001-25A1-4BD4-A1E8-B1AF974AFE22}"/>
            </c:ext>
          </c:extLst>
        </c:ser>
        <c:ser>
          <c:idx val="2"/>
          <c:order val="2"/>
          <c:tx>
            <c:v>12 workers</c:v>
          </c:tx>
          <c:spPr>
            <a:solidFill>
              <a:schemeClr val="accent3"/>
            </a:solidFill>
            <a:ln>
              <a:noFill/>
            </a:ln>
            <a:effectLst/>
          </c:spPr>
          <c:invertIfNegative val="0"/>
          <c:val>
            <c:numRef>
              <c:f>diagrams_triangle!$E$39:$E$47</c:f>
              <c:numCache>
                <c:formatCode>General</c:formatCode>
                <c:ptCount val="9"/>
                <c:pt idx="0">
                  <c:v>1.786046511627907</c:v>
                </c:pt>
                <c:pt idx="1">
                  <c:v>8.6119047619047624</c:v>
                </c:pt>
                <c:pt idx="2">
                  <c:v>17.915217391304346</c:v>
                </c:pt>
                <c:pt idx="3">
                  <c:v>1.7915309446254073</c:v>
                </c:pt>
                <c:pt idx="4">
                  <c:v>8.7520259319286886</c:v>
                </c:pt>
                <c:pt idx="5">
                  <c:v>15.420560747663551</c:v>
                </c:pt>
                <c:pt idx="6">
                  <c:v>1.8166666666666669</c:v>
                </c:pt>
                <c:pt idx="7">
                  <c:v>6.6211495712924746</c:v>
                </c:pt>
                <c:pt idx="8">
                  <c:v>16.547375596455353</c:v>
                </c:pt>
              </c:numCache>
            </c:numRef>
          </c:val>
          <c:extLst>
            <c:ext xmlns:c16="http://schemas.microsoft.com/office/drawing/2014/chart" uri="{C3380CC4-5D6E-409C-BE32-E72D297353CC}">
              <c16:uniqueId val="{00000002-25A1-4BD4-A1E8-B1AF974AFE22}"/>
            </c:ext>
          </c:extLst>
        </c:ser>
        <c:dLbls>
          <c:showLegendKey val="0"/>
          <c:showVal val="0"/>
          <c:showCatName val="0"/>
          <c:showSerName val="0"/>
          <c:showPercent val="0"/>
          <c:showBubbleSize val="0"/>
        </c:dLbls>
        <c:gapWidth val="219"/>
        <c:overlap val="-27"/>
        <c:axId val="608862224"/>
        <c:axId val="608859928"/>
      </c:barChart>
      <c:catAx>
        <c:axId val="608862224"/>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608859928"/>
        <c:crosses val="autoZero"/>
        <c:auto val="1"/>
        <c:lblAlgn val="ctr"/>
        <c:lblOffset val="100"/>
        <c:noMultiLvlLbl val="0"/>
      </c:catAx>
      <c:valAx>
        <c:axId val="608859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 of</a:t>
                </a:r>
                <a:r>
                  <a:rPr lang="en-US" sz="1200" baseline="0"/>
                  <a:t> initial</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62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Triangle</a:t>
            </a:r>
            <a:r>
              <a:rPr lang="en-US" baseline="0"/>
              <a:t> Algorithm Recalculation - Scale-Free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diagrams_triangle!$S$38</c:f>
              <c:strCache>
                <c:ptCount val="1"/>
                <c:pt idx="0">
                  <c:v>1 worker</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25400" cap="rnd">
                <a:solidFill>
                  <a:schemeClr val="accent1"/>
                </a:solidFill>
                <a:prstDash val="solid"/>
              </a:ln>
              <a:effectLst/>
            </c:spPr>
            <c:trendlineType val="linear"/>
            <c:dispRSqr val="0"/>
            <c:dispEq val="0"/>
          </c:trendline>
          <c:yVal>
            <c:numRef>
              <c:f>diagrams_triangle!$S$39:$S$47</c:f>
              <c:numCache>
                <c:formatCode>General</c:formatCode>
                <c:ptCount val="9"/>
                <c:pt idx="0">
                  <c:v>2.3560258571931225</c:v>
                </c:pt>
                <c:pt idx="1">
                  <c:v>3</c:v>
                </c:pt>
                <c:pt idx="2">
                  <c:v>3.2787536009528289</c:v>
                </c:pt>
                <c:pt idx="3">
                  <c:v>3.4471580313422194</c:v>
                </c:pt>
                <c:pt idx="4">
                  <c:v>4.0492180226701819</c:v>
                </c:pt>
                <c:pt idx="5">
                  <c:v>4.3117538610557542</c:v>
                </c:pt>
                <c:pt idx="6">
                  <c:v>4.5065050324048723</c:v>
                </c:pt>
                <c:pt idx="7">
                  <c:v>5.0170333392987807</c:v>
                </c:pt>
                <c:pt idx="8">
                  <c:v>5.4784221877400805</c:v>
                </c:pt>
              </c:numCache>
            </c:numRef>
          </c:yVal>
          <c:smooth val="0"/>
          <c:extLst>
            <c:ext xmlns:c16="http://schemas.microsoft.com/office/drawing/2014/chart" uri="{C3380CC4-5D6E-409C-BE32-E72D297353CC}">
              <c16:uniqueId val="{00000000-CBF9-4331-A376-59ADD35C5456}"/>
            </c:ext>
          </c:extLst>
        </c:ser>
        <c:ser>
          <c:idx val="1"/>
          <c:order val="1"/>
          <c:tx>
            <c:strRef>
              <c:f>diagrams_triangle!$U$38</c:f>
              <c:strCache>
                <c:ptCount val="1"/>
                <c:pt idx="0">
                  <c:v>6 workers</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25400" cap="rnd">
                <a:solidFill>
                  <a:schemeClr val="accent2"/>
                </a:solidFill>
                <a:prstDash val="solid"/>
              </a:ln>
              <a:effectLst/>
            </c:spPr>
            <c:trendlineType val="linear"/>
            <c:dispRSqr val="0"/>
            <c:dispEq val="0"/>
          </c:trendline>
          <c:yVal>
            <c:numRef>
              <c:f>diagrams_triangle!$U$39:$U$47</c:f>
              <c:numCache>
                <c:formatCode>General</c:formatCode>
                <c:ptCount val="9"/>
                <c:pt idx="0">
                  <c:v>1.9489017609702137</c:v>
                </c:pt>
                <c:pt idx="1">
                  <c:v>2.5435714239623652</c:v>
                </c:pt>
                <c:pt idx="2">
                  <c:v>2.8958091501691312</c:v>
                </c:pt>
                <c:pt idx="3">
                  <c:v>3.2041199826559246</c:v>
                </c:pt>
                <c:pt idx="4">
                  <c:v>3.7853298350107671</c:v>
                </c:pt>
                <c:pt idx="5">
                  <c:v>3.9912260756924947</c:v>
                </c:pt>
                <c:pt idx="6">
                  <c:v>4.1172712956557644</c:v>
                </c:pt>
                <c:pt idx="7">
                  <c:v>4.6117233080073419</c:v>
                </c:pt>
                <c:pt idx="8">
                  <c:v>5.0289777052087778</c:v>
                </c:pt>
              </c:numCache>
            </c:numRef>
          </c:yVal>
          <c:smooth val="0"/>
          <c:extLst>
            <c:ext xmlns:c16="http://schemas.microsoft.com/office/drawing/2014/chart" uri="{C3380CC4-5D6E-409C-BE32-E72D297353CC}">
              <c16:uniqueId val="{00000001-CBF9-4331-A376-59ADD35C5456}"/>
            </c:ext>
          </c:extLst>
        </c:ser>
        <c:ser>
          <c:idx val="2"/>
          <c:order val="2"/>
          <c:tx>
            <c:strRef>
              <c:f>diagrams_triangle!$W$38</c:f>
              <c:strCache>
                <c:ptCount val="1"/>
                <c:pt idx="0">
                  <c:v>12 workers</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25400" cap="rnd">
                <a:solidFill>
                  <a:schemeClr val="accent3"/>
                </a:solidFill>
                <a:prstDash val="solid"/>
              </a:ln>
              <a:effectLst/>
            </c:spPr>
            <c:trendlineType val="linear"/>
            <c:dispRSqr val="0"/>
            <c:dispEq val="0"/>
          </c:trendline>
          <c:yVal>
            <c:numRef>
              <c:f>diagrams_triangle!$W$39:$W$47</c:f>
              <c:numCache>
                <c:formatCode>General</c:formatCode>
                <c:ptCount val="9"/>
                <c:pt idx="0">
                  <c:v>1.885361220031512</c:v>
                </c:pt>
                <c:pt idx="1">
                  <c:v>2.5583485087616196</c:v>
                </c:pt>
                <c:pt idx="2">
                  <c:v>2.9159799141402245</c:v>
                </c:pt>
                <c:pt idx="3">
                  <c:v>3.0413926851582249</c:v>
                </c:pt>
                <c:pt idx="4">
                  <c:v>3.7323937598229686</c:v>
                </c:pt>
                <c:pt idx="5">
                  <c:v>3.9956351945975501</c:v>
                </c:pt>
                <c:pt idx="6">
                  <c:v>4.0374264979406238</c:v>
                </c:pt>
                <c:pt idx="7">
                  <c:v>4.6201360549737576</c:v>
                </c:pt>
                <c:pt idx="8">
                  <c:v>4.9872192299080051</c:v>
                </c:pt>
              </c:numCache>
            </c:numRef>
          </c:yVal>
          <c:smooth val="0"/>
          <c:extLst>
            <c:ext xmlns:c16="http://schemas.microsoft.com/office/drawing/2014/chart" uri="{C3380CC4-5D6E-409C-BE32-E72D297353CC}">
              <c16:uniqueId val="{00000002-CBF9-4331-A376-59ADD35C5456}"/>
            </c:ext>
          </c:extLst>
        </c:ser>
        <c:dLbls>
          <c:showLegendKey val="0"/>
          <c:showVal val="0"/>
          <c:showCatName val="0"/>
          <c:showSerName val="0"/>
          <c:showPercent val="0"/>
          <c:showBubbleSize val="0"/>
        </c:dLbls>
        <c:axId val="613278736"/>
        <c:axId val="613274144"/>
      </c:scatterChart>
      <c:valAx>
        <c:axId val="613278736"/>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613274144"/>
        <c:crosses val="autoZero"/>
        <c:crossBetween val="midCat"/>
      </c:valAx>
      <c:valAx>
        <c:axId val="61327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log 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78736"/>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Triangles Algorithm Recalculation - Random</a:t>
            </a:r>
            <a:r>
              <a:rPr lang="en-US" baseline="0"/>
              <a:t>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 worker</c:v>
          </c:tx>
          <c:spPr>
            <a:ln w="25400" cap="rnd">
              <a:noFill/>
              <a:round/>
            </a:ln>
            <a:effectLst/>
          </c:spPr>
          <c:marker>
            <c:symbol val="circle"/>
            <c:size val="5"/>
            <c:spPr>
              <a:solidFill>
                <a:schemeClr val="accent1"/>
              </a:solidFill>
              <a:ln w="9525">
                <a:solidFill>
                  <a:schemeClr val="accent1"/>
                </a:solidFill>
              </a:ln>
              <a:effectLst/>
            </c:spPr>
          </c:marker>
          <c:trendline>
            <c:spPr>
              <a:ln w="25400" cap="rnd">
                <a:solidFill>
                  <a:schemeClr val="accent1"/>
                </a:solidFill>
                <a:prstDash val="solid"/>
              </a:ln>
              <a:effectLst/>
            </c:spPr>
            <c:trendlineType val="linear"/>
            <c:dispRSqr val="0"/>
            <c:dispEq val="0"/>
          </c:trendline>
          <c:yVal>
            <c:numRef>
              <c:f>diagrams_triangle!$S$2:$S$10</c:f>
              <c:numCache>
                <c:formatCode>General</c:formatCode>
                <c:ptCount val="9"/>
                <c:pt idx="0">
                  <c:v>2.8260748027008264</c:v>
                </c:pt>
                <c:pt idx="1">
                  <c:v>3.4771212547196626</c:v>
                </c:pt>
                <c:pt idx="2">
                  <c:v>3.7481880270062002</c:v>
                </c:pt>
                <c:pt idx="3">
                  <c:v>4.0569048513364727</c:v>
                </c:pt>
                <c:pt idx="4">
                  <c:v>4.6242820958356683</c:v>
                </c:pt>
                <c:pt idx="5">
                  <c:v>4.8597385661971471</c:v>
                </c:pt>
                <c:pt idx="6">
                  <c:v>5.0591846176313711</c:v>
                </c:pt>
                <c:pt idx="7">
                  <c:v>5.5477747053878224</c:v>
                </c:pt>
                <c:pt idx="8">
                  <c:v>5.8598585204809925</c:v>
                </c:pt>
              </c:numCache>
            </c:numRef>
          </c:yVal>
          <c:smooth val="0"/>
          <c:extLst>
            <c:ext xmlns:c16="http://schemas.microsoft.com/office/drawing/2014/chart" uri="{C3380CC4-5D6E-409C-BE32-E72D297353CC}">
              <c16:uniqueId val="{00000000-8553-4884-9409-B9B44D5DB62E}"/>
            </c:ext>
          </c:extLst>
        </c:ser>
        <c:ser>
          <c:idx val="1"/>
          <c:order val="1"/>
          <c:tx>
            <c:v>6 workers</c:v>
          </c:tx>
          <c:spPr>
            <a:ln w="25400" cap="rnd">
              <a:noFill/>
              <a:round/>
            </a:ln>
            <a:effectLst/>
          </c:spPr>
          <c:marker>
            <c:symbol val="circle"/>
            <c:size val="5"/>
            <c:spPr>
              <a:solidFill>
                <a:schemeClr val="accent2"/>
              </a:solidFill>
              <a:ln w="9525">
                <a:solidFill>
                  <a:schemeClr val="accent2"/>
                </a:solidFill>
              </a:ln>
              <a:effectLst/>
            </c:spPr>
          </c:marker>
          <c:trendline>
            <c:spPr>
              <a:ln w="25400" cap="rnd">
                <a:solidFill>
                  <a:schemeClr val="accent2"/>
                </a:solidFill>
                <a:prstDash val="solid"/>
              </a:ln>
              <a:effectLst/>
            </c:spPr>
            <c:trendlineType val="linear"/>
            <c:dispRSqr val="0"/>
            <c:dispEq val="0"/>
          </c:trendline>
          <c:yVal>
            <c:numRef>
              <c:f>diagrams_triangle!$U$2:$U$10</c:f>
              <c:numCache>
                <c:formatCode>General</c:formatCode>
                <c:ptCount val="9"/>
                <c:pt idx="0">
                  <c:v>2.3660492098002353</c:v>
                </c:pt>
                <c:pt idx="1">
                  <c:v>2.9951962915971793</c:v>
                </c:pt>
                <c:pt idx="2">
                  <c:v>3.2787536009528289</c:v>
                </c:pt>
                <c:pt idx="3">
                  <c:v>3.5910646070264991</c:v>
                </c:pt>
                <c:pt idx="4">
                  <c:v>4.0827853703164498</c:v>
                </c:pt>
                <c:pt idx="5">
                  <c:v>4.3010299956639813</c:v>
                </c:pt>
                <c:pt idx="6">
                  <c:v>4.4668676203541091</c:v>
                </c:pt>
                <c:pt idx="7">
                  <c:v>5.0338256939533101</c:v>
                </c:pt>
                <c:pt idx="8">
                  <c:v>5.3010299956639813</c:v>
                </c:pt>
              </c:numCache>
            </c:numRef>
          </c:yVal>
          <c:smooth val="0"/>
          <c:extLst>
            <c:ext xmlns:c16="http://schemas.microsoft.com/office/drawing/2014/chart" uri="{C3380CC4-5D6E-409C-BE32-E72D297353CC}">
              <c16:uniqueId val="{00000001-8553-4884-9409-B9B44D5DB62E}"/>
            </c:ext>
          </c:extLst>
        </c:ser>
        <c:ser>
          <c:idx val="2"/>
          <c:order val="2"/>
          <c:tx>
            <c:v>12 workers</c:v>
          </c:tx>
          <c:spPr>
            <a:ln w="25400" cap="rnd">
              <a:noFill/>
              <a:round/>
            </a:ln>
            <a:effectLst/>
          </c:spPr>
          <c:marker>
            <c:symbol val="circle"/>
            <c:size val="5"/>
            <c:spPr>
              <a:solidFill>
                <a:schemeClr val="accent3"/>
              </a:solidFill>
              <a:ln w="9525">
                <a:solidFill>
                  <a:schemeClr val="accent3"/>
                </a:solidFill>
              </a:ln>
              <a:effectLst/>
            </c:spPr>
          </c:marker>
          <c:trendline>
            <c:spPr>
              <a:ln w="25400" cap="rnd">
                <a:solidFill>
                  <a:schemeClr val="accent3"/>
                </a:solidFill>
                <a:prstDash val="solid"/>
              </a:ln>
              <a:effectLst/>
            </c:spPr>
            <c:trendlineType val="linear"/>
            <c:dispRSqr val="0"/>
            <c:dispEq val="0"/>
          </c:trendline>
          <c:yVal>
            <c:numRef>
              <c:f>diagrams_triangle!$W$2:$W$10</c:f>
              <c:numCache>
                <c:formatCode>General</c:formatCode>
                <c:ptCount val="9"/>
                <c:pt idx="0">
                  <c:v>2.2900346113625178</c:v>
                </c:pt>
                <c:pt idx="1">
                  <c:v>2.9879342652321585</c:v>
                </c:pt>
                <c:pt idx="2">
                  <c:v>3.2787536009528289</c:v>
                </c:pt>
                <c:pt idx="3">
                  <c:v>3.4471580313422194</c:v>
                </c:pt>
                <c:pt idx="4">
                  <c:v>3.9956351945975501</c:v>
                </c:pt>
                <c:pt idx="5">
                  <c:v>4.220108088040055</c:v>
                </c:pt>
                <c:pt idx="6">
                  <c:v>4.357934847000454</c:v>
                </c:pt>
                <c:pt idx="7">
                  <c:v>4.9694159123539814</c:v>
                </c:pt>
                <c:pt idx="8">
                  <c:v>5.2460059040760294</c:v>
                </c:pt>
              </c:numCache>
            </c:numRef>
          </c:yVal>
          <c:smooth val="0"/>
          <c:extLst>
            <c:ext xmlns:c16="http://schemas.microsoft.com/office/drawing/2014/chart" uri="{C3380CC4-5D6E-409C-BE32-E72D297353CC}">
              <c16:uniqueId val="{00000002-8553-4884-9409-B9B44D5DB62E}"/>
            </c:ext>
          </c:extLst>
        </c:ser>
        <c:dLbls>
          <c:showLegendKey val="0"/>
          <c:showVal val="0"/>
          <c:showCatName val="0"/>
          <c:showSerName val="0"/>
          <c:showPercent val="0"/>
          <c:showBubbleSize val="0"/>
        </c:dLbls>
        <c:axId val="549100184"/>
        <c:axId val="549104776"/>
      </c:scatterChart>
      <c:valAx>
        <c:axId val="549100184"/>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549104776"/>
        <c:crosses val="autoZero"/>
        <c:crossBetween val="midCat"/>
      </c:valAx>
      <c:valAx>
        <c:axId val="549104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log</a:t>
                </a:r>
                <a:r>
                  <a:rPr lang="en-US" sz="1200" baseline="0"/>
                  <a:t> t</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00184"/>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Centrality Algorithm Recalculation - Random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1 worker</c:v>
          </c:tx>
          <c:spPr>
            <a:solidFill>
              <a:schemeClr val="accent1"/>
            </a:solidFill>
            <a:ln>
              <a:noFill/>
            </a:ln>
            <a:effectLst/>
          </c:spPr>
          <c:invertIfNegative val="0"/>
          <c:val>
            <c:numRef>
              <c:f>diagrams_degree!$A$2:$A$10</c:f>
              <c:numCache>
                <c:formatCode>General</c:formatCode>
                <c:ptCount val="9"/>
                <c:pt idx="0">
                  <c:v>1.3583333333333334</c:v>
                </c:pt>
                <c:pt idx="1">
                  <c:v>4.6166666666666671</c:v>
                </c:pt>
                <c:pt idx="2">
                  <c:v>10.770357965250158</c:v>
                </c:pt>
                <c:pt idx="3">
                  <c:v>8.1785805138641574E-2</c:v>
                </c:pt>
                <c:pt idx="4">
                  <c:v>0.35194744251525106</c:v>
                </c:pt>
                <c:pt idx="5">
                  <c:v>0.71499013806706113</c:v>
                </c:pt>
                <c:pt idx="6">
                  <c:v>4.7720548468170393E-2</c:v>
                </c:pt>
                <c:pt idx="7">
                  <c:v>0.24034660510420292</c:v>
                </c:pt>
                <c:pt idx="8">
                  <c:v>2.3565315882204882</c:v>
                </c:pt>
              </c:numCache>
            </c:numRef>
          </c:val>
          <c:extLst>
            <c:ext xmlns:c16="http://schemas.microsoft.com/office/drawing/2014/chart" uri="{C3380CC4-5D6E-409C-BE32-E72D297353CC}">
              <c16:uniqueId val="{00000000-5660-4577-A920-279CC30F4C71}"/>
            </c:ext>
          </c:extLst>
        </c:ser>
        <c:ser>
          <c:idx val="1"/>
          <c:order val="1"/>
          <c:tx>
            <c:v>6 workers</c:v>
          </c:tx>
          <c:spPr>
            <a:solidFill>
              <a:schemeClr val="accent2"/>
            </a:solidFill>
            <a:ln>
              <a:noFill/>
            </a:ln>
            <a:effectLst/>
          </c:spPr>
          <c:invertIfNegative val="0"/>
          <c:val>
            <c:numRef>
              <c:f>diagrams_degree!$C$2:$C$10</c:f>
              <c:numCache>
                <c:formatCode>General</c:formatCode>
                <c:ptCount val="9"/>
                <c:pt idx="0">
                  <c:v>2.8887818969667793</c:v>
                </c:pt>
                <c:pt idx="1">
                  <c:v>11.972076788830714</c:v>
                </c:pt>
                <c:pt idx="2">
                  <c:v>23.956374576908615</c:v>
                </c:pt>
                <c:pt idx="3">
                  <c:v>0.1310838445807771</c:v>
                </c:pt>
                <c:pt idx="4">
                  <c:v>0.60166002656042494</c:v>
                </c:pt>
                <c:pt idx="5">
                  <c:v>1.1553273427471118</c:v>
                </c:pt>
                <c:pt idx="6">
                  <c:v>9.5445746306673449E-2</c:v>
                </c:pt>
                <c:pt idx="7">
                  <c:v>0.44957596812097678</c:v>
                </c:pt>
                <c:pt idx="8">
                  <c:v>8.3776595744680851</c:v>
                </c:pt>
              </c:numCache>
            </c:numRef>
          </c:val>
          <c:extLst>
            <c:ext xmlns:c16="http://schemas.microsoft.com/office/drawing/2014/chart" uri="{C3380CC4-5D6E-409C-BE32-E72D297353CC}">
              <c16:uniqueId val="{00000001-5660-4577-A920-279CC30F4C71}"/>
            </c:ext>
          </c:extLst>
        </c:ser>
        <c:ser>
          <c:idx val="2"/>
          <c:order val="2"/>
          <c:tx>
            <c:v>12 workers</c:v>
          </c:tx>
          <c:spPr>
            <a:solidFill>
              <a:schemeClr val="accent3"/>
            </a:solidFill>
            <a:ln>
              <a:noFill/>
            </a:ln>
            <a:effectLst/>
          </c:spPr>
          <c:invertIfNegative val="0"/>
          <c:val>
            <c:numRef>
              <c:f>diagrams_degree!$E$2:$E$10</c:f>
              <c:numCache>
                <c:formatCode>General</c:formatCode>
                <c:ptCount val="9"/>
                <c:pt idx="0">
                  <c:v>3.1932773109243695</c:v>
                </c:pt>
                <c:pt idx="1">
                  <c:v>13.017968463513018</c:v>
                </c:pt>
                <c:pt idx="2">
                  <c:v>31.461258450338015</c:v>
                </c:pt>
                <c:pt idx="3">
                  <c:v>0.14750430292598968</c:v>
                </c:pt>
                <c:pt idx="4">
                  <c:v>0.70197086546700949</c:v>
                </c:pt>
                <c:pt idx="5">
                  <c:v>1.3117283950617282</c:v>
                </c:pt>
                <c:pt idx="6">
                  <c:v>0.1226049089469517</c:v>
                </c:pt>
                <c:pt idx="7">
                  <c:v>0.5901639344262295</c:v>
                </c:pt>
                <c:pt idx="8">
                  <c:v>13.652756311179804</c:v>
                </c:pt>
              </c:numCache>
            </c:numRef>
          </c:val>
          <c:extLst>
            <c:ext xmlns:c16="http://schemas.microsoft.com/office/drawing/2014/chart" uri="{C3380CC4-5D6E-409C-BE32-E72D297353CC}">
              <c16:uniqueId val="{00000002-5660-4577-A920-279CC30F4C71}"/>
            </c:ext>
          </c:extLst>
        </c:ser>
        <c:dLbls>
          <c:showLegendKey val="0"/>
          <c:showVal val="0"/>
          <c:showCatName val="0"/>
          <c:showSerName val="0"/>
          <c:showPercent val="0"/>
          <c:showBubbleSize val="0"/>
        </c:dLbls>
        <c:gapWidth val="219"/>
        <c:overlap val="-27"/>
        <c:axId val="600379280"/>
        <c:axId val="600379608"/>
      </c:barChart>
      <c:catAx>
        <c:axId val="600379280"/>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600379608"/>
        <c:crosses val="autoZero"/>
        <c:auto val="1"/>
        <c:lblAlgn val="ctr"/>
        <c:lblOffset val="100"/>
        <c:noMultiLvlLbl val="0"/>
      </c:catAx>
      <c:valAx>
        <c:axId val="600379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of initial</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7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Centrality Algorithm Recalculation - Scale-Free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1 worker</c:v>
          </c:tx>
          <c:spPr>
            <a:solidFill>
              <a:schemeClr val="accent1"/>
            </a:solidFill>
            <a:ln>
              <a:noFill/>
            </a:ln>
            <a:effectLst/>
          </c:spPr>
          <c:invertIfNegative val="0"/>
          <c:val>
            <c:numRef>
              <c:f>diagrams_degree!$A$39:$A$47</c:f>
              <c:numCache>
                <c:formatCode>General</c:formatCode>
                <c:ptCount val="9"/>
                <c:pt idx="0">
                  <c:v>1.7576533581655218</c:v>
                </c:pt>
                <c:pt idx="1">
                  <c:v>6.2876331635016198</c:v>
                </c:pt>
                <c:pt idx="2">
                  <c:v>12.024211384006518</c:v>
                </c:pt>
                <c:pt idx="3">
                  <c:v>0.11623052959501559</c:v>
                </c:pt>
                <c:pt idx="4">
                  <c:v>5.0044156608772445E-4</c:v>
                </c:pt>
                <c:pt idx="5">
                  <c:v>1.0377358490566038</c:v>
                </c:pt>
                <c:pt idx="6">
                  <c:v>6.4037748567576672E-2</c:v>
                </c:pt>
                <c:pt idx="7">
                  <c:v>0.28475878282176087</c:v>
                </c:pt>
                <c:pt idx="8">
                  <c:v>0.79920739762219284</c:v>
                </c:pt>
              </c:numCache>
            </c:numRef>
          </c:val>
          <c:extLst>
            <c:ext xmlns:c16="http://schemas.microsoft.com/office/drawing/2014/chart" uri="{C3380CC4-5D6E-409C-BE32-E72D297353CC}">
              <c16:uniqueId val="{00000000-BA66-42CE-B562-F1C82A6B63EA}"/>
            </c:ext>
          </c:extLst>
        </c:ser>
        <c:ser>
          <c:idx val="1"/>
          <c:order val="1"/>
          <c:tx>
            <c:v>6 workers</c:v>
          </c:tx>
          <c:spPr>
            <a:solidFill>
              <a:schemeClr val="accent2"/>
            </a:solidFill>
            <a:ln>
              <a:noFill/>
            </a:ln>
            <a:effectLst/>
          </c:spPr>
          <c:invertIfNegative val="0"/>
          <c:val>
            <c:numRef>
              <c:f>diagrams_degree!$C$39:$C$47</c:f>
              <c:numCache>
                <c:formatCode>General</c:formatCode>
                <c:ptCount val="9"/>
                <c:pt idx="0">
                  <c:v>2.9684601113172544</c:v>
                </c:pt>
                <c:pt idx="1">
                  <c:v>11.860218849276386</c:v>
                </c:pt>
                <c:pt idx="2">
                  <c:v>22.775540095203223</c:v>
                </c:pt>
                <c:pt idx="3">
                  <c:v>0.17379471228615861</c:v>
                </c:pt>
                <c:pt idx="4">
                  <c:v>0.76511094108645761</c:v>
                </c:pt>
                <c:pt idx="5">
                  <c:v>1.4210919970082274</c:v>
                </c:pt>
                <c:pt idx="6">
                  <c:v>0.10022998118335773</c:v>
                </c:pt>
                <c:pt idx="7">
                  <c:v>0.46343975283213185</c:v>
                </c:pt>
                <c:pt idx="8">
                  <c:v>1.6815338870091254</c:v>
                </c:pt>
              </c:numCache>
            </c:numRef>
          </c:val>
          <c:extLst>
            <c:ext xmlns:c16="http://schemas.microsoft.com/office/drawing/2014/chart" uri="{C3380CC4-5D6E-409C-BE32-E72D297353CC}">
              <c16:uniqueId val="{00000001-BA66-42CE-B562-F1C82A6B63EA}"/>
            </c:ext>
          </c:extLst>
        </c:ser>
        <c:ser>
          <c:idx val="2"/>
          <c:order val="2"/>
          <c:tx>
            <c:v>12 workers</c:v>
          </c:tx>
          <c:spPr>
            <a:solidFill>
              <a:schemeClr val="accent3"/>
            </a:solidFill>
            <a:ln>
              <a:noFill/>
            </a:ln>
            <a:effectLst/>
          </c:spPr>
          <c:invertIfNegative val="0"/>
          <c:val>
            <c:numRef>
              <c:f>diagrams_degree!$E$39:$E$47</c:f>
              <c:numCache>
                <c:formatCode>General</c:formatCode>
                <c:ptCount val="9"/>
                <c:pt idx="0">
                  <c:v>3.0647985989492121</c:v>
                </c:pt>
                <c:pt idx="1">
                  <c:v>13.622426631625054</c:v>
                </c:pt>
                <c:pt idx="2">
                  <c:v>25.325493490130196</c:v>
                </c:pt>
                <c:pt idx="3">
                  <c:v>0.186952288218111</c:v>
                </c:pt>
                <c:pt idx="4">
                  <c:v>0.78085501858736062</c:v>
                </c:pt>
                <c:pt idx="5">
                  <c:v>1.6981132075471699</c:v>
                </c:pt>
                <c:pt idx="6">
                  <c:v>0.11832856027076283</c:v>
                </c:pt>
                <c:pt idx="7">
                  <c:v>0.5731804852039456</c:v>
                </c:pt>
                <c:pt idx="8">
                  <c:v>2.1719339315905839</c:v>
                </c:pt>
              </c:numCache>
            </c:numRef>
          </c:val>
          <c:extLst>
            <c:ext xmlns:c16="http://schemas.microsoft.com/office/drawing/2014/chart" uri="{C3380CC4-5D6E-409C-BE32-E72D297353CC}">
              <c16:uniqueId val="{00000002-BA66-42CE-B562-F1C82A6B63EA}"/>
            </c:ext>
          </c:extLst>
        </c:ser>
        <c:dLbls>
          <c:showLegendKey val="0"/>
          <c:showVal val="0"/>
          <c:showCatName val="0"/>
          <c:showSerName val="0"/>
          <c:showPercent val="0"/>
          <c:showBubbleSize val="0"/>
        </c:dLbls>
        <c:gapWidth val="219"/>
        <c:overlap val="-27"/>
        <c:axId val="608862224"/>
        <c:axId val="608859928"/>
      </c:barChart>
      <c:catAx>
        <c:axId val="608862224"/>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608859928"/>
        <c:crosses val="autoZero"/>
        <c:auto val="1"/>
        <c:lblAlgn val="ctr"/>
        <c:lblOffset val="100"/>
        <c:noMultiLvlLbl val="0"/>
      </c:catAx>
      <c:valAx>
        <c:axId val="608859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 of initial</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62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Centrality Algorithm Recalculation - Scale-Free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diagrams_degree!$S$38</c:f>
              <c:strCache>
                <c:ptCount val="1"/>
                <c:pt idx="0">
                  <c:v>1 worker</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25400" cap="rnd">
                <a:solidFill>
                  <a:schemeClr val="accent1"/>
                </a:solidFill>
                <a:prstDash val="solid"/>
              </a:ln>
              <a:effectLst/>
            </c:spPr>
            <c:trendlineType val="linear"/>
            <c:dispRSqr val="0"/>
            <c:dispEq val="0"/>
          </c:trendline>
          <c:yVal>
            <c:numRef>
              <c:f>diagrams_degree!$S$39:$S$47</c:f>
              <c:numCache>
                <c:formatCode>General</c:formatCode>
                <c:ptCount val="9"/>
                <c:pt idx="0">
                  <c:v>1.1789769472931695</c:v>
                </c:pt>
                <c:pt idx="1">
                  <c:v>1.7347998295888469</c:v>
                </c:pt>
                <c:pt idx="2">
                  <c:v>2.0141003215196207</c:v>
                </c:pt>
                <c:pt idx="3">
                  <c:v>2.5718252490408293</c:v>
                </c:pt>
                <c:pt idx="4">
                  <c:v>3.2304489213782741</c:v>
                </c:pt>
                <c:pt idx="5">
                  <c:v>3.5185139398778875</c:v>
                </c:pt>
                <c:pt idx="6">
                  <c:v>3.2787536009528289</c:v>
                </c:pt>
                <c:pt idx="7">
                  <c:v>3.9344984512435679</c:v>
                </c:pt>
                <c:pt idx="8">
                  <c:v>4.3838153659804311</c:v>
                </c:pt>
              </c:numCache>
            </c:numRef>
          </c:yVal>
          <c:smooth val="0"/>
          <c:extLst>
            <c:ext xmlns:c16="http://schemas.microsoft.com/office/drawing/2014/chart" uri="{C3380CC4-5D6E-409C-BE32-E72D297353CC}">
              <c16:uniqueId val="{00000000-A25A-451F-97AF-9334003F2709}"/>
            </c:ext>
          </c:extLst>
        </c:ser>
        <c:ser>
          <c:idx val="1"/>
          <c:order val="1"/>
          <c:tx>
            <c:strRef>
              <c:f>diagrams_degree!$U$38</c:f>
              <c:strCache>
                <c:ptCount val="1"/>
                <c:pt idx="0">
                  <c:v>6 workers</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25400" cap="rnd">
                <a:solidFill>
                  <a:schemeClr val="accent2"/>
                </a:solidFill>
                <a:prstDash val="solid"/>
              </a:ln>
              <a:effectLst/>
            </c:spPr>
            <c:trendlineType val="linear"/>
            <c:dispRSqr val="0"/>
            <c:dispEq val="0"/>
          </c:trendline>
          <c:yVal>
            <c:numRef>
              <c:f>diagrams_degree!$U$39:$U$47</c:f>
              <c:numCache>
                <c:formatCode>General</c:formatCode>
                <c:ptCount val="9"/>
                <c:pt idx="0">
                  <c:v>0.90308998699194354</c:v>
                </c:pt>
                <c:pt idx="1">
                  <c:v>1.5263392773898441</c:v>
                </c:pt>
                <c:pt idx="2">
                  <c:v>1.7937903846908188</c:v>
                </c:pt>
                <c:pt idx="3">
                  <c:v>2.3492775274679554</c:v>
                </c:pt>
                <c:pt idx="4">
                  <c:v>3</c:v>
                </c:pt>
                <c:pt idx="5">
                  <c:v>3.2787536009528289</c:v>
                </c:pt>
                <c:pt idx="6">
                  <c:v>2.9817280253616163</c:v>
                </c:pt>
                <c:pt idx="7">
                  <c:v>3.6532125137753435</c:v>
                </c:pt>
                <c:pt idx="8">
                  <c:v>4.214843848047698</c:v>
                </c:pt>
              </c:numCache>
            </c:numRef>
          </c:yVal>
          <c:smooth val="0"/>
          <c:extLst>
            <c:ext xmlns:c16="http://schemas.microsoft.com/office/drawing/2014/chart" uri="{C3380CC4-5D6E-409C-BE32-E72D297353CC}">
              <c16:uniqueId val="{00000001-A25A-451F-97AF-9334003F2709}"/>
            </c:ext>
          </c:extLst>
        </c:ser>
        <c:ser>
          <c:idx val="2"/>
          <c:order val="2"/>
          <c:tx>
            <c:strRef>
              <c:f>diagrams_degree!$W$38</c:f>
              <c:strCache>
                <c:ptCount val="1"/>
                <c:pt idx="0">
                  <c:v>12 workers</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25400" cap="rnd">
                <a:solidFill>
                  <a:schemeClr val="accent3"/>
                </a:solidFill>
                <a:prstDash val="solid"/>
              </a:ln>
              <a:effectLst/>
            </c:spPr>
            <c:trendlineType val="linear"/>
            <c:dispRSqr val="0"/>
            <c:dispEq val="0"/>
          </c:trendline>
          <c:yVal>
            <c:numRef>
              <c:f>diagrams_degree!$W$39:$W$47</c:f>
              <c:numCache>
                <c:formatCode>General</c:formatCode>
                <c:ptCount val="9"/>
                <c:pt idx="0">
                  <c:v>0.84509804001425681</c:v>
                </c:pt>
                <c:pt idx="1">
                  <c:v>1.4927603890268375</c:v>
                </c:pt>
                <c:pt idx="2">
                  <c:v>1.7803173121401512</c:v>
                </c:pt>
                <c:pt idx="3">
                  <c:v>2.2833012287035497</c:v>
                </c:pt>
                <c:pt idx="4">
                  <c:v>2.9243826772019732</c:v>
                </c:pt>
                <c:pt idx="5">
                  <c:v>3.255272505103306</c:v>
                </c:pt>
                <c:pt idx="6">
                  <c:v>2.9585638832219674</c:v>
                </c:pt>
                <c:pt idx="7">
                  <c:v>3.6334684555795866</c:v>
                </c:pt>
                <c:pt idx="8">
                  <c:v>4.2227164711475833</c:v>
                </c:pt>
              </c:numCache>
            </c:numRef>
          </c:yVal>
          <c:smooth val="0"/>
          <c:extLst>
            <c:ext xmlns:c16="http://schemas.microsoft.com/office/drawing/2014/chart" uri="{C3380CC4-5D6E-409C-BE32-E72D297353CC}">
              <c16:uniqueId val="{00000002-A25A-451F-97AF-9334003F2709}"/>
            </c:ext>
          </c:extLst>
        </c:ser>
        <c:dLbls>
          <c:showLegendKey val="0"/>
          <c:showVal val="0"/>
          <c:showCatName val="0"/>
          <c:showSerName val="0"/>
          <c:showPercent val="0"/>
          <c:showBubbleSize val="0"/>
        </c:dLbls>
        <c:axId val="613278736"/>
        <c:axId val="613274144"/>
      </c:scatterChart>
      <c:valAx>
        <c:axId val="613278736"/>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613274144"/>
        <c:crosses val="autoZero"/>
        <c:crossBetween val="midCat"/>
      </c:valAx>
      <c:valAx>
        <c:axId val="61327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log 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78736"/>
        <c:crosses val="autoZero"/>
        <c:crossBetween val="midCat"/>
        <c:majorUnit val="1"/>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Centrality Algorithm Recalculation - Random</a:t>
            </a:r>
            <a:r>
              <a:rPr lang="en-US" baseline="0"/>
              <a:t>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 worker</c:v>
          </c:tx>
          <c:spPr>
            <a:ln w="25400" cap="rnd">
              <a:noFill/>
              <a:round/>
            </a:ln>
            <a:effectLst/>
          </c:spPr>
          <c:marker>
            <c:symbol val="circle"/>
            <c:size val="5"/>
            <c:spPr>
              <a:solidFill>
                <a:schemeClr val="accent1"/>
              </a:solidFill>
              <a:ln w="9525">
                <a:solidFill>
                  <a:schemeClr val="accent1"/>
                </a:solidFill>
              </a:ln>
              <a:effectLst/>
            </c:spPr>
          </c:marker>
          <c:trendline>
            <c:spPr>
              <a:ln w="25400" cap="rnd">
                <a:solidFill>
                  <a:schemeClr val="accent1"/>
                </a:solidFill>
                <a:prstDash val="solid"/>
              </a:ln>
              <a:effectLst/>
            </c:spPr>
            <c:trendlineType val="linear"/>
            <c:dispRSqr val="0"/>
            <c:dispEq val="0"/>
          </c:trendline>
          <c:yVal>
            <c:numRef>
              <c:f>diagrams_degree!$S$2:$S$10</c:f>
              <c:numCache>
                <c:formatCode>General</c:formatCode>
                <c:ptCount val="9"/>
                <c:pt idx="0">
                  <c:v>1.2121876044039579</c:v>
                </c:pt>
                <c:pt idx="1">
                  <c:v>1.7435097647284297</c:v>
                </c:pt>
                <c:pt idx="2">
                  <c:v>2.0124153747624329</c:v>
                </c:pt>
                <c:pt idx="3">
                  <c:v>2.5071809772602407</c:v>
                </c:pt>
                <c:pt idx="4">
                  <c:v>3.1760912590556813</c:v>
                </c:pt>
                <c:pt idx="5">
                  <c:v>3.4623979978989561</c:v>
                </c:pt>
                <c:pt idx="6">
                  <c:v>3.1760912590556813</c:v>
                </c:pt>
                <c:pt idx="7">
                  <c:v>3.8808135922807914</c:v>
                </c:pt>
                <c:pt idx="8">
                  <c:v>4.8744818176994666</c:v>
                </c:pt>
              </c:numCache>
            </c:numRef>
          </c:yVal>
          <c:smooth val="0"/>
          <c:extLst>
            <c:ext xmlns:c16="http://schemas.microsoft.com/office/drawing/2014/chart" uri="{C3380CC4-5D6E-409C-BE32-E72D297353CC}">
              <c16:uniqueId val="{00000000-8BA3-4982-AF40-0E85B2E7C7F5}"/>
            </c:ext>
          </c:extLst>
        </c:ser>
        <c:ser>
          <c:idx val="1"/>
          <c:order val="1"/>
          <c:tx>
            <c:v>6 workers</c:v>
          </c:tx>
          <c:spPr>
            <a:ln w="25400" cap="rnd">
              <a:noFill/>
              <a:round/>
            </a:ln>
            <a:effectLst/>
          </c:spPr>
          <c:marker>
            <c:symbol val="circle"/>
            <c:size val="5"/>
            <c:spPr>
              <a:solidFill>
                <a:schemeClr val="accent2"/>
              </a:solidFill>
              <a:ln w="9525">
                <a:solidFill>
                  <a:schemeClr val="accent2"/>
                </a:solidFill>
              </a:ln>
              <a:effectLst/>
            </c:spPr>
          </c:marker>
          <c:trendline>
            <c:spPr>
              <a:ln w="25400" cap="rnd">
                <a:solidFill>
                  <a:schemeClr val="accent2"/>
                </a:solidFill>
                <a:prstDash val="solid"/>
              </a:ln>
              <a:effectLst/>
            </c:spPr>
            <c:trendlineType val="linear"/>
            <c:dispRSqr val="0"/>
            <c:dispEq val="0"/>
          </c:trendline>
          <c:yVal>
            <c:numRef>
              <c:f>diagrams_degree!$U$2:$U$10</c:f>
              <c:numCache>
                <c:formatCode>General</c:formatCode>
                <c:ptCount val="9"/>
                <c:pt idx="0">
                  <c:v>1.0791812460476249</c:v>
                </c:pt>
                <c:pt idx="1">
                  <c:v>1.5352941200427705</c:v>
                </c:pt>
                <c:pt idx="2">
                  <c:v>1.8041394323353503</c:v>
                </c:pt>
                <c:pt idx="3">
                  <c:v>2.2839792842384798</c:v>
                </c:pt>
                <c:pt idx="4">
                  <c:v>2.9571761304048461</c:v>
                </c:pt>
                <c:pt idx="5">
                  <c:v>3.255272505103306</c:v>
                </c:pt>
                <c:pt idx="6">
                  <c:v>2.9716468820643067</c:v>
                </c:pt>
                <c:pt idx="7">
                  <c:v>3.6434526764861874</c:v>
                </c:pt>
                <c:pt idx="8">
                  <c:v>4.9132839017604182</c:v>
                </c:pt>
              </c:numCache>
            </c:numRef>
          </c:yVal>
          <c:smooth val="0"/>
          <c:extLst>
            <c:ext xmlns:c16="http://schemas.microsoft.com/office/drawing/2014/chart" uri="{C3380CC4-5D6E-409C-BE32-E72D297353CC}">
              <c16:uniqueId val="{00000001-8BA3-4982-AF40-0E85B2E7C7F5}"/>
            </c:ext>
          </c:extLst>
        </c:ser>
        <c:ser>
          <c:idx val="2"/>
          <c:order val="2"/>
          <c:tx>
            <c:v>12 workers</c:v>
          </c:tx>
          <c:spPr>
            <a:ln w="25400" cap="rnd">
              <a:noFill/>
              <a:round/>
            </a:ln>
            <a:effectLst/>
          </c:spPr>
          <c:marker>
            <c:symbol val="circle"/>
            <c:size val="5"/>
            <c:spPr>
              <a:solidFill>
                <a:schemeClr val="accent3"/>
              </a:solidFill>
              <a:ln w="9525">
                <a:solidFill>
                  <a:schemeClr val="accent3"/>
                </a:solidFill>
              </a:ln>
              <a:effectLst/>
            </c:spPr>
          </c:marker>
          <c:trendline>
            <c:spPr>
              <a:ln w="25400" cap="rnd">
                <a:solidFill>
                  <a:schemeClr val="accent3"/>
                </a:solidFill>
                <a:prstDash val="solid"/>
              </a:ln>
              <a:effectLst/>
            </c:spPr>
            <c:trendlineType val="linear"/>
            <c:dispRSqr val="0"/>
            <c:dispEq val="0"/>
          </c:trendline>
          <c:yVal>
            <c:numRef>
              <c:f>diagrams_degree!$W$2:$W$10</c:f>
              <c:numCache>
                <c:formatCode>General</c:formatCode>
                <c:ptCount val="9"/>
                <c:pt idx="0">
                  <c:v>0.88081359228079137</c:v>
                </c:pt>
                <c:pt idx="1">
                  <c:v>1.550228353055094</c:v>
                </c:pt>
                <c:pt idx="2">
                  <c:v>1.7817553746524688</c:v>
                </c:pt>
                <c:pt idx="3">
                  <c:v>2.2340108175871793</c:v>
                </c:pt>
                <c:pt idx="4">
                  <c:v>2.9133899436317554</c:v>
                </c:pt>
                <c:pt idx="5">
                  <c:v>3.2304489213782741</c:v>
                </c:pt>
                <c:pt idx="6">
                  <c:v>2.9680624600764491</c:v>
                </c:pt>
                <c:pt idx="7">
                  <c:v>3.6532125137753435</c:v>
                </c:pt>
                <c:pt idx="8">
                  <c:v>5.0253058652647704</c:v>
                </c:pt>
              </c:numCache>
            </c:numRef>
          </c:yVal>
          <c:smooth val="0"/>
          <c:extLst>
            <c:ext xmlns:c16="http://schemas.microsoft.com/office/drawing/2014/chart" uri="{C3380CC4-5D6E-409C-BE32-E72D297353CC}">
              <c16:uniqueId val="{00000002-8BA3-4982-AF40-0E85B2E7C7F5}"/>
            </c:ext>
          </c:extLst>
        </c:ser>
        <c:dLbls>
          <c:showLegendKey val="0"/>
          <c:showVal val="0"/>
          <c:showCatName val="0"/>
          <c:showSerName val="0"/>
          <c:showPercent val="0"/>
          <c:showBubbleSize val="0"/>
        </c:dLbls>
        <c:axId val="550510416"/>
        <c:axId val="550510744"/>
      </c:scatterChart>
      <c:valAx>
        <c:axId val="550510416"/>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550510744"/>
        <c:crosses val="autoZero"/>
        <c:crossBetween val="midCat"/>
      </c:valAx>
      <c:valAx>
        <c:axId val="550510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log 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10416"/>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8</xdr:col>
      <xdr:colOff>51374</xdr:colOff>
      <xdr:row>26</xdr:row>
      <xdr:rowOff>105991</xdr:rowOff>
    </xdr:from>
    <xdr:to>
      <xdr:col>18</xdr:col>
      <xdr:colOff>331694</xdr:colOff>
      <xdr:row>49</xdr:row>
      <xdr:rowOff>44824</xdr:rowOff>
    </xdr:to>
    <xdr:graphicFrame macro="">
      <xdr:nvGraphicFramePr>
        <xdr:cNvPr id="7" name="Chart 6">
          <a:extLst>
            <a:ext uri="{FF2B5EF4-FFF2-40B4-BE49-F238E27FC236}">
              <a16:creationId xmlns:a16="http://schemas.microsoft.com/office/drawing/2014/main" id="{CD462666-5E59-C598-298D-864A04C3C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487680</xdr:colOff>
      <xdr:row>10</xdr:row>
      <xdr:rowOff>160020</xdr:rowOff>
    </xdr:from>
    <xdr:to>
      <xdr:col>9</xdr:col>
      <xdr:colOff>76200</xdr:colOff>
      <xdr:row>29</xdr:row>
      <xdr:rowOff>114300</xdr:rowOff>
    </xdr:to>
    <xdr:graphicFrame macro="">
      <xdr:nvGraphicFramePr>
        <xdr:cNvPr id="3" name="Chart 2">
          <a:extLst>
            <a:ext uri="{FF2B5EF4-FFF2-40B4-BE49-F238E27FC236}">
              <a16:creationId xmlns:a16="http://schemas.microsoft.com/office/drawing/2014/main" id="{771EF6D0-88B5-DD26-B901-C9BAFC8A6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419263</xdr:colOff>
      <xdr:row>50</xdr:row>
      <xdr:rowOff>43030</xdr:rowOff>
    </xdr:from>
    <xdr:to>
      <xdr:col>10</xdr:col>
      <xdr:colOff>7783</xdr:colOff>
      <xdr:row>68</xdr:row>
      <xdr:rowOff>175203</xdr:rowOff>
    </xdr:to>
    <xdr:graphicFrame macro="">
      <xdr:nvGraphicFramePr>
        <xdr:cNvPr id="8" name="Chart 7">
          <a:extLst>
            <a:ext uri="{FF2B5EF4-FFF2-40B4-BE49-F238E27FC236}">
              <a16:creationId xmlns:a16="http://schemas.microsoft.com/office/drawing/2014/main" id="{06D38CCF-98F3-392D-E3CF-AAB33D2B7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102685</xdr:colOff>
      <xdr:row>50</xdr:row>
      <xdr:rowOff>41563</xdr:rowOff>
    </xdr:from>
    <xdr:to>
      <xdr:col>20</xdr:col>
      <xdr:colOff>407485</xdr:colOff>
      <xdr:row>70</xdr:row>
      <xdr:rowOff>142702</xdr:rowOff>
    </xdr:to>
    <xdr:graphicFrame macro="">
      <xdr:nvGraphicFramePr>
        <xdr:cNvPr id="11" name="Chart 10">
          <a:extLst>
            <a:ext uri="{FF2B5EF4-FFF2-40B4-BE49-F238E27FC236}">
              <a16:creationId xmlns:a16="http://schemas.microsoft.com/office/drawing/2014/main" id="{866E05B5-1445-CB83-EB8A-958AA52E3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387113</xdr:colOff>
      <xdr:row>10</xdr:row>
      <xdr:rowOff>152401</xdr:rowOff>
    </xdr:from>
    <xdr:to>
      <xdr:col>20</xdr:col>
      <xdr:colOff>82314</xdr:colOff>
      <xdr:row>31</xdr:row>
      <xdr:rowOff>71718</xdr:rowOff>
    </xdr:to>
    <xdr:graphicFrame macro="">
      <xdr:nvGraphicFramePr>
        <xdr:cNvPr id="2" name="Chart 1">
          <a:extLst>
            <a:ext uri="{FF2B5EF4-FFF2-40B4-BE49-F238E27FC236}">
              <a16:creationId xmlns:a16="http://schemas.microsoft.com/office/drawing/2014/main" id="{9A539FB7-7A77-EE66-3DAD-08432869E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487680</xdr:colOff>
      <xdr:row>10</xdr:row>
      <xdr:rowOff>160020</xdr:rowOff>
    </xdr:from>
    <xdr:to>
      <xdr:col>9</xdr:col>
      <xdr:colOff>121920</xdr:colOff>
      <xdr:row>30</xdr:row>
      <xdr:rowOff>38100</xdr:rowOff>
    </xdr:to>
    <xdr:graphicFrame macro="">
      <xdr:nvGraphicFramePr>
        <xdr:cNvPr id="2" name="Chart 1">
          <a:extLst>
            <a:ext uri="{FF2B5EF4-FFF2-40B4-BE49-F238E27FC236}">
              <a16:creationId xmlns:a16="http://schemas.microsoft.com/office/drawing/2014/main" id="{4A28DD81-B524-415C-A2BD-5A9D1B1CF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205740</xdr:colOff>
      <xdr:row>49</xdr:row>
      <xdr:rowOff>60960</xdr:rowOff>
    </xdr:from>
    <xdr:to>
      <xdr:col>8</xdr:col>
      <xdr:colOff>449580</xdr:colOff>
      <xdr:row>68</xdr:row>
      <xdr:rowOff>114300</xdr:rowOff>
    </xdr:to>
    <xdr:graphicFrame macro="">
      <xdr:nvGraphicFramePr>
        <xdr:cNvPr id="4" name="Chart 3">
          <a:extLst>
            <a:ext uri="{FF2B5EF4-FFF2-40B4-BE49-F238E27FC236}">
              <a16:creationId xmlns:a16="http://schemas.microsoft.com/office/drawing/2014/main" id="{8997087B-C111-4CC7-8A9F-DC92C677D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495300</xdr:colOff>
      <xdr:row>50</xdr:row>
      <xdr:rowOff>114300</xdr:rowOff>
    </xdr:from>
    <xdr:to>
      <xdr:col>21</xdr:col>
      <xdr:colOff>342900</xdr:colOff>
      <xdr:row>71</xdr:row>
      <xdr:rowOff>91440</xdr:rowOff>
    </xdr:to>
    <xdr:graphicFrame macro="">
      <xdr:nvGraphicFramePr>
        <xdr:cNvPr id="5" name="Chart 4">
          <a:extLst>
            <a:ext uri="{FF2B5EF4-FFF2-40B4-BE49-F238E27FC236}">
              <a16:creationId xmlns:a16="http://schemas.microsoft.com/office/drawing/2014/main" id="{E789A555-462B-4EA6-B214-B1A57983A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114300</xdr:colOff>
      <xdr:row>11</xdr:row>
      <xdr:rowOff>129540</xdr:rowOff>
    </xdr:from>
    <xdr:to>
      <xdr:col>22</xdr:col>
      <xdr:colOff>571500</xdr:colOff>
      <xdr:row>32</xdr:row>
      <xdr:rowOff>106680</xdr:rowOff>
    </xdr:to>
    <xdr:graphicFrame macro="">
      <xdr:nvGraphicFramePr>
        <xdr:cNvPr id="6" name="Chart 5">
          <a:extLst>
            <a:ext uri="{FF2B5EF4-FFF2-40B4-BE49-F238E27FC236}">
              <a16:creationId xmlns:a16="http://schemas.microsoft.com/office/drawing/2014/main" id="{9FB8FA14-4BB1-99B4-9484-BD7C20688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510539</xdr:colOff>
      <xdr:row>49</xdr:row>
      <xdr:rowOff>152398</xdr:rowOff>
    </xdr:from>
    <xdr:to>
      <xdr:col>9</xdr:col>
      <xdr:colOff>144779</xdr:colOff>
      <xdr:row>69</xdr:row>
      <xdr:rowOff>143689</xdr:rowOff>
    </xdr:to>
    <xdr:graphicFrame macro="">
      <xdr:nvGraphicFramePr>
        <xdr:cNvPr id="4" name="Chart 3">
          <a:extLst>
            <a:ext uri="{FF2B5EF4-FFF2-40B4-BE49-F238E27FC236}">
              <a16:creationId xmlns:a16="http://schemas.microsoft.com/office/drawing/2014/main" id="{AA2C681F-2029-4815-B898-C0BC968B8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495299</xdr:colOff>
      <xdr:row>49</xdr:row>
      <xdr:rowOff>76199</xdr:rowOff>
    </xdr:from>
    <xdr:to>
      <xdr:col>21</xdr:col>
      <xdr:colOff>342899</xdr:colOff>
      <xdr:row>70</xdr:row>
      <xdr:rowOff>167639</xdr:rowOff>
    </xdr:to>
    <xdr:graphicFrame macro="">
      <xdr:nvGraphicFramePr>
        <xdr:cNvPr id="5" name="Chart 4">
          <a:extLst>
            <a:ext uri="{FF2B5EF4-FFF2-40B4-BE49-F238E27FC236}">
              <a16:creationId xmlns:a16="http://schemas.microsoft.com/office/drawing/2014/main" id="{BEFBE554-4707-4F31-93B9-E4E447F9F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511630</xdr:colOff>
      <xdr:row>11</xdr:row>
      <xdr:rowOff>21771</xdr:rowOff>
    </xdr:from>
    <xdr:to>
      <xdr:col>21</xdr:col>
      <xdr:colOff>359230</xdr:colOff>
      <xdr:row>32</xdr:row>
      <xdr:rowOff>113211</xdr:rowOff>
    </xdr:to>
    <xdr:graphicFrame macro="">
      <xdr:nvGraphicFramePr>
        <xdr:cNvPr id="6" name="Chart 5">
          <a:extLst>
            <a:ext uri="{FF2B5EF4-FFF2-40B4-BE49-F238E27FC236}">
              <a16:creationId xmlns:a16="http://schemas.microsoft.com/office/drawing/2014/main" id="{0E5CF66B-6969-F4CB-6F6A-1587A79DC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293912</xdr:colOff>
      <xdr:row>11</xdr:row>
      <xdr:rowOff>21772</xdr:rowOff>
    </xdr:from>
    <xdr:to>
      <xdr:col>8</xdr:col>
      <xdr:colOff>537752</xdr:colOff>
      <xdr:row>31</xdr:row>
      <xdr:rowOff>13064</xdr:rowOff>
    </xdr:to>
    <xdr:graphicFrame macro="">
      <xdr:nvGraphicFramePr>
        <xdr:cNvPr id="7" name="Chart 6">
          <a:extLst>
            <a:ext uri="{FF2B5EF4-FFF2-40B4-BE49-F238E27FC236}">
              <a16:creationId xmlns:a16="http://schemas.microsoft.com/office/drawing/2014/main" id="{B4598E8A-F832-995A-5D0B-AF7F53EE6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67"/>
  <sheetViews>
    <sheetView topLeftCell="F16" workbookViewId="0">
      <selection activeCell="M12" sqref="M12"/>
    </sheetView>
  </sheetViews>
  <sheetFormatPr defaultRowHeight="13.2"/>
  <cols>
    <col min="1" max="1" width="11.88671875" customWidth="1"/>
    <col min="2" max="2" width="22.44140625" customWidth="1"/>
    <col min="3" max="3" width="11.88671875" customWidth="1"/>
    <col min="4" max="4" width="14.77734375" customWidth="1"/>
    <col min="5" max="5" width="17.77734375" customWidth="1"/>
    <col min="6" max="7" width="11.88671875" customWidth="1"/>
    <col min="8" max="8" width="11.88671875" style="1" customWidth="1"/>
    <col min="9" max="9" width="11.88671875" customWidth="1"/>
    <col min="10" max="10" width="11.88671875" style="1" customWidth="1"/>
    <col min="11" max="11" width="11.88671875" customWidth="1"/>
    <col min="12" max="12" width="12.6640625" customWidth="1"/>
    <col min="13" max="14" width="11.88671875" customWidth="1"/>
    <col min="15" max="15" width="12.77734375" customWidth="1"/>
    <col min="16" max="21" width="11.88671875" customWidth="1"/>
    <col min="22" max="22" width="8.88671875" customWidth="1"/>
  </cols>
  <sheetData>
    <row r="1" spans="1:21">
      <c r="A1" s="69" t="s">
        <v>118</v>
      </c>
      <c r="B1" s="69"/>
      <c r="C1" s="69"/>
      <c r="D1" s="69"/>
      <c r="E1" s="69"/>
      <c r="F1" s="69"/>
      <c r="G1" s="69"/>
      <c r="H1" s="69"/>
      <c r="I1" s="69"/>
      <c r="J1" s="69"/>
      <c r="K1" s="69"/>
      <c r="L1" s="69"/>
      <c r="M1" s="69"/>
      <c r="N1" s="69"/>
      <c r="O1" s="69"/>
      <c r="P1" s="69"/>
      <c r="Q1" s="69"/>
      <c r="R1" s="69"/>
      <c r="S1" s="69"/>
      <c r="T1" s="69"/>
      <c r="U1" s="69"/>
    </row>
    <row r="2" spans="1:21">
      <c r="A2" s="69"/>
      <c r="B2" s="69"/>
      <c r="C2" s="69"/>
      <c r="D2" s="69"/>
      <c r="E2" s="69"/>
      <c r="F2" s="69"/>
      <c r="G2" s="69"/>
      <c r="H2" s="69"/>
      <c r="I2" s="69"/>
      <c r="J2" s="69"/>
      <c r="K2" s="69"/>
      <c r="L2" s="69"/>
      <c r="M2" s="69"/>
      <c r="N2" s="69"/>
      <c r="O2" s="69"/>
      <c r="P2" s="69"/>
      <c r="Q2" s="69"/>
      <c r="R2" s="69"/>
      <c r="S2" s="69"/>
      <c r="T2" s="69"/>
      <c r="U2" s="69"/>
    </row>
    <row r="3" spans="1:21" ht="13.8">
      <c r="A3" s="2"/>
      <c r="B3" s="2"/>
      <c r="C3" s="2"/>
      <c r="D3" s="2"/>
      <c r="E3" s="2"/>
      <c r="F3" s="2"/>
      <c r="G3" s="2"/>
      <c r="H3" s="2"/>
      <c r="I3" s="2"/>
      <c r="J3" s="2"/>
      <c r="K3" s="2"/>
      <c r="L3" s="2"/>
      <c r="M3" s="2"/>
      <c r="N3" s="2"/>
      <c r="O3" s="2"/>
      <c r="P3" s="2"/>
      <c r="Q3" s="2"/>
      <c r="R3" s="2"/>
      <c r="S3" s="2"/>
      <c r="T3" s="2"/>
      <c r="U3" s="2"/>
    </row>
    <row r="4" spans="1:21" ht="13.8">
      <c r="A4" s="33" t="s">
        <v>119</v>
      </c>
      <c r="B4" s="33"/>
      <c r="C4" s="33"/>
      <c r="D4" s="33"/>
      <c r="E4" s="33"/>
      <c r="F4" s="72" t="s">
        <v>120</v>
      </c>
      <c r="G4" s="72"/>
      <c r="H4" s="72"/>
      <c r="I4" s="72"/>
      <c r="J4" s="72"/>
      <c r="K4" s="2"/>
      <c r="L4" s="2"/>
      <c r="M4" s="70" t="s">
        <v>121</v>
      </c>
      <c r="N4" s="70"/>
      <c r="O4" s="70"/>
      <c r="P4" s="2"/>
      <c r="Q4" s="2"/>
      <c r="R4" s="2"/>
      <c r="S4" s="2"/>
      <c r="T4" s="2"/>
      <c r="U4" s="2"/>
    </row>
    <row r="5" spans="1:21" ht="13.8">
      <c r="A5" s="4" t="s">
        <v>122</v>
      </c>
      <c r="B5" s="4" t="s">
        <v>123</v>
      </c>
      <c r="C5" s="4" t="s">
        <v>124</v>
      </c>
      <c r="D5" s="4" t="s">
        <v>125</v>
      </c>
      <c r="E5" s="4" t="s">
        <v>126</v>
      </c>
      <c r="F5" s="3" t="s">
        <v>127</v>
      </c>
      <c r="G5" s="3" t="s">
        <v>128</v>
      </c>
      <c r="H5" s="3" t="s">
        <v>445</v>
      </c>
      <c r="I5" s="3" t="s">
        <v>444</v>
      </c>
      <c r="J5" s="3" t="s">
        <v>129</v>
      </c>
      <c r="K5" s="2"/>
      <c r="L5" s="2"/>
      <c r="M5" s="2" t="s">
        <v>130</v>
      </c>
      <c r="N5" s="2" t="s">
        <v>131</v>
      </c>
      <c r="O5" s="2" t="s">
        <v>132</v>
      </c>
      <c r="P5" s="2"/>
      <c r="Q5" s="2"/>
      <c r="R5" s="2"/>
      <c r="S5" s="2"/>
      <c r="T5" s="2"/>
      <c r="U5" s="2"/>
    </row>
    <row r="6" spans="1:21" ht="13.8">
      <c r="A6" s="64" t="s">
        <v>133</v>
      </c>
      <c r="B6" s="66" t="s">
        <v>134</v>
      </c>
      <c r="C6" s="62" t="s">
        <v>135</v>
      </c>
      <c r="D6" s="63" t="s">
        <v>136</v>
      </c>
      <c r="E6" s="5">
        <v>1</v>
      </c>
      <c r="F6" s="6" t="s">
        <v>137</v>
      </c>
      <c r="G6" s="7" t="s">
        <v>138</v>
      </c>
      <c r="H6" s="8">
        <f>IF(ISNUMBER(SEARCH("ms", F6)), LEFT(F6, LEN(F6) - 2), LEFT(F6, LEN(F6) - 1) * 1000)</f>
        <v>25600</v>
      </c>
      <c r="I6" s="8" t="str">
        <f>IF(ISNUMBER(SEARCH("ms", G6)), LEFT(G6, LEN(G6) - 2), LEFT(G6, LEN(G6) - 1) * 1000)</f>
        <v>670</v>
      </c>
      <c r="J6" s="9">
        <f>100 * (I6 / H6)</f>
        <v>2.6171875</v>
      </c>
      <c r="K6" s="2"/>
      <c r="L6" s="71" t="s">
        <v>139</v>
      </c>
      <c r="M6" s="10">
        <v>10000</v>
      </c>
      <c r="N6" s="6">
        <v>20000</v>
      </c>
      <c r="O6" s="7">
        <v>50000</v>
      </c>
      <c r="P6" s="2"/>
      <c r="Q6" s="2"/>
      <c r="R6" s="2"/>
      <c r="S6" s="2"/>
      <c r="T6" s="2"/>
      <c r="U6" s="2"/>
    </row>
    <row r="7" spans="1:21" ht="13.8">
      <c r="A7" s="64"/>
      <c r="B7" s="66"/>
      <c r="C7" s="62"/>
      <c r="D7" s="63"/>
      <c r="E7" s="11">
        <v>6</v>
      </c>
      <c r="F7" s="2" t="s">
        <v>140</v>
      </c>
      <c r="G7" s="12" t="s">
        <v>141</v>
      </c>
      <c r="H7" s="8">
        <f t="shared" ref="H7:I70" si="0">IF(ISNUMBER(SEARCH("ms", F7)), LEFT(F7, LEN(F7) - 2), LEFT(F7, LEN(F7) - 1) * 1000)</f>
        <v>10000</v>
      </c>
      <c r="I7" s="8" t="str">
        <f t="shared" si="0"/>
        <v>232.3</v>
      </c>
      <c r="J7" s="9">
        <f t="shared" ref="J7:J70" si="1">100 * (I7 / H7)</f>
        <v>2.323</v>
      </c>
      <c r="K7" s="2"/>
      <c r="L7" s="71"/>
      <c r="M7" s="13">
        <v>0.03</v>
      </c>
      <c r="N7" s="14">
        <v>0.02</v>
      </c>
      <c r="O7" s="15">
        <v>0.01</v>
      </c>
      <c r="P7" s="2"/>
      <c r="Q7" s="2"/>
      <c r="R7" s="2"/>
      <c r="S7" s="2"/>
      <c r="T7" s="2"/>
      <c r="U7" s="2"/>
    </row>
    <row r="8" spans="1:21" ht="13.8">
      <c r="A8" s="64"/>
      <c r="B8" s="66"/>
      <c r="C8" s="62"/>
      <c r="D8" s="63"/>
      <c r="E8" s="11" t="s">
        <v>142</v>
      </c>
      <c r="F8" s="2" t="s">
        <v>143</v>
      </c>
      <c r="G8" s="12" t="s">
        <v>144</v>
      </c>
      <c r="H8" s="8">
        <f t="shared" si="0"/>
        <v>11000</v>
      </c>
      <c r="I8" s="8" t="str">
        <f t="shared" si="0"/>
        <v>195</v>
      </c>
      <c r="J8" s="9">
        <f t="shared" si="1"/>
        <v>1.7727272727272727</v>
      </c>
      <c r="K8" s="2"/>
      <c r="L8" s="71" t="s">
        <v>145</v>
      </c>
      <c r="M8" s="10">
        <v>50000</v>
      </c>
      <c r="N8" s="6">
        <v>200000</v>
      </c>
      <c r="O8" s="7">
        <v>200000</v>
      </c>
      <c r="P8" s="2"/>
      <c r="Q8" s="2"/>
      <c r="R8" s="2"/>
      <c r="S8" s="2"/>
      <c r="T8" s="2"/>
      <c r="U8" s="2"/>
    </row>
    <row r="9" spans="1:21" ht="13.8">
      <c r="A9" s="64"/>
      <c r="B9" s="66"/>
      <c r="C9" s="62"/>
      <c r="D9" s="64" t="s">
        <v>146</v>
      </c>
      <c r="E9" s="11">
        <v>1</v>
      </c>
      <c r="F9" s="2" t="s">
        <v>30</v>
      </c>
      <c r="G9" s="12" t="s">
        <v>20</v>
      </c>
      <c r="H9" s="8">
        <f t="shared" si="0"/>
        <v>25000</v>
      </c>
      <c r="I9" s="8">
        <f t="shared" si="0"/>
        <v>3000</v>
      </c>
      <c r="J9" s="9">
        <f t="shared" si="1"/>
        <v>12</v>
      </c>
      <c r="K9" s="2"/>
      <c r="L9" s="71"/>
      <c r="M9" s="13">
        <v>0.01</v>
      </c>
      <c r="N9" s="14">
        <v>0.01</v>
      </c>
      <c r="O9" s="15">
        <v>0.03</v>
      </c>
      <c r="P9" s="2"/>
      <c r="Q9" s="2"/>
      <c r="R9" s="2"/>
      <c r="S9" s="2"/>
      <c r="T9" s="2"/>
      <c r="U9" s="2"/>
    </row>
    <row r="10" spans="1:21" ht="13.8">
      <c r="A10" s="64"/>
      <c r="B10" s="66"/>
      <c r="C10" s="62"/>
      <c r="D10" s="64"/>
      <c r="E10" s="11">
        <v>6</v>
      </c>
      <c r="F10" s="2" t="s">
        <v>147</v>
      </c>
      <c r="G10" s="12" t="s">
        <v>148</v>
      </c>
      <c r="H10" s="8">
        <f t="shared" si="0"/>
        <v>10200</v>
      </c>
      <c r="I10" s="8" t="str">
        <f t="shared" si="0"/>
        <v>989</v>
      </c>
      <c r="J10" s="9">
        <f t="shared" si="1"/>
        <v>9.6960784313725483</v>
      </c>
      <c r="K10" s="2"/>
      <c r="L10" s="71" t="s">
        <v>149</v>
      </c>
      <c r="M10" s="10">
        <v>50000</v>
      </c>
      <c r="N10" s="6">
        <v>150000</v>
      </c>
      <c r="O10" s="7">
        <v>400000</v>
      </c>
      <c r="P10" s="2"/>
      <c r="Q10" s="2"/>
      <c r="R10" s="2"/>
      <c r="S10" s="2"/>
      <c r="T10" s="2"/>
      <c r="U10" s="2"/>
    </row>
    <row r="11" spans="1:21" ht="13.8">
      <c r="A11" s="64"/>
      <c r="B11" s="66"/>
      <c r="C11" s="62"/>
      <c r="D11" s="64"/>
      <c r="E11" s="11" t="s">
        <v>142</v>
      </c>
      <c r="F11" s="2" t="s">
        <v>143</v>
      </c>
      <c r="G11" s="12" t="s">
        <v>150</v>
      </c>
      <c r="H11" s="8">
        <f t="shared" si="0"/>
        <v>11000</v>
      </c>
      <c r="I11" s="8" t="str">
        <f t="shared" si="0"/>
        <v>972.6</v>
      </c>
      <c r="J11" s="9">
        <f t="shared" si="1"/>
        <v>8.8418181818181818</v>
      </c>
      <c r="K11" s="2"/>
      <c r="L11" s="71"/>
      <c r="M11" s="13">
        <v>0.01</v>
      </c>
      <c r="N11" s="14">
        <v>0.03</v>
      </c>
      <c r="O11" s="15">
        <v>0.02</v>
      </c>
      <c r="P11" s="2"/>
      <c r="Q11" s="2"/>
      <c r="R11" s="2"/>
      <c r="S11" s="2"/>
      <c r="T11" s="2"/>
      <c r="U11" s="2"/>
    </row>
    <row r="12" spans="1:21" ht="13.8">
      <c r="A12" s="64"/>
      <c r="B12" s="66"/>
      <c r="C12" s="62"/>
      <c r="D12" s="65" t="s">
        <v>151</v>
      </c>
      <c r="E12" s="11">
        <v>1</v>
      </c>
      <c r="F12" s="2" t="s">
        <v>30</v>
      </c>
      <c r="G12" s="12" t="s">
        <v>152</v>
      </c>
      <c r="H12" s="8">
        <f t="shared" si="0"/>
        <v>25000</v>
      </c>
      <c r="I12" s="8">
        <f t="shared" si="0"/>
        <v>5600</v>
      </c>
      <c r="J12" s="9">
        <f t="shared" si="1"/>
        <v>22.400000000000002</v>
      </c>
      <c r="K12" s="2"/>
      <c r="L12" s="2"/>
      <c r="M12" s="2"/>
      <c r="N12" s="2"/>
      <c r="O12" s="2"/>
      <c r="P12" s="2"/>
      <c r="Q12" s="2"/>
      <c r="R12" s="2"/>
      <c r="S12" s="2"/>
      <c r="T12" s="2"/>
      <c r="U12" s="2"/>
    </row>
    <row r="13" spans="1:21" ht="13.8">
      <c r="A13" s="64"/>
      <c r="B13" s="66"/>
      <c r="C13" s="62"/>
      <c r="D13" s="65"/>
      <c r="E13" s="11">
        <v>6</v>
      </c>
      <c r="F13" s="2" t="s">
        <v>140</v>
      </c>
      <c r="G13" s="12" t="s">
        <v>153</v>
      </c>
      <c r="H13" s="8">
        <f t="shared" si="0"/>
        <v>10000</v>
      </c>
      <c r="I13" s="8">
        <f t="shared" si="0"/>
        <v>1900</v>
      </c>
      <c r="J13" s="9">
        <f t="shared" si="1"/>
        <v>19</v>
      </c>
      <c r="K13" s="2"/>
      <c r="L13" s="2"/>
      <c r="M13" s="2"/>
      <c r="N13" s="2"/>
      <c r="O13" s="2"/>
      <c r="P13" s="2"/>
      <c r="Q13" s="2"/>
      <c r="R13" s="2"/>
      <c r="S13" s="2"/>
      <c r="T13" s="2"/>
      <c r="U13" s="2"/>
    </row>
    <row r="14" spans="1:21" ht="13.2" customHeight="1">
      <c r="A14" s="64"/>
      <c r="B14" s="66"/>
      <c r="C14" s="62"/>
      <c r="D14" s="65"/>
      <c r="E14" s="16" t="s">
        <v>142</v>
      </c>
      <c r="F14" s="17" t="s">
        <v>154</v>
      </c>
      <c r="G14" s="18" t="s">
        <v>153</v>
      </c>
      <c r="H14" s="8">
        <f t="shared" si="0"/>
        <v>11100</v>
      </c>
      <c r="I14" s="8">
        <f t="shared" si="0"/>
        <v>1900</v>
      </c>
      <c r="J14" s="9">
        <f t="shared" si="1"/>
        <v>17.117117117117118</v>
      </c>
      <c r="K14" s="2"/>
      <c r="L14" s="19"/>
      <c r="M14" s="20"/>
      <c r="N14" s="20"/>
      <c r="O14" s="20"/>
      <c r="P14" s="2"/>
      <c r="Q14" s="50"/>
      <c r="R14" s="50"/>
      <c r="S14" s="50"/>
      <c r="T14" s="50"/>
      <c r="U14" s="50"/>
    </row>
    <row r="15" spans="1:21" ht="13.8">
      <c r="A15" s="64"/>
      <c r="B15" s="66"/>
      <c r="C15" s="62" t="s">
        <v>155</v>
      </c>
      <c r="D15" s="63" t="s">
        <v>136</v>
      </c>
      <c r="E15" s="5">
        <v>1</v>
      </c>
      <c r="F15" s="6" t="s">
        <v>156</v>
      </c>
      <c r="G15" s="7" t="s">
        <v>157</v>
      </c>
      <c r="H15" s="8">
        <f t="shared" si="0"/>
        <v>242800</v>
      </c>
      <c r="I15" s="8">
        <f t="shared" si="0"/>
        <v>11400</v>
      </c>
      <c r="J15" s="9">
        <f t="shared" si="1"/>
        <v>4.6952224052718288</v>
      </c>
      <c r="K15" s="2"/>
      <c r="L15" s="20"/>
      <c r="M15" s="20"/>
      <c r="N15" s="20"/>
      <c r="O15" s="20"/>
      <c r="P15" s="2"/>
      <c r="Q15" s="50"/>
      <c r="R15" s="50"/>
      <c r="S15" s="50"/>
      <c r="T15" s="50"/>
      <c r="U15" s="50"/>
    </row>
    <row r="16" spans="1:21" ht="13.8">
      <c r="A16" s="64"/>
      <c r="B16" s="66"/>
      <c r="C16" s="62"/>
      <c r="D16" s="63"/>
      <c r="E16" s="11">
        <v>6</v>
      </c>
      <c r="F16" s="2" t="s">
        <v>158</v>
      </c>
      <c r="G16" s="12" t="s">
        <v>159</v>
      </c>
      <c r="H16" s="8">
        <f t="shared" si="0"/>
        <v>113500</v>
      </c>
      <c r="I16" s="8">
        <f t="shared" si="0"/>
        <v>3900</v>
      </c>
      <c r="J16" s="9">
        <f t="shared" si="1"/>
        <v>3.4361233480176208</v>
      </c>
      <c r="K16" s="2"/>
      <c r="L16" s="20"/>
      <c r="M16" s="20"/>
      <c r="N16" s="20"/>
      <c r="O16" s="20"/>
      <c r="P16" s="2"/>
      <c r="Q16" s="50"/>
      <c r="R16" s="50"/>
      <c r="S16" s="50"/>
      <c r="T16" s="50"/>
      <c r="U16" s="50"/>
    </row>
    <row r="17" spans="1:21" ht="13.8">
      <c r="A17" s="64"/>
      <c r="B17" s="66"/>
      <c r="C17" s="62"/>
      <c r="D17" s="63"/>
      <c r="E17" s="11" t="s">
        <v>142</v>
      </c>
      <c r="F17" s="2" t="s">
        <v>160</v>
      </c>
      <c r="G17" s="12" t="s">
        <v>161</v>
      </c>
      <c r="H17" s="8">
        <f t="shared" si="0"/>
        <v>105700</v>
      </c>
      <c r="I17" s="8">
        <f t="shared" si="0"/>
        <v>2800</v>
      </c>
      <c r="J17" s="9">
        <f t="shared" si="1"/>
        <v>2.6490066225165565</v>
      </c>
      <c r="K17" s="2"/>
      <c r="L17" s="49" t="s">
        <v>465</v>
      </c>
      <c r="M17" s="2"/>
      <c r="N17" s="2"/>
      <c r="O17" s="2"/>
      <c r="P17" s="2"/>
      <c r="Q17" s="50"/>
      <c r="R17" s="50"/>
      <c r="S17" s="50"/>
      <c r="T17" s="50"/>
      <c r="U17" s="50"/>
    </row>
    <row r="18" spans="1:21" ht="13.8">
      <c r="A18" s="64"/>
      <c r="B18" s="66"/>
      <c r="C18" s="62"/>
      <c r="D18" s="64" t="s">
        <v>146</v>
      </c>
      <c r="E18" s="11">
        <v>1</v>
      </c>
      <c r="F18" s="2" t="s">
        <v>162</v>
      </c>
      <c r="G18" s="12" t="s">
        <v>163</v>
      </c>
      <c r="H18" s="8">
        <f t="shared" si="0"/>
        <v>272100</v>
      </c>
      <c r="I18" s="8">
        <f t="shared" si="0"/>
        <v>42100</v>
      </c>
      <c r="J18" s="9">
        <f t="shared" si="1"/>
        <v>15.472252848217567</v>
      </c>
      <c r="K18" s="2"/>
      <c r="L18" s="19"/>
      <c r="M18" s="19"/>
      <c r="N18" s="19"/>
      <c r="O18" s="19"/>
      <c r="P18" s="2"/>
      <c r="Q18" s="50"/>
      <c r="R18" s="50"/>
      <c r="S18" s="50"/>
      <c r="T18" s="50"/>
      <c r="U18" s="50"/>
    </row>
    <row r="19" spans="1:21" ht="13.8">
      <c r="A19" s="64"/>
      <c r="B19" s="66"/>
      <c r="C19" s="62"/>
      <c r="D19" s="64"/>
      <c r="E19" s="11">
        <v>6</v>
      </c>
      <c r="F19" s="2" t="s">
        <v>164</v>
      </c>
      <c r="G19" s="12" t="s">
        <v>165</v>
      </c>
      <c r="H19" s="8">
        <f t="shared" si="0"/>
        <v>113300</v>
      </c>
      <c r="I19" s="8">
        <f t="shared" si="0"/>
        <v>12100</v>
      </c>
      <c r="J19" s="9">
        <f t="shared" si="1"/>
        <v>10.679611650485436</v>
      </c>
      <c r="K19" s="2"/>
      <c r="L19" s="20" t="s">
        <v>446</v>
      </c>
      <c r="M19" s="19"/>
      <c r="N19" s="19"/>
      <c r="O19" s="19"/>
      <c r="P19" s="2"/>
      <c r="Q19" s="50"/>
      <c r="R19" s="50"/>
      <c r="S19" s="50"/>
      <c r="T19" s="50"/>
      <c r="U19" s="50"/>
    </row>
    <row r="20" spans="1:21" ht="13.8">
      <c r="A20" s="64"/>
      <c r="B20" s="66"/>
      <c r="C20" s="62"/>
      <c r="D20" s="64"/>
      <c r="E20" s="11" t="s">
        <v>142</v>
      </c>
      <c r="F20" s="2" t="s">
        <v>166</v>
      </c>
      <c r="G20" s="12" t="s">
        <v>44</v>
      </c>
      <c r="H20" s="8">
        <f t="shared" si="0"/>
        <v>106000</v>
      </c>
      <c r="I20" s="8">
        <f t="shared" si="0"/>
        <v>9900</v>
      </c>
      <c r="J20" s="9">
        <f t="shared" si="1"/>
        <v>9.3396226415094326</v>
      </c>
      <c r="K20" s="2"/>
      <c r="L20" s="19"/>
      <c r="M20" s="19"/>
      <c r="N20" s="19"/>
      <c r="O20" s="19"/>
      <c r="P20" s="2"/>
      <c r="Q20" s="50"/>
      <c r="R20" s="50"/>
      <c r="S20" s="50"/>
      <c r="T20" s="50"/>
      <c r="U20" s="50"/>
    </row>
    <row r="21" spans="1:21" ht="13.8">
      <c r="A21" s="64"/>
      <c r="B21" s="66"/>
      <c r="C21" s="62"/>
      <c r="D21" s="65" t="s">
        <v>151</v>
      </c>
      <c r="E21" s="11">
        <v>1</v>
      </c>
      <c r="F21" s="2" t="s">
        <v>167</v>
      </c>
      <c r="G21" s="12" t="s">
        <v>168</v>
      </c>
      <c r="H21" s="8">
        <f t="shared" si="0"/>
        <v>273800</v>
      </c>
      <c r="I21" s="8">
        <f t="shared" si="0"/>
        <v>72400</v>
      </c>
      <c r="J21" s="9">
        <f t="shared" si="1"/>
        <v>26.442658875091308</v>
      </c>
      <c r="K21" s="2"/>
      <c r="L21" s="2"/>
      <c r="M21" s="2"/>
      <c r="N21" s="2"/>
      <c r="O21" s="2"/>
      <c r="P21" s="2"/>
      <c r="Q21" s="2"/>
      <c r="R21" s="2"/>
      <c r="S21" s="2"/>
      <c r="T21" s="2"/>
      <c r="U21" s="2"/>
    </row>
    <row r="22" spans="1:21" ht="13.8">
      <c r="A22" s="64"/>
      <c r="B22" s="66"/>
      <c r="C22" s="62"/>
      <c r="D22" s="65"/>
      <c r="E22" s="11">
        <v>6</v>
      </c>
      <c r="F22" s="2" t="s">
        <v>164</v>
      </c>
      <c r="G22" s="12" t="s">
        <v>13</v>
      </c>
      <c r="H22" s="8">
        <f t="shared" si="0"/>
        <v>113300</v>
      </c>
      <c r="I22" s="8">
        <f t="shared" si="0"/>
        <v>20000</v>
      </c>
      <c r="J22" s="9">
        <f t="shared" si="1"/>
        <v>17.6522506619594</v>
      </c>
      <c r="K22" s="2"/>
      <c r="L22" s="2" t="s">
        <v>447</v>
      </c>
      <c r="M22" s="2"/>
      <c r="N22" s="2"/>
      <c r="O22" s="2"/>
      <c r="P22" s="2"/>
      <c r="Q22" s="2"/>
      <c r="R22" s="2"/>
      <c r="S22" s="2"/>
      <c r="T22" s="2"/>
      <c r="U22" s="2"/>
    </row>
    <row r="23" spans="1:21" ht="13.8">
      <c r="A23" s="64"/>
      <c r="B23" s="66"/>
      <c r="C23" s="62"/>
      <c r="D23" s="65"/>
      <c r="E23" s="16" t="s">
        <v>142</v>
      </c>
      <c r="F23" s="17" t="s">
        <v>169</v>
      </c>
      <c r="G23" s="18" t="s">
        <v>170</v>
      </c>
      <c r="H23" s="8">
        <f t="shared" si="0"/>
        <v>104700</v>
      </c>
      <c r="I23" s="8">
        <f t="shared" si="0"/>
        <v>16600</v>
      </c>
      <c r="J23" s="9">
        <f t="shared" si="1"/>
        <v>15.854823304680037</v>
      </c>
      <c r="K23" s="2"/>
      <c r="L23" s="2"/>
      <c r="M23" s="2"/>
      <c r="N23" s="2"/>
      <c r="O23" s="2"/>
      <c r="P23" s="2"/>
      <c r="Q23" s="2"/>
      <c r="R23" s="2"/>
      <c r="S23" s="2"/>
      <c r="T23" s="2"/>
      <c r="U23" s="2"/>
    </row>
    <row r="24" spans="1:21" ht="13.8">
      <c r="A24" s="64"/>
      <c r="B24" s="66"/>
      <c r="C24" s="62" t="s">
        <v>171</v>
      </c>
      <c r="D24" s="63" t="s">
        <v>136</v>
      </c>
      <c r="E24" s="5">
        <v>1</v>
      </c>
      <c r="F24" s="6" t="s">
        <v>172</v>
      </c>
      <c r="G24" s="7" t="s">
        <v>173</v>
      </c>
      <c r="H24" s="8">
        <f t="shared" si="0"/>
        <v>2732200</v>
      </c>
      <c r="I24" s="8">
        <f t="shared" si="0"/>
        <v>114600</v>
      </c>
      <c r="J24" s="9">
        <f t="shared" si="1"/>
        <v>4.1944220774467462</v>
      </c>
      <c r="K24" s="2"/>
      <c r="L24" s="21"/>
      <c r="M24" s="21"/>
      <c r="N24" s="21"/>
      <c r="O24" s="21"/>
      <c r="P24" s="2"/>
      <c r="Q24" s="2"/>
      <c r="R24" s="2"/>
      <c r="S24" s="2"/>
      <c r="T24" s="2"/>
      <c r="U24" s="2"/>
    </row>
    <row r="25" spans="1:21" ht="13.8">
      <c r="A25" s="64"/>
      <c r="B25" s="66"/>
      <c r="C25" s="62"/>
      <c r="D25" s="63"/>
      <c r="E25" s="11">
        <v>6</v>
      </c>
      <c r="F25" s="2" t="s">
        <v>174</v>
      </c>
      <c r="G25" s="12" t="s">
        <v>175</v>
      </c>
      <c r="H25" s="8">
        <f t="shared" si="0"/>
        <v>1228200</v>
      </c>
      <c r="I25" s="8">
        <f t="shared" si="0"/>
        <v>29300</v>
      </c>
      <c r="J25" s="9">
        <f t="shared" si="1"/>
        <v>2.3856049503338217</v>
      </c>
      <c r="K25" s="2"/>
      <c r="L25" s="21"/>
      <c r="M25" s="21"/>
      <c r="N25" s="21"/>
      <c r="O25" s="21"/>
      <c r="P25" s="2"/>
      <c r="Q25" s="2"/>
      <c r="R25" s="2"/>
      <c r="S25" s="2"/>
      <c r="T25" s="2"/>
      <c r="U25" s="2"/>
    </row>
    <row r="26" spans="1:21" ht="13.8">
      <c r="A26" s="64"/>
      <c r="B26" s="66"/>
      <c r="C26" s="62"/>
      <c r="D26" s="63"/>
      <c r="E26" s="11" t="s">
        <v>142</v>
      </c>
      <c r="F26" s="2" t="s">
        <v>176</v>
      </c>
      <c r="G26" s="12" t="s">
        <v>177</v>
      </c>
      <c r="H26" s="8">
        <f t="shared" si="0"/>
        <v>1105900</v>
      </c>
      <c r="I26" s="8">
        <f t="shared" si="0"/>
        <v>22800</v>
      </c>
      <c r="J26" s="9">
        <f t="shared" si="1"/>
        <v>2.0616692286825211</v>
      </c>
      <c r="K26" s="2"/>
      <c r="L26" s="21"/>
      <c r="M26" s="21"/>
      <c r="N26" s="21"/>
      <c r="O26" s="21"/>
      <c r="P26" s="2"/>
      <c r="Q26" s="2"/>
      <c r="R26" s="2"/>
      <c r="S26" s="2"/>
      <c r="T26" s="2"/>
      <c r="U26" s="2"/>
    </row>
    <row r="27" spans="1:21" ht="13.8">
      <c r="A27" s="64"/>
      <c r="B27" s="66"/>
      <c r="C27" s="62"/>
      <c r="D27" s="64" t="s">
        <v>146</v>
      </c>
      <c r="E27" s="11">
        <v>1</v>
      </c>
      <c r="F27" s="2" t="s">
        <v>178</v>
      </c>
      <c r="G27" s="12" t="s">
        <v>179</v>
      </c>
      <c r="H27" s="8">
        <f t="shared" si="0"/>
        <v>2875000</v>
      </c>
      <c r="I27" s="8">
        <f t="shared" si="0"/>
        <v>353000</v>
      </c>
      <c r="J27" s="9">
        <f t="shared" si="1"/>
        <v>12.278260869565218</v>
      </c>
      <c r="K27" s="2"/>
      <c r="L27" s="2" t="s">
        <v>449</v>
      </c>
      <c r="M27" s="2"/>
      <c r="N27" s="2"/>
      <c r="O27" s="2"/>
      <c r="P27" s="2"/>
      <c r="Q27" s="2"/>
      <c r="R27" s="2"/>
      <c r="S27" s="2"/>
      <c r="T27" s="2"/>
      <c r="U27" s="2"/>
    </row>
    <row r="28" spans="1:21" ht="13.8">
      <c r="A28" s="64"/>
      <c r="B28" s="66"/>
      <c r="C28" s="62"/>
      <c r="D28" s="64"/>
      <c r="E28" s="11">
        <v>6</v>
      </c>
      <c r="F28" s="2" t="s">
        <v>180</v>
      </c>
      <c r="G28" s="12" t="s">
        <v>181</v>
      </c>
      <c r="H28" s="8">
        <f t="shared" si="0"/>
        <v>1296300</v>
      </c>
      <c r="I28" s="8">
        <f t="shared" si="0"/>
        <v>108100</v>
      </c>
      <c r="J28" s="9">
        <f t="shared" si="1"/>
        <v>8.3391190310884831</v>
      </c>
      <c r="K28" s="2"/>
      <c r="L28" s="2"/>
      <c r="M28" s="2"/>
      <c r="N28" s="2"/>
      <c r="O28" s="2"/>
      <c r="P28" s="2"/>
      <c r="Q28" s="2"/>
      <c r="R28" s="2"/>
      <c r="S28" s="2"/>
      <c r="T28" s="2"/>
      <c r="U28" s="2"/>
    </row>
    <row r="29" spans="1:21" ht="13.8">
      <c r="A29" s="64"/>
      <c r="B29" s="66"/>
      <c r="C29" s="62"/>
      <c r="D29" s="64"/>
      <c r="E29" s="11" t="s">
        <v>142</v>
      </c>
      <c r="F29" s="2" t="s">
        <v>182</v>
      </c>
      <c r="G29" s="12" t="s">
        <v>183</v>
      </c>
      <c r="H29" s="8">
        <f t="shared" si="0"/>
        <v>1062600</v>
      </c>
      <c r="I29" s="8">
        <f t="shared" si="0"/>
        <v>93200</v>
      </c>
      <c r="J29" s="9">
        <f t="shared" si="1"/>
        <v>8.770939205721815</v>
      </c>
      <c r="K29" s="2"/>
      <c r="L29" s="2"/>
      <c r="M29" s="2"/>
      <c r="N29" s="2"/>
      <c r="O29" s="2"/>
      <c r="P29" s="2"/>
      <c r="Q29" s="2"/>
      <c r="R29" s="2"/>
      <c r="S29" s="2"/>
      <c r="T29" s="2"/>
      <c r="U29" s="2"/>
    </row>
    <row r="30" spans="1:21" ht="13.8">
      <c r="A30" s="64"/>
      <c r="B30" s="66"/>
      <c r="C30" s="62"/>
      <c r="D30" s="65" t="s">
        <v>151</v>
      </c>
      <c r="E30" s="11">
        <v>1</v>
      </c>
      <c r="F30" s="2" t="s">
        <v>184</v>
      </c>
      <c r="G30" s="12" t="s">
        <v>185</v>
      </c>
      <c r="H30" s="8">
        <f t="shared" si="0"/>
        <v>2865000</v>
      </c>
      <c r="I30" s="8">
        <f t="shared" si="0"/>
        <v>724200</v>
      </c>
      <c r="J30" s="9">
        <f t="shared" si="1"/>
        <v>25.27748691099476</v>
      </c>
      <c r="K30" s="2"/>
      <c r="L30" s="2"/>
      <c r="M30" s="68" t="s">
        <v>186</v>
      </c>
      <c r="N30" s="68"/>
      <c r="O30" s="2"/>
      <c r="P30" s="2"/>
      <c r="Q30" s="2"/>
      <c r="R30" s="2"/>
      <c r="S30" s="2"/>
      <c r="T30" s="2"/>
      <c r="U30" s="2"/>
    </row>
    <row r="31" spans="1:21" ht="13.8">
      <c r="A31" s="64"/>
      <c r="B31" s="66"/>
      <c r="C31" s="62"/>
      <c r="D31" s="65"/>
      <c r="E31" s="11">
        <v>6</v>
      </c>
      <c r="F31" s="2" t="s">
        <v>187</v>
      </c>
      <c r="G31" s="12" t="s">
        <v>188</v>
      </c>
      <c r="H31" s="8">
        <f t="shared" si="0"/>
        <v>1288400</v>
      </c>
      <c r="I31" s="8">
        <f t="shared" si="0"/>
        <v>200000</v>
      </c>
      <c r="J31" s="9">
        <f t="shared" si="1"/>
        <v>15.523129462899721</v>
      </c>
      <c r="K31" s="2"/>
      <c r="L31" s="2"/>
      <c r="M31" s="2"/>
      <c r="N31" s="2"/>
      <c r="O31" s="2"/>
      <c r="P31" s="2"/>
      <c r="Q31" s="2"/>
      <c r="R31" s="2"/>
      <c r="S31" s="2"/>
      <c r="T31" s="2"/>
      <c r="U31" s="2"/>
    </row>
    <row r="32" spans="1:21" ht="13.8">
      <c r="A32" s="64"/>
      <c r="B32" s="66"/>
      <c r="C32" s="62"/>
      <c r="D32" s="65"/>
      <c r="E32" s="16" t="s">
        <v>142</v>
      </c>
      <c r="F32" s="17" t="s">
        <v>189</v>
      </c>
      <c r="G32" s="18" t="s">
        <v>190</v>
      </c>
      <c r="H32" s="8">
        <f t="shared" si="0"/>
        <v>1111600</v>
      </c>
      <c r="I32" s="8">
        <f t="shared" si="0"/>
        <v>176200</v>
      </c>
      <c r="J32" s="9">
        <f t="shared" si="1"/>
        <v>15.851025548758546</v>
      </c>
      <c r="K32" s="2"/>
      <c r="L32" s="2"/>
      <c r="M32" s="2"/>
      <c r="N32" s="2"/>
      <c r="O32" s="2"/>
      <c r="P32" s="2"/>
      <c r="Q32" s="2"/>
      <c r="R32" s="2"/>
      <c r="S32" s="2"/>
      <c r="T32" s="2"/>
      <c r="U32" s="2"/>
    </row>
    <row r="33" spans="1:21" ht="13.8">
      <c r="A33" s="64"/>
      <c r="B33" s="66" t="s">
        <v>191</v>
      </c>
      <c r="C33" s="62" t="s">
        <v>135</v>
      </c>
      <c r="D33" s="63" t="s">
        <v>136</v>
      </c>
      <c r="E33" s="5">
        <v>1</v>
      </c>
      <c r="F33" s="6" t="s">
        <v>192</v>
      </c>
      <c r="G33" s="7" t="s">
        <v>193</v>
      </c>
      <c r="H33" s="8">
        <f t="shared" si="0"/>
        <v>9000</v>
      </c>
      <c r="I33" s="8" t="str">
        <f t="shared" si="0"/>
        <v>227</v>
      </c>
      <c r="J33" s="9">
        <f t="shared" si="1"/>
        <v>2.5222222222222221</v>
      </c>
      <c r="K33" s="2"/>
      <c r="L33" s="2"/>
      <c r="M33" s="2"/>
      <c r="N33" s="2"/>
      <c r="O33" s="2"/>
      <c r="P33" s="2"/>
      <c r="Q33" s="2"/>
      <c r="R33" s="2"/>
      <c r="S33" s="2"/>
      <c r="T33" s="2"/>
      <c r="U33" s="2"/>
    </row>
    <row r="34" spans="1:21" ht="13.8">
      <c r="A34" s="64"/>
      <c r="B34" s="66"/>
      <c r="C34" s="62"/>
      <c r="D34" s="63"/>
      <c r="E34" s="11">
        <v>6</v>
      </c>
      <c r="F34" s="2" t="s">
        <v>12</v>
      </c>
      <c r="G34" s="12" t="s">
        <v>194</v>
      </c>
      <c r="H34" s="8">
        <f t="shared" si="0"/>
        <v>4000</v>
      </c>
      <c r="I34" s="8" t="str">
        <f t="shared" si="0"/>
        <v>88.9</v>
      </c>
      <c r="J34" s="9">
        <f t="shared" si="1"/>
        <v>2.2225000000000001</v>
      </c>
      <c r="K34" s="2"/>
      <c r="L34" s="2"/>
      <c r="M34" s="2"/>
      <c r="N34" s="2"/>
      <c r="O34" s="2"/>
      <c r="P34" s="2"/>
      <c r="Q34" s="2"/>
      <c r="R34" s="2"/>
      <c r="S34" s="2"/>
      <c r="T34" s="2"/>
      <c r="U34" s="2"/>
    </row>
    <row r="35" spans="1:21" ht="13.8">
      <c r="A35" s="64"/>
      <c r="B35" s="66"/>
      <c r="C35" s="62"/>
      <c r="D35" s="63"/>
      <c r="E35" s="11" t="s">
        <v>142</v>
      </c>
      <c r="F35" s="2" t="s">
        <v>195</v>
      </c>
      <c r="G35" s="12" t="s">
        <v>196</v>
      </c>
      <c r="H35" s="8">
        <f t="shared" si="0"/>
        <v>4300</v>
      </c>
      <c r="I35" s="8" t="str">
        <f t="shared" si="0"/>
        <v>76.8</v>
      </c>
      <c r="J35" s="9">
        <f t="shared" si="1"/>
        <v>1.786046511627907</v>
      </c>
      <c r="K35" s="2"/>
      <c r="L35" s="2"/>
      <c r="M35" s="2"/>
      <c r="N35" s="2"/>
      <c r="O35" s="2"/>
      <c r="P35" s="2"/>
      <c r="Q35" s="2"/>
      <c r="R35" s="2"/>
      <c r="S35" s="2"/>
      <c r="T35" s="2"/>
      <c r="U35" s="2"/>
    </row>
    <row r="36" spans="1:21" ht="13.8">
      <c r="A36" s="64"/>
      <c r="B36" s="66"/>
      <c r="C36" s="62"/>
      <c r="D36" s="64" t="s">
        <v>146</v>
      </c>
      <c r="E36" s="11">
        <v>1</v>
      </c>
      <c r="F36" s="2" t="s">
        <v>197</v>
      </c>
      <c r="G36" s="12" t="s">
        <v>198</v>
      </c>
      <c r="H36" s="8">
        <f t="shared" si="0"/>
        <v>9400</v>
      </c>
      <c r="I36" s="8">
        <f t="shared" si="0"/>
        <v>1000</v>
      </c>
      <c r="J36" s="9">
        <f t="shared" si="1"/>
        <v>10.638297872340425</v>
      </c>
      <c r="K36" s="2"/>
      <c r="L36" s="2"/>
      <c r="M36" s="2"/>
      <c r="N36" s="2"/>
      <c r="O36" s="2"/>
      <c r="P36" s="2"/>
      <c r="Q36" s="2"/>
      <c r="R36" s="2"/>
      <c r="S36" s="2"/>
      <c r="T36" s="2"/>
      <c r="U36" s="2"/>
    </row>
    <row r="37" spans="1:21" ht="13.8">
      <c r="A37" s="64"/>
      <c r="B37" s="66"/>
      <c r="C37" s="62"/>
      <c r="D37" s="64"/>
      <c r="E37" s="11">
        <v>6</v>
      </c>
      <c r="F37" s="2" t="s">
        <v>12</v>
      </c>
      <c r="G37" s="12" t="s">
        <v>199</v>
      </c>
      <c r="H37" s="8">
        <f t="shared" si="0"/>
        <v>4000</v>
      </c>
      <c r="I37" s="8" t="str">
        <f t="shared" si="0"/>
        <v>349.6</v>
      </c>
      <c r="J37" s="9">
        <f t="shared" si="1"/>
        <v>8.74</v>
      </c>
      <c r="K37" s="2"/>
      <c r="L37" s="2"/>
      <c r="M37" s="2"/>
      <c r="N37" s="2"/>
      <c r="O37" s="2"/>
      <c r="P37" s="2"/>
      <c r="Q37" s="2"/>
      <c r="R37" s="2"/>
      <c r="S37" s="2"/>
      <c r="T37" s="2"/>
      <c r="U37" s="2"/>
    </row>
    <row r="38" spans="1:21" ht="13.8">
      <c r="A38" s="64"/>
      <c r="B38" s="66"/>
      <c r="C38" s="62"/>
      <c r="D38" s="64"/>
      <c r="E38" s="11" t="s">
        <v>142</v>
      </c>
      <c r="F38" s="2" t="s">
        <v>200</v>
      </c>
      <c r="G38" s="12" t="s">
        <v>201</v>
      </c>
      <c r="H38" s="8">
        <f t="shared" si="0"/>
        <v>4200</v>
      </c>
      <c r="I38" s="8" t="str">
        <f t="shared" si="0"/>
        <v>361.7</v>
      </c>
      <c r="J38" s="9">
        <f t="shared" si="1"/>
        <v>8.6119047619047624</v>
      </c>
      <c r="K38" s="2"/>
      <c r="L38" s="2"/>
      <c r="M38" s="2"/>
      <c r="N38" s="2"/>
      <c r="O38" s="2"/>
      <c r="P38" s="2"/>
      <c r="Q38" s="2"/>
      <c r="R38" s="2"/>
      <c r="S38" s="2"/>
      <c r="T38" s="2"/>
      <c r="U38" s="2"/>
    </row>
    <row r="39" spans="1:21" ht="13.8">
      <c r="A39" s="64"/>
      <c r="B39" s="66"/>
      <c r="C39" s="62"/>
      <c r="D39" s="65" t="s">
        <v>151</v>
      </c>
      <c r="E39" s="11">
        <v>1</v>
      </c>
      <c r="F39" s="2" t="s">
        <v>192</v>
      </c>
      <c r="G39" s="12" t="s">
        <v>153</v>
      </c>
      <c r="H39" s="8">
        <f t="shared" si="0"/>
        <v>9000</v>
      </c>
      <c r="I39" s="8">
        <f t="shared" si="0"/>
        <v>1900</v>
      </c>
      <c r="J39" s="9">
        <f t="shared" si="1"/>
        <v>21.111111111111111</v>
      </c>
      <c r="K39" s="2"/>
      <c r="L39" s="2"/>
      <c r="M39" s="2"/>
      <c r="N39" s="2"/>
      <c r="O39" s="2"/>
      <c r="P39" s="2"/>
      <c r="Q39" s="2"/>
      <c r="R39" s="2"/>
      <c r="S39" s="2"/>
      <c r="T39" s="2"/>
      <c r="U39" s="2"/>
    </row>
    <row r="40" spans="1:21" ht="13.8">
      <c r="A40" s="64"/>
      <c r="B40" s="66"/>
      <c r="C40" s="62"/>
      <c r="D40" s="65"/>
      <c r="E40" s="11">
        <v>6</v>
      </c>
      <c r="F40" s="2" t="s">
        <v>159</v>
      </c>
      <c r="G40" s="12" t="s">
        <v>202</v>
      </c>
      <c r="H40" s="8">
        <f t="shared" si="0"/>
        <v>3900</v>
      </c>
      <c r="I40" s="8" t="str">
        <f t="shared" si="0"/>
        <v>786.7</v>
      </c>
      <c r="J40" s="9">
        <f t="shared" si="1"/>
        <v>20.171794871794873</v>
      </c>
      <c r="K40" s="67" t="s">
        <v>203</v>
      </c>
      <c r="L40" s="67"/>
      <c r="M40" s="23"/>
      <c r="N40" s="2"/>
      <c r="O40" s="2"/>
      <c r="P40" s="2"/>
      <c r="Q40" s="2"/>
      <c r="R40" s="2"/>
      <c r="S40" s="2"/>
      <c r="T40" s="2"/>
      <c r="U40" s="2"/>
    </row>
    <row r="41" spans="1:21" ht="13.8">
      <c r="A41" s="64"/>
      <c r="B41" s="66"/>
      <c r="C41" s="62"/>
      <c r="D41" s="65"/>
      <c r="E41" s="16" t="s">
        <v>142</v>
      </c>
      <c r="F41" s="17" t="s">
        <v>117</v>
      </c>
      <c r="G41" s="18" t="s">
        <v>204</v>
      </c>
      <c r="H41" s="8">
        <f t="shared" si="0"/>
        <v>4600</v>
      </c>
      <c r="I41" s="8" t="str">
        <f t="shared" si="0"/>
        <v>824.1</v>
      </c>
      <c r="J41" s="9">
        <f t="shared" si="1"/>
        <v>17.915217391304346</v>
      </c>
      <c r="K41" s="67"/>
      <c r="L41" s="67"/>
      <c r="M41" s="2"/>
      <c r="N41" s="2"/>
      <c r="O41" s="2"/>
      <c r="P41" s="2"/>
      <c r="Q41" s="2"/>
      <c r="R41" s="2"/>
      <c r="S41" s="2"/>
      <c r="T41" s="2"/>
      <c r="U41" s="2"/>
    </row>
    <row r="42" spans="1:21" ht="13.8">
      <c r="A42" s="64"/>
      <c r="B42" s="66"/>
      <c r="C42" s="62" t="s">
        <v>155</v>
      </c>
      <c r="D42" s="63" t="s">
        <v>136</v>
      </c>
      <c r="E42" s="5">
        <v>1</v>
      </c>
      <c r="F42" s="6" t="s">
        <v>205</v>
      </c>
      <c r="G42" s="7" t="s">
        <v>161</v>
      </c>
      <c r="H42" s="8">
        <f t="shared" si="0"/>
        <v>171100</v>
      </c>
      <c r="I42" s="8">
        <f t="shared" si="0"/>
        <v>2800</v>
      </c>
      <c r="J42" s="9">
        <f t="shared" si="1"/>
        <v>1.6364699006428989</v>
      </c>
      <c r="K42" s="24" t="s">
        <v>206</v>
      </c>
      <c r="L42" s="24" t="s">
        <v>207</v>
      </c>
      <c r="M42" s="2">
        <f>IF(ISNUMBER(SEARCH("ms", K42)), LEFT(K42, LEN(K42) - 2), LEFT(K42, LEN(K42) - 1) * 1000)</f>
        <v>32500</v>
      </c>
      <c r="N42" s="8" t="str">
        <f>IF(ISNUMBER(SEARCH("ms", L42)), LEFT(L42, LEN(L42) - 2), LEFT(L42, LEN(L42) - 1) * 1000)</f>
        <v>730.4</v>
      </c>
      <c r="O42" s="2"/>
      <c r="P42" s="2"/>
      <c r="Q42" s="2"/>
      <c r="R42" s="2"/>
      <c r="S42" s="2"/>
      <c r="T42" s="2"/>
      <c r="U42" s="2"/>
    </row>
    <row r="43" spans="1:21" ht="13.8">
      <c r="A43" s="64"/>
      <c r="B43" s="66"/>
      <c r="C43" s="62"/>
      <c r="D43" s="63"/>
      <c r="E43" s="11">
        <v>6</v>
      </c>
      <c r="F43" s="2" t="s">
        <v>208</v>
      </c>
      <c r="G43" s="12" t="s">
        <v>112</v>
      </c>
      <c r="H43" s="8">
        <f t="shared" si="0"/>
        <v>68700</v>
      </c>
      <c r="I43" s="8">
        <f t="shared" si="0"/>
        <v>1600</v>
      </c>
      <c r="J43" s="9">
        <f t="shared" si="1"/>
        <v>2.3289665211062593</v>
      </c>
      <c r="K43" s="24" t="s">
        <v>209</v>
      </c>
      <c r="L43" s="24" t="s">
        <v>210</v>
      </c>
      <c r="M43" s="2">
        <f t="shared" ref="M43:N50" si="2">IF(ISNUMBER(SEARCH("ms", K43)), LEFT(K43, LEN(K43) - 2), LEFT(K43, LEN(K43) - 1) * 1000)</f>
        <v>13700</v>
      </c>
      <c r="N43" s="8" t="str">
        <f t="shared" si="2"/>
        <v>266.4</v>
      </c>
      <c r="O43" s="2"/>
      <c r="P43" s="2"/>
      <c r="Q43" s="2"/>
      <c r="R43" s="2"/>
      <c r="S43" s="2"/>
      <c r="T43" s="2"/>
      <c r="U43" s="2"/>
    </row>
    <row r="44" spans="1:21" ht="13.8">
      <c r="A44" s="64"/>
      <c r="B44" s="66"/>
      <c r="C44" s="62"/>
      <c r="D44" s="63"/>
      <c r="E44" s="11" t="s">
        <v>142</v>
      </c>
      <c r="F44" s="2" t="s">
        <v>211</v>
      </c>
      <c r="G44" s="12" t="s">
        <v>212</v>
      </c>
      <c r="H44" s="8">
        <f t="shared" si="0"/>
        <v>61400</v>
      </c>
      <c r="I44" s="8">
        <f t="shared" si="0"/>
        <v>1100</v>
      </c>
      <c r="J44" s="9">
        <f t="shared" si="1"/>
        <v>1.7915309446254073</v>
      </c>
      <c r="K44" s="24" t="s">
        <v>213</v>
      </c>
      <c r="L44" s="24" t="s">
        <v>214</v>
      </c>
      <c r="M44" s="2">
        <f t="shared" si="2"/>
        <v>14700</v>
      </c>
      <c r="N44" s="8" t="str">
        <f t="shared" si="2"/>
        <v>251.1</v>
      </c>
      <c r="O44" s="2"/>
      <c r="P44" s="2"/>
      <c r="Q44" s="2"/>
      <c r="R44" s="2"/>
      <c r="S44" s="2"/>
      <c r="T44" s="2"/>
      <c r="U44" s="2"/>
    </row>
    <row r="45" spans="1:21" ht="13.8">
      <c r="A45" s="64"/>
      <c r="B45" s="66"/>
      <c r="C45" s="62"/>
      <c r="D45" s="64" t="s">
        <v>146</v>
      </c>
      <c r="E45" s="11">
        <v>1</v>
      </c>
      <c r="F45" s="2" t="s">
        <v>215</v>
      </c>
      <c r="G45" s="12" t="s">
        <v>216</v>
      </c>
      <c r="H45" s="8">
        <f t="shared" si="0"/>
        <v>163700</v>
      </c>
      <c r="I45" s="8">
        <f t="shared" si="0"/>
        <v>11200</v>
      </c>
      <c r="J45" s="9">
        <f t="shared" si="1"/>
        <v>6.8417837507635912</v>
      </c>
      <c r="K45" s="24" t="s">
        <v>217</v>
      </c>
      <c r="L45" s="24" t="s">
        <v>218</v>
      </c>
      <c r="M45" s="2">
        <f t="shared" si="2"/>
        <v>32000</v>
      </c>
      <c r="N45" s="2">
        <f t="shared" si="2"/>
        <v>3400</v>
      </c>
      <c r="O45" s="2"/>
      <c r="P45" s="2"/>
      <c r="Q45" s="2"/>
      <c r="R45" s="2"/>
      <c r="S45" s="2"/>
      <c r="T45" s="2"/>
      <c r="U45" s="2"/>
    </row>
    <row r="46" spans="1:21" ht="13.8">
      <c r="A46" s="64"/>
      <c r="B46" s="66"/>
      <c r="C46" s="62"/>
      <c r="D46" s="64"/>
      <c r="E46" s="11">
        <v>6</v>
      </c>
      <c r="F46" s="2" t="s">
        <v>219</v>
      </c>
      <c r="G46" s="12" t="s">
        <v>220</v>
      </c>
      <c r="H46" s="8">
        <f t="shared" si="0"/>
        <v>68900</v>
      </c>
      <c r="I46" s="8">
        <f t="shared" si="0"/>
        <v>6100</v>
      </c>
      <c r="J46" s="9">
        <f t="shared" si="1"/>
        <v>8.8534107402031932</v>
      </c>
      <c r="K46" s="24" t="s">
        <v>221</v>
      </c>
      <c r="L46" s="24" t="s">
        <v>222</v>
      </c>
      <c r="M46" s="2">
        <f t="shared" si="2"/>
        <v>13600</v>
      </c>
      <c r="N46" s="2">
        <f t="shared" si="2"/>
        <v>1300</v>
      </c>
      <c r="O46" s="2"/>
      <c r="P46" s="2"/>
      <c r="Q46" s="2"/>
      <c r="R46" s="2"/>
      <c r="S46" s="2"/>
      <c r="T46" s="2"/>
      <c r="U46" s="2"/>
    </row>
    <row r="47" spans="1:21" ht="13.8">
      <c r="A47" s="64"/>
      <c r="B47" s="66"/>
      <c r="C47" s="62"/>
      <c r="D47" s="64"/>
      <c r="E47" s="11" t="s">
        <v>142</v>
      </c>
      <c r="F47" s="2" t="s">
        <v>223</v>
      </c>
      <c r="G47" s="12" t="s">
        <v>224</v>
      </c>
      <c r="H47" s="8">
        <f t="shared" si="0"/>
        <v>61700</v>
      </c>
      <c r="I47" s="8">
        <f t="shared" si="0"/>
        <v>5400</v>
      </c>
      <c r="J47" s="9">
        <f t="shared" si="1"/>
        <v>8.7520259319286886</v>
      </c>
      <c r="K47" s="24" t="s">
        <v>225</v>
      </c>
      <c r="L47" s="24" t="s">
        <v>222</v>
      </c>
      <c r="M47" s="2">
        <f t="shared" si="2"/>
        <v>14600</v>
      </c>
      <c r="N47" s="2">
        <f t="shared" si="2"/>
        <v>1300</v>
      </c>
      <c r="O47" s="2"/>
      <c r="P47" s="2"/>
      <c r="Q47" s="2"/>
      <c r="R47" s="2"/>
      <c r="S47" s="2"/>
      <c r="T47" s="2"/>
      <c r="U47" s="2"/>
    </row>
    <row r="48" spans="1:21" ht="13.8">
      <c r="A48" s="64"/>
      <c r="B48" s="66"/>
      <c r="C48" s="62"/>
      <c r="D48" s="65" t="s">
        <v>151</v>
      </c>
      <c r="E48" s="11">
        <v>1</v>
      </c>
      <c r="F48" s="2" t="s">
        <v>226</v>
      </c>
      <c r="G48" s="25" t="s">
        <v>227</v>
      </c>
      <c r="H48" s="8">
        <f t="shared" si="0"/>
        <v>160000</v>
      </c>
      <c r="I48" s="8">
        <f t="shared" si="0"/>
        <v>20500</v>
      </c>
      <c r="J48" s="9">
        <f t="shared" si="1"/>
        <v>12.812499999999998</v>
      </c>
      <c r="K48" s="24" t="s">
        <v>228</v>
      </c>
      <c r="L48" s="24" t="s">
        <v>229</v>
      </c>
      <c r="M48" s="2">
        <f t="shared" si="2"/>
        <v>32100</v>
      </c>
      <c r="N48" s="2">
        <f t="shared" si="2"/>
        <v>6700</v>
      </c>
      <c r="O48" s="2"/>
      <c r="P48" s="2"/>
      <c r="Q48" s="2"/>
      <c r="R48" s="2"/>
      <c r="S48" s="2"/>
      <c r="T48" s="2"/>
      <c r="U48" s="2"/>
    </row>
    <row r="49" spans="1:21" ht="13.8">
      <c r="A49" s="64"/>
      <c r="B49" s="66"/>
      <c r="C49" s="62"/>
      <c r="D49" s="65"/>
      <c r="E49" s="11">
        <v>6</v>
      </c>
      <c r="F49" s="2" t="s">
        <v>230</v>
      </c>
      <c r="G49" s="12" t="s">
        <v>231</v>
      </c>
      <c r="H49" s="8">
        <f t="shared" si="0"/>
        <v>68200</v>
      </c>
      <c r="I49" s="8">
        <f t="shared" si="0"/>
        <v>9800</v>
      </c>
      <c r="J49" s="9">
        <f t="shared" si="1"/>
        <v>14.369501466275661</v>
      </c>
      <c r="K49" s="24" t="s">
        <v>209</v>
      </c>
      <c r="L49" s="24" t="s">
        <v>232</v>
      </c>
      <c r="M49" s="2">
        <f t="shared" si="2"/>
        <v>13700</v>
      </c>
      <c r="N49" s="2">
        <f t="shared" si="2"/>
        <v>2700</v>
      </c>
      <c r="O49" s="2"/>
      <c r="P49" s="2"/>
      <c r="Q49" s="2"/>
      <c r="R49" s="2"/>
      <c r="S49" s="2"/>
      <c r="T49" s="2"/>
      <c r="U49" s="2"/>
    </row>
    <row r="50" spans="1:21" ht="13.8">
      <c r="A50" s="64"/>
      <c r="B50" s="66"/>
      <c r="C50" s="62"/>
      <c r="D50" s="65"/>
      <c r="E50" s="16" t="s">
        <v>142</v>
      </c>
      <c r="F50" s="17" t="s">
        <v>233</v>
      </c>
      <c r="G50" s="18" t="s">
        <v>44</v>
      </c>
      <c r="H50" s="8">
        <f t="shared" si="0"/>
        <v>64200</v>
      </c>
      <c r="I50" s="8">
        <f t="shared" si="0"/>
        <v>9900</v>
      </c>
      <c r="J50" s="9">
        <f t="shared" si="1"/>
        <v>15.420560747663551</v>
      </c>
      <c r="K50" s="24" t="s">
        <v>234</v>
      </c>
      <c r="L50" s="24" t="s">
        <v>161</v>
      </c>
      <c r="M50" s="2">
        <f t="shared" si="2"/>
        <v>14400</v>
      </c>
      <c r="N50" s="2">
        <f t="shared" si="2"/>
        <v>2800</v>
      </c>
      <c r="O50" s="2"/>
      <c r="P50" s="2"/>
      <c r="Q50" s="2"/>
      <c r="R50" s="2"/>
      <c r="S50" s="2"/>
      <c r="T50" s="2"/>
      <c r="U50" s="2"/>
    </row>
    <row r="51" spans="1:21" ht="13.8">
      <c r="A51" s="64"/>
      <c r="B51" s="66"/>
      <c r="C51" s="62" t="s">
        <v>171</v>
      </c>
      <c r="D51" s="63" t="s">
        <v>136</v>
      </c>
      <c r="E51" s="5">
        <v>1</v>
      </c>
      <c r="F51" s="6" t="s">
        <v>235</v>
      </c>
      <c r="G51" s="7" t="s">
        <v>228</v>
      </c>
      <c r="H51" s="8">
        <f t="shared" si="0"/>
        <v>1453200</v>
      </c>
      <c r="I51" s="8">
        <f t="shared" si="0"/>
        <v>32100</v>
      </c>
      <c r="J51" s="9">
        <f t="shared" si="1"/>
        <v>2.2089182493806772</v>
      </c>
      <c r="K51" s="2"/>
      <c r="L51" s="2"/>
      <c r="M51" s="2"/>
      <c r="N51" s="2"/>
      <c r="O51" s="2"/>
      <c r="P51" s="2"/>
      <c r="Q51" s="2"/>
      <c r="R51" s="2"/>
      <c r="S51" s="2"/>
      <c r="T51" s="2"/>
      <c r="U51" s="2"/>
    </row>
    <row r="52" spans="1:21" ht="13.8">
      <c r="A52" s="64"/>
      <c r="B52" s="66"/>
      <c r="C52" s="62"/>
      <c r="D52" s="63"/>
      <c r="E52" s="11">
        <v>6</v>
      </c>
      <c r="F52" s="2" t="s">
        <v>236</v>
      </c>
      <c r="G52" s="12" t="s">
        <v>237</v>
      </c>
      <c r="H52" s="8">
        <f t="shared" si="0"/>
        <v>603600</v>
      </c>
      <c r="I52" s="8">
        <f t="shared" si="0"/>
        <v>13100</v>
      </c>
      <c r="J52" s="9">
        <f t="shared" si="1"/>
        <v>2.1703114645460571</v>
      </c>
      <c r="K52" s="2"/>
      <c r="L52" s="2"/>
      <c r="M52" s="2"/>
      <c r="N52" s="2"/>
      <c r="O52" s="2"/>
      <c r="P52" s="2"/>
      <c r="Q52" s="2"/>
      <c r="R52" s="2"/>
      <c r="S52" s="2"/>
      <c r="T52" s="2"/>
      <c r="U52" s="2"/>
    </row>
    <row r="53" spans="1:21" ht="13.8">
      <c r="A53" s="64"/>
      <c r="B53" s="66"/>
      <c r="C53" s="62"/>
      <c r="D53" s="63"/>
      <c r="E53" s="11" t="s">
        <v>142</v>
      </c>
      <c r="F53" s="2" t="s">
        <v>238</v>
      </c>
      <c r="G53" s="12" t="s">
        <v>239</v>
      </c>
      <c r="H53" s="8">
        <f t="shared" si="0"/>
        <v>600000</v>
      </c>
      <c r="I53" s="8">
        <f t="shared" si="0"/>
        <v>10900</v>
      </c>
      <c r="J53" s="9">
        <f t="shared" si="1"/>
        <v>1.8166666666666669</v>
      </c>
      <c r="K53" s="2"/>
      <c r="L53" s="2"/>
      <c r="M53" s="2"/>
      <c r="N53" s="2"/>
      <c r="O53" s="2"/>
      <c r="P53" s="2"/>
      <c r="Q53" s="2"/>
      <c r="R53" s="2"/>
      <c r="S53" s="2"/>
      <c r="T53" s="2"/>
      <c r="U53" s="2"/>
    </row>
    <row r="54" spans="1:21" ht="13.8">
      <c r="A54" s="64"/>
      <c r="B54" s="66"/>
      <c r="C54" s="62"/>
      <c r="D54" s="64" t="s">
        <v>146</v>
      </c>
      <c r="E54" s="11">
        <v>1</v>
      </c>
      <c r="F54" s="2" t="s">
        <v>240</v>
      </c>
      <c r="G54" s="12" t="s">
        <v>241</v>
      </c>
      <c r="H54" s="8">
        <f t="shared" si="0"/>
        <v>1372800</v>
      </c>
      <c r="I54" s="8">
        <f t="shared" si="0"/>
        <v>104000</v>
      </c>
      <c r="J54" s="9">
        <f t="shared" si="1"/>
        <v>7.5757575757575761</v>
      </c>
      <c r="K54" s="2"/>
      <c r="L54" s="2"/>
      <c r="M54" s="2"/>
      <c r="N54" s="2"/>
      <c r="O54" s="2"/>
      <c r="P54" s="2"/>
      <c r="Q54" s="2"/>
      <c r="R54" s="2"/>
      <c r="S54" s="2"/>
      <c r="T54" s="2"/>
      <c r="U54" s="2"/>
    </row>
    <row r="55" spans="1:21" ht="13.8">
      <c r="A55" s="64"/>
      <c r="B55" s="66"/>
      <c r="C55" s="62"/>
      <c r="D55" s="64"/>
      <c r="E55" s="11">
        <v>6</v>
      </c>
      <c r="F55" s="2" t="s">
        <v>242</v>
      </c>
      <c r="G55" s="12" t="s">
        <v>243</v>
      </c>
      <c r="H55" s="8">
        <f t="shared" si="0"/>
        <v>581600</v>
      </c>
      <c r="I55" s="8">
        <f t="shared" si="0"/>
        <v>40900</v>
      </c>
      <c r="J55" s="9">
        <f t="shared" si="1"/>
        <v>7.0323246217331503</v>
      </c>
      <c r="K55" s="2"/>
      <c r="L55" s="2"/>
      <c r="M55" s="2"/>
      <c r="N55" s="2"/>
      <c r="O55" s="2"/>
      <c r="P55" s="2"/>
      <c r="Q55" s="2"/>
      <c r="R55" s="2"/>
      <c r="S55" s="2"/>
      <c r="T55" s="2"/>
      <c r="U55" s="2"/>
    </row>
    <row r="56" spans="1:21" ht="13.8">
      <c r="A56" s="64"/>
      <c r="B56" s="66"/>
      <c r="C56" s="62"/>
      <c r="D56" s="64"/>
      <c r="E56" s="11" t="s">
        <v>142</v>
      </c>
      <c r="F56" s="2" t="s">
        <v>244</v>
      </c>
      <c r="G56" s="12" t="s">
        <v>245</v>
      </c>
      <c r="H56" s="8">
        <f t="shared" si="0"/>
        <v>629800</v>
      </c>
      <c r="I56" s="8">
        <f t="shared" si="0"/>
        <v>41700</v>
      </c>
      <c r="J56" s="9">
        <f t="shared" si="1"/>
        <v>6.6211495712924746</v>
      </c>
      <c r="K56" s="2"/>
      <c r="L56" s="2"/>
      <c r="M56" s="2"/>
      <c r="N56" s="2"/>
      <c r="O56" s="2"/>
      <c r="P56" s="2"/>
      <c r="Q56" s="2"/>
      <c r="R56" s="2"/>
      <c r="S56" s="2"/>
      <c r="T56" s="2"/>
      <c r="U56" s="2"/>
    </row>
    <row r="57" spans="1:21" ht="13.8">
      <c r="A57" s="64"/>
      <c r="B57" s="66"/>
      <c r="C57" s="62"/>
      <c r="D57" s="65" t="s">
        <v>151</v>
      </c>
      <c r="E57" s="11">
        <v>1</v>
      </c>
      <c r="F57" s="2" t="s">
        <v>246</v>
      </c>
      <c r="G57" s="12" t="s">
        <v>247</v>
      </c>
      <c r="H57" s="8">
        <f>IF(ISNUMBER(SEARCH("ms", F57)), LEFT(F57, LEN(F57) - 2), LEFT(F57, LEN(F57) - 1) * 1000)</f>
        <v>1382500</v>
      </c>
      <c r="I57" s="8">
        <f>IF(ISNUMBER(SEARCH("ms", G57)), LEFT(G57, LEN(G57) - 2), LEFT(G57, LEN(G57) - 1) * 1000)</f>
        <v>300900</v>
      </c>
      <c r="J57" s="9">
        <f t="shared" si="1"/>
        <v>21.764918625678121</v>
      </c>
      <c r="K57" s="2"/>
      <c r="L57" s="2"/>
      <c r="M57" s="2"/>
      <c r="N57" s="2"/>
      <c r="O57" s="2"/>
      <c r="P57" s="2"/>
      <c r="Q57" s="2"/>
      <c r="R57" s="2"/>
      <c r="S57" s="2"/>
      <c r="T57" s="2"/>
      <c r="U57" s="2"/>
    </row>
    <row r="58" spans="1:21" ht="13.8">
      <c r="A58" s="64"/>
      <c r="B58" s="66"/>
      <c r="C58" s="62"/>
      <c r="D58" s="65"/>
      <c r="E58" s="11">
        <v>6</v>
      </c>
      <c r="F58" s="2" t="s">
        <v>248</v>
      </c>
      <c r="G58" s="12" t="s">
        <v>249</v>
      </c>
      <c r="H58" s="8">
        <f t="shared" si="0"/>
        <v>595900</v>
      </c>
      <c r="I58" s="8">
        <f t="shared" si="0"/>
        <v>106900</v>
      </c>
      <c r="J58" s="9">
        <f t="shared" si="1"/>
        <v>17.939251552273873</v>
      </c>
      <c r="K58" s="2"/>
      <c r="L58" s="2"/>
      <c r="M58" s="2"/>
      <c r="N58" s="2"/>
      <c r="O58" s="2"/>
      <c r="P58" s="2"/>
      <c r="Q58" s="2"/>
      <c r="R58" s="2"/>
      <c r="S58" s="2"/>
      <c r="T58" s="2"/>
      <c r="U58" s="2"/>
    </row>
    <row r="59" spans="1:21" ht="13.8">
      <c r="A59" s="64"/>
      <c r="B59" s="66"/>
      <c r="C59" s="62"/>
      <c r="D59" s="65"/>
      <c r="E59" s="16" t="s">
        <v>142</v>
      </c>
      <c r="F59" s="17" t="s">
        <v>250</v>
      </c>
      <c r="G59" s="18" t="s">
        <v>251</v>
      </c>
      <c r="H59" s="8">
        <f t="shared" si="0"/>
        <v>586800</v>
      </c>
      <c r="I59" s="8">
        <f t="shared" si="0"/>
        <v>97100</v>
      </c>
      <c r="J59" s="9">
        <f t="shared" si="1"/>
        <v>16.547375596455353</v>
      </c>
      <c r="K59" s="2"/>
      <c r="L59" s="2"/>
      <c r="M59" s="2"/>
      <c r="N59" s="2"/>
      <c r="O59" s="2"/>
      <c r="P59" s="2"/>
      <c r="Q59" s="2"/>
      <c r="R59" s="2"/>
      <c r="S59" s="2"/>
      <c r="T59" s="2"/>
      <c r="U59" s="2"/>
    </row>
    <row r="60" spans="1:21" ht="13.8">
      <c r="A60" s="59" t="s">
        <v>149</v>
      </c>
      <c r="B60" s="56" t="s">
        <v>134</v>
      </c>
      <c r="C60" s="57" t="s">
        <v>135</v>
      </c>
      <c r="D60" s="58" t="s">
        <v>136</v>
      </c>
      <c r="E60" s="26">
        <v>1</v>
      </c>
      <c r="F60" s="6" t="s">
        <v>35</v>
      </c>
      <c r="G60" s="7" t="s">
        <v>252</v>
      </c>
      <c r="H60" s="8">
        <f t="shared" si="0"/>
        <v>1200</v>
      </c>
      <c r="I60" s="8" t="str">
        <f t="shared" si="0"/>
        <v>16.3</v>
      </c>
      <c r="J60" s="9">
        <f t="shared" si="1"/>
        <v>1.3583333333333334</v>
      </c>
      <c r="K60" s="2"/>
      <c r="L60" s="2"/>
      <c r="M60" s="2"/>
      <c r="N60" s="2"/>
      <c r="O60" s="2"/>
      <c r="P60" s="2"/>
      <c r="Q60" s="2"/>
      <c r="R60" s="2"/>
      <c r="S60" s="2"/>
      <c r="T60" s="2"/>
      <c r="U60" s="2"/>
    </row>
    <row r="61" spans="1:21" ht="13.8">
      <c r="A61" s="59"/>
      <c r="B61" s="56"/>
      <c r="C61" s="57"/>
      <c r="D61" s="58"/>
      <c r="E61" s="27">
        <v>6</v>
      </c>
      <c r="F61" s="2" t="s">
        <v>253</v>
      </c>
      <c r="G61" s="12" t="s">
        <v>254</v>
      </c>
      <c r="H61" s="8" t="str">
        <f t="shared" si="0"/>
        <v>415.4</v>
      </c>
      <c r="I61" s="8" t="str">
        <f t="shared" si="0"/>
        <v>12</v>
      </c>
      <c r="J61" s="9">
        <f t="shared" si="1"/>
        <v>2.8887818969667793</v>
      </c>
      <c r="K61" s="2"/>
      <c r="L61" s="2"/>
      <c r="M61" s="2"/>
      <c r="N61" s="2"/>
      <c r="O61" s="2"/>
      <c r="P61" s="2"/>
      <c r="Q61" s="2"/>
      <c r="R61" s="2"/>
      <c r="S61" s="2"/>
      <c r="T61" s="2"/>
      <c r="U61" s="2"/>
    </row>
    <row r="62" spans="1:21" ht="13.8">
      <c r="A62" s="59"/>
      <c r="B62" s="56"/>
      <c r="C62" s="57"/>
      <c r="D62" s="58"/>
      <c r="E62" s="27" t="s">
        <v>142</v>
      </c>
      <c r="F62" s="2" t="s">
        <v>255</v>
      </c>
      <c r="G62" s="12" t="s">
        <v>256</v>
      </c>
      <c r="H62" s="8" t="str">
        <f t="shared" si="0"/>
        <v>238</v>
      </c>
      <c r="I62" s="8" t="str">
        <f t="shared" si="0"/>
        <v>7.6</v>
      </c>
      <c r="J62" s="9">
        <f t="shared" si="1"/>
        <v>3.1932773109243695</v>
      </c>
      <c r="K62" s="2"/>
      <c r="L62" s="2"/>
      <c r="M62" s="2"/>
      <c r="N62" s="2"/>
      <c r="O62" s="2"/>
      <c r="P62" s="2"/>
      <c r="Q62" s="2"/>
      <c r="R62" s="2"/>
      <c r="S62" s="2"/>
      <c r="T62" s="2"/>
      <c r="U62" s="2"/>
    </row>
    <row r="63" spans="1:21" ht="13.8">
      <c r="A63" s="59"/>
      <c r="B63" s="56"/>
      <c r="C63" s="57"/>
      <c r="D63" s="59" t="s">
        <v>146</v>
      </c>
      <c r="E63" s="27">
        <v>1</v>
      </c>
      <c r="F63" s="2" t="s">
        <v>35</v>
      </c>
      <c r="G63" s="12" t="s">
        <v>257</v>
      </c>
      <c r="H63" s="8">
        <f t="shared" si="0"/>
        <v>1200</v>
      </c>
      <c r="I63" s="8" t="str">
        <f t="shared" si="0"/>
        <v>55.4</v>
      </c>
      <c r="J63" s="9">
        <f t="shared" si="1"/>
        <v>4.6166666666666671</v>
      </c>
      <c r="K63" s="2"/>
      <c r="L63" s="2"/>
      <c r="M63" s="2"/>
      <c r="N63" s="2"/>
      <c r="O63" s="2"/>
      <c r="P63" s="2"/>
      <c r="Q63" s="2"/>
      <c r="R63" s="2"/>
      <c r="S63" s="2"/>
      <c r="T63" s="2"/>
      <c r="U63" s="2"/>
    </row>
    <row r="64" spans="1:21" ht="13.8">
      <c r="A64" s="59"/>
      <c r="B64" s="56"/>
      <c r="C64" s="57"/>
      <c r="D64" s="59"/>
      <c r="E64" s="27">
        <v>6</v>
      </c>
      <c r="F64" s="2" t="s">
        <v>258</v>
      </c>
      <c r="G64" s="12" t="s">
        <v>259</v>
      </c>
      <c r="H64" s="8" t="str">
        <f t="shared" si="0"/>
        <v>286.5</v>
      </c>
      <c r="I64" s="8" t="str">
        <f t="shared" si="0"/>
        <v>34.3</v>
      </c>
      <c r="J64" s="9">
        <f t="shared" si="1"/>
        <v>11.972076788830714</v>
      </c>
      <c r="K64" s="2"/>
      <c r="L64" s="2"/>
      <c r="M64" s="2"/>
      <c r="N64" s="2"/>
      <c r="O64" s="2"/>
      <c r="P64" s="2"/>
      <c r="Q64" s="2"/>
      <c r="R64" s="2"/>
      <c r="S64" s="2"/>
      <c r="T64" s="2"/>
      <c r="U64" s="2"/>
    </row>
    <row r="65" spans="1:21" ht="13.8">
      <c r="A65" s="59"/>
      <c r="B65" s="56"/>
      <c r="C65" s="57"/>
      <c r="D65" s="59"/>
      <c r="E65" s="27" t="s">
        <v>142</v>
      </c>
      <c r="F65" s="2" t="s">
        <v>260</v>
      </c>
      <c r="G65" s="12" t="s">
        <v>261</v>
      </c>
      <c r="H65" s="8" t="str">
        <f t="shared" si="0"/>
        <v>272.7</v>
      </c>
      <c r="I65" s="8" t="str">
        <f t="shared" si="0"/>
        <v>35.5</v>
      </c>
      <c r="J65" s="9">
        <f t="shared" si="1"/>
        <v>13.017968463513018</v>
      </c>
      <c r="K65" s="2"/>
      <c r="L65" s="2"/>
      <c r="M65" s="2"/>
      <c r="N65" s="2"/>
      <c r="O65" s="2"/>
      <c r="P65" s="2"/>
      <c r="Q65" s="2"/>
      <c r="R65" s="2"/>
      <c r="S65" s="2"/>
      <c r="T65" s="2"/>
      <c r="U65" s="2"/>
    </row>
    <row r="66" spans="1:21" ht="13.8">
      <c r="A66" s="59"/>
      <c r="B66" s="56"/>
      <c r="C66" s="57"/>
      <c r="D66" s="60" t="s">
        <v>151</v>
      </c>
      <c r="E66" s="27">
        <v>1</v>
      </c>
      <c r="F66" s="2" t="s">
        <v>262</v>
      </c>
      <c r="G66" s="12" t="s">
        <v>263</v>
      </c>
      <c r="H66" s="8" t="str">
        <f t="shared" si="0"/>
        <v>955.4</v>
      </c>
      <c r="I66" s="8" t="str">
        <f t="shared" si="0"/>
        <v>102.9</v>
      </c>
      <c r="J66" s="9">
        <f t="shared" si="1"/>
        <v>10.770357965250158</v>
      </c>
      <c r="K66" s="2"/>
      <c r="L66" s="2"/>
      <c r="M66" s="2"/>
      <c r="N66" s="2"/>
      <c r="O66" s="2"/>
      <c r="P66" s="2"/>
      <c r="Q66" s="2"/>
      <c r="R66" s="2"/>
      <c r="S66" s="2"/>
      <c r="T66" s="2"/>
      <c r="U66" s="2"/>
    </row>
    <row r="67" spans="1:21" ht="13.8">
      <c r="A67" s="59"/>
      <c r="B67" s="56"/>
      <c r="C67" s="57"/>
      <c r="D67" s="60"/>
      <c r="E67" s="27">
        <v>6</v>
      </c>
      <c r="F67" s="2" t="s">
        <v>264</v>
      </c>
      <c r="G67" s="12" t="s">
        <v>265</v>
      </c>
      <c r="H67" s="8" t="str">
        <f t="shared" si="0"/>
        <v>265.9</v>
      </c>
      <c r="I67" s="8" t="str">
        <f t="shared" si="0"/>
        <v>63.7</v>
      </c>
      <c r="J67" s="9">
        <f t="shared" si="1"/>
        <v>23.956374576908615</v>
      </c>
      <c r="K67" s="2"/>
      <c r="L67" s="2"/>
      <c r="M67" s="2"/>
      <c r="N67" s="2"/>
      <c r="O67" s="2"/>
      <c r="P67" s="2"/>
      <c r="Q67" s="2"/>
      <c r="R67" s="2"/>
      <c r="S67" s="2"/>
      <c r="T67" s="2"/>
      <c r="U67" s="2"/>
    </row>
    <row r="68" spans="1:21" ht="13.8">
      <c r="A68" s="59"/>
      <c r="B68" s="56"/>
      <c r="C68" s="57"/>
      <c r="D68" s="60"/>
      <c r="E68" s="28" t="s">
        <v>142</v>
      </c>
      <c r="F68" s="17" t="s">
        <v>266</v>
      </c>
      <c r="G68" s="18" t="s">
        <v>267</v>
      </c>
      <c r="H68" s="8" t="str">
        <f t="shared" si="0"/>
        <v>192.3</v>
      </c>
      <c r="I68" s="8" t="str">
        <f t="shared" si="0"/>
        <v>60.5</v>
      </c>
      <c r="J68" s="9">
        <f t="shared" si="1"/>
        <v>31.461258450338015</v>
      </c>
      <c r="K68" s="2"/>
      <c r="L68" s="2"/>
      <c r="M68" s="2"/>
      <c r="N68" s="2"/>
      <c r="O68" s="2"/>
      <c r="P68" s="2"/>
      <c r="Q68" s="2"/>
      <c r="R68" s="2"/>
      <c r="S68" s="2"/>
      <c r="T68" s="2"/>
      <c r="U68" s="2"/>
    </row>
    <row r="69" spans="1:21" ht="13.8">
      <c r="A69" s="59"/>
      <c r="B69" s="56"/>
      <c r="C69" s="57" t="s">
        <v>155</v>
      </c>
      <c r="D69" s="58" t="s">
        <v>136</v>
      </c>
      <c r="E69" s="26">
        <v>1</v>
      </c>
      <c r="F69" s="6" t="s">
        <v>268</v>
      </c>
      <c r="G69" s="7" t="s">
        <v>269</v>
      </c>
      <c r="H69" s="8">
        <f t="shared" si="0"/>
        <v>393100</v>
      </c>
      <c r="I69" s="8" t="str">
        <f t="shared" si="0"/>
        <v>321.5</v>
      </c>
      <c r="J69" s="9">
        <f t="shared" si="1"/>
        <v>8.1785805138641574E-2</v>
      </c>
      <c r="K69" s="2"/>
      <c r="L69" s="2"/>
      <c r="M69" s="2"/>
      <c r="N69" s="2"/>
      <c r="O69" s="2"/>
      <c r="P69" s="2"/>
      <c r="Q69" s="2"/>
      <c r="R69" s="2"/>
      <c r="S69" s="2"/>
      <c r="T69" s="2"/>
      <c r="U69" s="2"/>
    </row>
    <row r="70" spans="1:21" ht="13.8">
      <c r="A70" s="59"/>
      <c r="B70" s="56"/>
      <c r="C70" s="57"/>
      <c r="D70" s="58"/>
      <c r="E70" s="27">
        <v>6</v>
      </c>
      <c r="F70" s="2" t="s">
        <v>270</v>
      </c>
      <c r="G70" s="12" t="s">
        <v>266</v>
      </c>
      <c r="H70" s="8">
        <f t="shared" si="0"/>
        <v>146700</v>
      </c>
      <c r="I70" s="8" t="str">
        <f t="shared" si="0"/>
        <v>192.3</v>
      </c>
      <c r="J70" s="9">
        <f t="shared" si="1"/>
        <v>0.1310838445807771</v>
      </c>
      <c r="K70" s="2"/>
      <c r="L70" s="2"/>
      <c r="M70" s="2"/>
      <c r="N70" s="2"/>
      <c r="O70" s="2"/>
      <c r="P70" s="2"/>
      <c r="Q70" s="2"/>
      <c r="R70" s="2"/>
      <c r="S70" s="2"/>
      <c r="T70" s="2"/>
      <c r="U70" s="2"/>
    </row>
    <row r="71" spans="1:21" ht="13.8">
      <c r="A71" s="59"/>
      <c r="B71" s="56"/>
      <c r="C71" s="57"/>
      <c r="D71" s="58"/>
      <c r="E71" s="27" t="s">
        <v>142</v>
      </c>
      <c r="F71" s="2" t="s">
        <v>271</v>
      </c>
      <c r="G71" s="12" t="s">
        <v>272</v>
      </c>
      <c r="H71" s="8">
        <f t="shared" ref="H71:I78" si="3">IF(ISNUMBER(SEARCH("ms", F71)), LEFT(F71, LEN(F71) - 2), LEFT(F71, LEN(F71) - 1) * 1000)</f>
        <v>116200</v>
      </c>
      <c r="I71" s="8" t="str">
        <f t="shared" si="3"/>
        <v>171.4</v>
      </c>
      <c r="J71" s="9">
        <f t="shared" ref="J71:J134" si="4">100 * (I71 / H71)</f>
        <v>0.14750430292598968</v>
      </c>
      <c r="K71" s="2"/>
      <c r="L71" s="2"/>
      <c r="M71" s="2"/>
      <c r="N71" s="2"/>
      <c r="O71" s="2"/>
      <c r="P71" s="2"/>
      <c r="Q71" s="2"/>
      <c r="R71" s="2"/>
      <c r="S71" s="2"/>
      <c r="T71" s="2"/>
      <c r="U71" s="2"/>
    </row>
    <row r="72" spans="1:21" ht="13.8">
      <c r="A72" s="59"/>
      <c r="B72" s="56"/>
      <c r="C72" s="57"/>
      <c r="D72" s="59" t="s">
        <v>146</v>
      </c>
      <c r="E72" s="27">
        <v>1</v>
      </c>
      <c r="F72" s="2" t="s">
        <v>273</v>
      </c>
      <c r="G72" s="12" t="s">
        <v>274</v>
      </c>
      <c r="H72" s="8">
        <f t="shared" si="3"/>
        <v>426200</v>
      </c>
      <c r="I72" s="8">
        <f t="shared" si="3"/>
        <v>1500</v>
      </c>
      <c r="J72" s="9">
        <f t="shared" si="4"/>
        <v>0.35194744251525106</v>
      </c>
      <c r="K72" s="2"/>
      <c r="L72" s="2"/>
      <c r="M72" s="2"/>
      <c r="N72" s="2"/>
      <c r="O72" s="2"/>
      <c r="P72" s="2"/>
      <c r="Q72" s="2"/>
      <c r="R72" s="2"/>
      <c r="S72" s="2"/>
      <c r="T72" s="2"/>
      <c r="U72" s="2"/>
    </row>
    <row r="73" spans="1:21" ht="13.8">
      <c r="A73" s="59"/>
      <c r="B73" s="56"/>
      <c r="C73" s="57"/>
      <c r="D73" s="59"/>
      <c r="E73" s="27">
        <v>6</v>
      </c>
      <c r="F73" s="2" t="s">
        <v>275</v>
      </c>
      <c r="G73" s="12" t="s">
        <v>276</v>
      </c>
      <c r="H73" s="8">
        <f t="shared" si="3"/>
        <v>150600</v>
      </c>
      <c r="I73" s="8" t="str">
        <f t="shared" si="3"/>
        <v>906.1</v>
      </c>
      <c r="J73" s="9">
        <f t="shared" si="4"/>
        <v>0.60166002656042494</v>
      </c>
      <c r="K73" s="2"/>
      <c r="L73" s="2"/>
      <c r="M73" s="2"/>
      <c r="N73" s="2"/>
      <c r="O73" s="2"/>
      <c r="P73" s="2"/>
      <c r="Q73" s="2"/>
      <c r="R73" s="2"/>
      <c r="S73" s="2"/>
      <c r="T73" s="2"/>
      <c r="U73" s="2"/>
    </row>
    <row r="74" spans="1:21" ht="13.8">
      <c r="A74" s="59"/>
      <c r="B74" s="56"/>
      <c r="C74" s="57"/>
      <c r="D74" s="59"/>
      <c r="E74" s="27" t="s">
        <v>142</v>
      </c>
      <c r="F74" s="2" t="s">
        <v>277</v>
      </c>
      <c r="G74" s="12" t="s">
        <v>278</v>
      </c>
      <c r="H74" s="8">
        <f t="shared" si="3"/>
        <v>116700</v>
      </c>
      <c r="I74" s="8" t="str">
        <f t="shared" si="3"/>
        <v>819.2</v>
      </c>
      <c r="J74" s="9">
        <f t="shared" si="4"/>
        <v>0.70197086546700949</v>
      </c>
      <c r="K74" s="2"/>
      <c r="L74" s="2"/>
      <c r="M74" s="2"/>
      <c r="N74" s="2"/>
      <c r="O74" s="2"/>
      <c r="P74" s="2"/>
      <c r="Q74" s="2"/>
      <c r="R74" s="2"/>
      <c r="S74" s="2"/>
      <c r="T74" s="2"/>
      <c r="U74" s="2"/>
    </row>
    <row r="75" spans="1:21" ht="13.8">
      <c r="A75" s="59"/>
      <c r="B75" s="56"/>
      <c r="C75" s="57"/>
      <c r="D75" s="60" t="s">
        <v>151</v>
      </c>
      <c r="E75" s="27">
        <v>1</v>
      </c>
      <c r="F75" s="2" t="s">
        <v>279</v>
      </c>
      <c r="G75" s="12" t="s">
        <v>280</v>
      </c>
      <c r="H75" s="8">
        <f t="shared" si="3"/>
        <v>405600</v>
      </c>
      <c r="I75" s="8">
        <f t="shared" si="3"/>
        <v>2900</v>
      </c>
      <c r="J75" s="9">
        <f t="shared" si="4"/>
        <v>0.71499013806706113</v>
      </c>
      <c r="K75" s="2"/>
      <c r="L75" s="2"/>
      <c r="M75" s="2"/>
      <c r="N75" s="2"/>
      <c r="O75" s="2"/>
      <c r="P75" s="2"/>
      <c r="Q75" s="2"/>
      <c r="R75" s="2"/>
      <c r="S75" s="2"/>
      <c r="T75" s="2"/>
      <c r="U75" s="2"/>
    </row>
    <row r="76" spans="1:21" ht="13.8">
      <c r="A76" s="59"/>
      <c r="B76" s="56"/>
      <c r="C76" s="57"/>
      <c r="D76" s="60"/>
      <c r="E76" s="27">
        <v>6</v>
      </c>
      <c r="F76" s="2" t="s">
        <v>281</v>
      </c>
      <c r="G76" s="12" t="s">
        <v>282</v>
      </c>
      <c r="H76" s="8">
        <f t="shared" si="3"/>
        <v>155800</v>
      </c>
      <c r="I76" s="8">
        <f t="shared" si="3"/>
        <v>1800</v>
      </c>
      <c r="J76" s="9">
        <f t="shared" si="4"/>
        <v>1.1553273427471118</v>
      </c>
      <c r="K76" s="54" t="s">
        <v>283</v>
      </c>
      <c r="L76" s="54"/>
      <c r="M76" s="2"/>
      <c r="N76" s="2"/>
      <c r="O76" s="2"/>
      <c r="P76" s="2"/>
      <c r="Q76" s="2"/>
      <c r="R76" s="2"/>
      <c r="S76" s="2"/>
      <c r="T76" s="2"/>
      <c r="U76" s="2"/>
    </row>
    <row r="77" spans="1:21" ht="13.8">
      <c r="A77" s="59"/>
      <c r="B77" s="56"/>
      <c r="C77" s="57"/>
      <c r="D77" s="60"/>
      <c r="E77" s="28" t="s">
        <v>142</v>
      </c>
      <c r="F77" s="17" t="s">
        <v>284</v>
      </c>
      <c r="G77" s="18" t="s">
        <v>285</v>
      </c>
      <c r="H77" s="8">
        <f t="shared" si="3"/>
        <v>129600</v>
      </c>
      <c r="I77" s="8">
        <f t="shared" si="3"/>
        <v>1700</v>
      </c>
      <c r="J77" s="9">
        <f t="shared" si="4"/>
        <v>1.3117283950617282</v>
      </c>
      <c r="K77" s="54"/>
      <c r="L77" s="54"/>
      <c r="M77" s="2"/>
      <c r="N77" s="2"/>
      <c r="O77" s="2"/>
      <c r="P77" s="2"/>
      <c r="Q77" s="2"/>
      <c r="R77" s="2"/>
      <c r="S77" s="2"/>
      <c r="T77" s="2"/>
      <c r="U77" s="2"/>
    </row>
    <row r="78" spans="1:21" ht="13.8">
      <c r="A78" s="59"/>
      <c r="B78" s="56"/>
      <c r="C78" s="57" t="s">
        <v>171</v>
      </c>
      <c r="D78" s="58" t="s">
        <v>136</v>
      </c>
      <c r="E78" s="26">
        <v>1</v>
      </c>
      <c r="F78" s="6" t="s">
        <v>82</v>
      </c>
      <c r="G78" s="7" t="s">
        <v>274</v>
      </c>
      <c r="H78" s="8">
        <f t="shared" si="3"/>
        <v>3143300</v>
      </c>
      <c r="I78" s="8">
        <f t="shared" si="3"/>
        <v>1500</v>
      </c>
      <c r="J78" s="9">
        <f t="shared" si="4"/>
        <v>4.7720548468170393E-2</v>
      </c>
      <c r="K78" s="29" t="s">
        <v>286</v>
      </c>
      <c r="L78" s="29" t="s">
        <v>287</v>
      </c>
      <c r="M78" s="2">
        <f t="shared" ref="M78:N86" si="5">IF(ISNUMBER(SEARCH("ms", K78)), LEFT(K78, LEN(K78) - 2), LEFT(K78, LEN(K78) - 1) * 1000)</f>
        <v>1425100</v>
      </c>
      <c r="N78" s="8" t="str">
        <f t="shared" si="5"/>
        <v>797.2</v>
      </c>
      <c r="O78" s="2"/>
      <c r="P78" s="2"/>
      <c r="Q78" s="2"/>
      <c r="R78" s="2"/>
      <c r="S78" s="2"/>
      <c r="T78" s="2"/>
      <c r="U78" s="2"/>
    </row>
    <row r="79" spans="1:21" ht="13.8">
      <c r="A79" s="59"/>
      <c r="B79" s="56"/>
      <c r="C79" s="57"/>
      <c r="D79" s="58"/>
      <c r="E79" s="27">
        <v>6</v>
      </c>
      <c r="F79" s="2" t="s">
        <v>288</v>
      </c>
      <c r="G79" s="12" t="s">
        <v>289</v>
      </c>
      <c r="H79" s="8">
        <f>IF(ISNUMBER(SEARCH("ms", F79)), LEFT(F79, LEN(F79) - 2), LEFT(F79, LEN(F79) - 1) * 1000)</f>
        <v>981500</v>
      </c>
      <c r="I79" s="8" t="str">
        <f>IF(ISNUMBER(SEARCH("ms", G79)), LEFT(G79, LEN(G79) - 2), LEFT(G79, LEN(G79) - 1) * 1000)</f>
        <v>936.8</v>
      </c>
      <c r="J79" s="9">
        <f t="shared" si="4"/>
        <v>9.5445746306673449E-2</v>
      </c>
      <c r="K79" s="29" t="s">
        <v>448</v>
      </c>
      <c r="L79" s="29" t="s">
        <v>290</v>
      </c>
      <c r="M79" s="2">
        <f t="shared" si="5"/>
        <v>426000</v>
      </c>
      <c r="N79" s="8" t="str">
        <f t="shared" si="5"/>
        <v>505.9</v>
      </c>
      <c r="O79" s="2"/>
      <c r="P79" s="2"/>
      <c r="Q79" s="2"/>
      <c r="R79" s="2"/>
      <c r="S79" s="2"/>
      <c r="T79" s="2"/>
      <c r="U79" s="2"/>
    </row>
    <row r="80" spans="1:21" ht="13.8">
      <c r="A80" s="59"/>
      <c r="B80" s="56"/>
      <c r="C80" s="57"/>
      <c r="D80" s="58"/>
      <c r="E80" s="27" t="s">
        <v>142</v>
      </c>
      <c r="F80" s="2" t="s">
        <v>291</v>
      </c>
      <c r="G80" s="12" t="s">
        <v>292</v>
      </c>
      <c r="H80" s="8">
        <f t="shared" ref="H80:I103" si="6">IF(ISNUMBER(SEARCH("ms", F80)), LEFT(F80, LEN(F80) - 2), LEFT(F80, LEN(F80) - 1) * 1000)</f>
        <v>757800</v>
      </c>
      <c r="I80" s="8">
        <f t="shared" si="6"/>
        <v>873700</v>
      </c>
      <c r="J80" s="9">
        <f t="shared" si="4"/>
        <v>115.294272895223</v>
      </c>
      <c r="K80" s="29" t="s">
        <v>293</v>
      </c>
      <c r="L80" s="29" t="s">
        <v>294</v>
      </c>
      <c r="M80" s="2">
        <f t="shared" si="5"/>
        <v>328600</v>
      </c>
      <c r="N80" s="8" t="str">
        <f t="shared" si="5"/>
        <v>455.8</v>
      </c>
      <c r="O80" s="2"/>
      <c r="P80" s="2"/>
      <c r="Q80" s="2"/>
      <c r="R80" s="2"/>
      <c r="S80" s="2"/>
      <c r="T80" s="2"/>
      <c r="U80" s="2"/>
    </row>
    <row r="81" spans="1:21" ht="13.8">
      <c r="A81" s="59"/>
      <c r="B81" s="56"/>
      <c r="C81" s="57"/>
      <c r="D81" s="59" t="s">
        <v>146</v>
      </c>
      <c r="E81" s="27">
        <v>1</v>
      </c>
      <c r="F81" s="2" t="s">
        <v>295</v>
      </c>
      <c r="G81" s="12" t="s">
        <v>296</v>
      </c>
      <c r="H81" s="8">
        <f t="shared" si="6"/>
        <v>3162100</v>
      </c>
      <c r="I81" s="8">
        <f t="shared" si="6"/>
        <v>7600</v>
      </c>
      <c r="J81" s="9">
        <f t="shared" si="4"/>
        <v>0.24034660510420292</v>
      </c>
      <c r="K81" s="29" t="s">
        <v>297</v>
      </c>
      <c r="L81" s="29" t="s">
        <v>298</v>
      </c>
      <c r="M81" s="2">
        <f t="shared" si="5"/>
        <v>1393700</v>
      </c>
      <c r="N81" s="2">
        <f t="shared" si="5"/>
        <v>3800</v>
      </c>
      <c r="O81" s="2"/>
      <c r="P81" s="2"/>
      <c r="Q81" s="2"/>
      <c r="R81" s="2"/>
      <c r="S81" s="2"/>
      <c r="T81" s="2"/>
      <c r="U81" s="2"/>
    </row>
    <row r="82" spans="1:21" ht="13.8">
      <c r="A82" s="59"/>
      <c r="B82" s="56"/>
      <c r="C82" s="57"/>
      <c r="D82" s="59"/>
      <c r="E82" s="27">
        <v>6</v>
      </c>
      <c r="F82" s="2" t="s">
        <v>299</v>
      </c>
      <c r="G82" s="12" t="s">
        <v>300</v>
      </c>
      <c r="H82" s="8">
        <f t="shared" si="6"/>
        <v>978700</v>
      </c>
      <c r="I82" s="8">
        <f t="shared" si="6"/>
        <v>4400</v>
      </c>
      <c r="J82" s="9">
        <f t="shared" si="4"/>
        <v>0.44957596812097678</v>
      </c>
      <c r="K82" s="29" t="s">
        <v>301</v>
      </c>
      <c r="L82" s="29" t="s">
        <v>302</v>
      </c>
      <c r="M82" s="2">
        <f t="shared" si="5"/>
        <v>425300</v>
      </c>
      <c r="N82" s="2">
        <f t="shared" si="5"/>
        <v>2200</v>
      </c>
      <c r="O82" s="2"/>
      <c r="P82" s="2"/>
      <c r="Q82" s="2"/>
      <c r="R82" s="2"/>
      <c r="S82" s="2"/>
      <c r="T82" s="2"/>
      <c r="U82" s="2"/>
    </row>
    <row r="83" spans="1:21" ht="13.8">
      <c r="A83" s="59"/>
      <c r="B83" s="56"/>
      <c r="C83" s="57"/>
      <c r="D83" s="59"/>
      <c r="E83" s="27" t="s">
        <v>142</v>
      </c>
      <c r="F83" s="2" t="s">
        <v>303</v>
      </c>
      <c r="G83" s="12" t="s">
        <v>304</v>
      </c>
      <c r="H83" s="8">
        <f t="shared" si="6"/>
        <v>762500</v>
      </c>
      <c r="I83" s="8">
        <f t="shared" si="6"/>
        <v>4500</v>
      </c>
      <c r="J83" s="9">
        <f t="shared" si="4"/>
        <v>0.5901639344262295</v>
      </c>
      <c r="K83" s="29" t="s">
        <v>305</v>
      </c>
      <c r="L83" s="29" t="s">
        <v>306</v>
      </c>
      <c r="M83" s="2">
        <f t="shared" si="5"/>
        <v>333400</v>
      </c>
      <c r="N83" s="2">
        <f t="shared" si="5"/>
        <v>2100</v>
      </c>
      <c r="O83" s="2"/>
      <c r="P83" s="2"/>
      <c r="Q83" s="2"/>
      <c r="R83" s="2"/>
      <c r="S83" s="2"/>
      <c r="T83" s="2"/>
      <c r="U83" s="2"/>
    </row>
    <row r="84" spans="1:21" ht="13.8">
      <c r="A84" s="59"/>
      <c r="B84" s="56"/>
      <c r="C84" s="57"/>
      <c r="D84" s="60" t="s">
        <v>151</v>
      </c>
      <c r="E84" s="27">
        <v>1</v>
      </c>
      <c r="F84" s="2" t="s">
        <v>307</v>
      </c>
      <c r="G84" s="12" t="s">
        <v>308</v>
      </c>
      <c r="H84" s="8">
        <f t="shared" si="6"/>
        <v>3178400</v>
      </c>
      <c r="I84" s="8">
        <f t="shared" si="6"/>
        <v>74900</v>
      </c>
      <c r="J84" s="9">
        <f t="shared" si="4"/>
        <v>2.3565315882204882</v>
      </c>
      <c r="K84" s="29" t="s">
        <v>309</v>
      </c>
      <c r="L84" s="29" t="s">
        <v>296</v>
      </c>
      <c r="M84" s="2">
        <f t="shared" si="5"/>
        <v>1388800</v>
      </c>
      <c r="N84" s="2">
        <f t="shared" si="5"/>
        <v>7600</v>
      </c>
      <c r="O84" s="2"/>
      <c r="P84" s="2"/>
      <c r="Q84" s="2"/>
      <c r="R84" s="2"/>
      <c r="S84" s="2"/>
      <c r="T84" s="2"/>
      <c r="U84" s="2"/>
    </row>
    <row r="85" spans="1:21" ht="13.8">
      <c r="A85" s="59"/>
      <c r="B85" s="56"/>
      <c r="C85" s="57"/>
      <c r="D85" s="60"/>
      <c r="E85" s="27">
        <v>6</v>
      </c>
      <c r="F85" s="2" t="s">
        <v>310</v>
      </c>
      <c r="G85" s="12" t="s">
        <v>311</v>
      </c>
      <c r="H85" s="8">
        <f t="shared" si="6"/>
        <v>977600</v>
      </c>
      <c r="I85" s="8">
        <f t="shared" si="6"/>
        <v>81900</v>
      </c>
      <c r="J85" s="9">
        <f t="shared" si="4"/>
        <v>8.3776595744680851</v>
      </c>
      <c r="K85" s="29" t="s">
        <v>312</v>
      </c>
      <c r="L85" s="29" t="s">
        <v>300</v>
      </c>
      <c r="M85" s="2">
        <f t="shared" si="5"/>
        <v>437100</v>
      </c>
      <c r="N85" s="2">
        <f t="shared" si="5"/>
        <v>4400</v>
      </c>
      <c r="O85" s="2"/>
      <c r="P85" s="2"/>
      <c r="Q85" s="2"/>
      <c r="R85" s="2"/>
      <c r="S85" s="2"/>
      <c r="T85" s="2"/>
      <c r="U85" s="2"/>
    </row>
    <row r="86" spans="1:21" ht="13.8">
      <c r="A86" s="59"/>
      <c r="B86" s="56"/>
      <c r="C86" s="57"/>
      <c r="D86" s="60"/>
      <c r="E86" s="28" t="s">
        <v>142</v>
      </c>
      <c r="F86" s="17" t="s">
        <v>313</v>
      </c>
      <c r="G86" s="18" t="s">
        <v>166</v>
      </c>
      <c r="H86" s="8">
        <f t="shared" si="6"/>
        <v>776400</v>
      </c>
      <c r="I86" s="8">
        <f t="shared" si="6"/>
        <v>106000</v>
      </c>
      <c r="J86" s="9">
        <f t="shared" si="4"/>
        <v>13.652756311179804</v>
      </c>
      <c r="K86" s="29" t="s">
        <v>314</v>
      </c>
      <c r="L86" s="29" t="s">
        <v>12</v>
      </c>
      <c r="M86" s="2">
        <f t="shared" si="5"/>
        <v>330600</v>
      </c>
      <c r="N86" s="2">
        <f t="shared" si="5"/>
        <v>4000</v>
      </c>
      <c r="O86" s="2"/>
      <c r="P86" s="2"/>
      <c r="Q86" s="2"/>
      <c r="R86" s="2"/>
      <c r="S86" s="2"/>
      <c r="T86" s="2"/>
      <c r="U86" s="2"/>
    </row>
    <row r="87" spans="1:21" ht="13.8">
      <c r="A87" s="59"/>
      <c r="B87" s="56" t="s">
        <v>191</v>
      </c>
      <c r="C87" s="57" t="s">
        <v>135</v>
      </c>
      <c r="D87" s="58" t="s">
        <v>136</v>
      </c>
      <c r="E87" s="26">
        <v>1</v>
      </c>
      <c r="F87" s="6" t="s">
        <v>315</v>
      </c>
      <c r="G87" s="7" t="s">
        <v>316</v>
      </c>
      <c r="H87" s="8" t="str">
        <f t="shared" si="6"/>
        <v>859.1</v>
      </c>
      <c r="I87" s="8" t="str">
        <f t="shared" si="6"/>
        <v>15.1</v>
      </c>
      <c r="J87" s="9">
        <f t="shared" si="4"/>
        <v>1.7576533581655218</v>
      </c>
      <c r="K87" s="2"/>
      <c r="L87" s="2"/>
      <c r="M87" s="2"/>
      <c r="N87" s="2"/>
      <c r="O87" s="2"/>
      <c r="P87" s="2"/>
      <c r="Q87" s="2"/>
      <c r="R87" s="2"/>
      <c r="S87" s="2"/>
      <c r="T87" s="2"/>
      <c r="U87" s="2"/>
    </row>
    <row r="88" spans="1:21" ht="13.8">
      <c r="A88" s="59"/>
      <c r="B88" s="56"/>
      <c r="C88" s="57"/>
      <c r="D88" s="58"/>
      <c r="E88" s="27">
        <v>6</v>
      </c>
      <c r="F88" s="2" t="s">
        <v>317</v>
      </c>
      <c r="G88" s="12" t="s">
        <v>318</v>
      </c>
      <c r="H88" s="8" t="str">
        <f t="shared" si="6"/>
        <v>269.5</v>
      </c>
      <c r="I88" s="8" t="str">
        <f t="shared" si="6"/>
        <v>8</v>
      </c>
      <c r="J88" s="9">
        <f t="shared" si="4"/>
        <v>2.9684601113172544</v>
      </c>
      <c r="K88" s="2"/>
      <c r="L88" s="2"/>
      <c r="M88" s="2"/>
      <c r="N88" s="2"/>
      <c r="O88" s="2"/>
      <c r="P88" s="2"/>
      <c r="Q88" s="2"/>
      <c r="R88" s="2"/>
      <c r="S88" s="2"/>
      <c r="T88" s="2"/>
      <c r="U88" s="2"/>
    </row>
    <row r="89" spans="1:21" ht="13.8">
      <c r="A89" s="59"/>
      <c r="B89" s="56"/>
      <c r="C89" s="57"/>
      <c r="D89" s="58"/>
      <c r="E89" s="27" t="s">
        <v>142</v>
      </c>
      <c r="F89" s="2" t="s">
        <v>319</v>
      </c>
      <c r="G89" s="12" t="s">
        <v>320</v>
      </c>
      <c r="H89" s="8" t="str">
        <f t="shared" si="6"/>
        <v>228.4</v>
      </c>
      <c r="I89" s="8" t="str">
        <f t="shared" si="6"/>
        <v>7</v>
      </c>
      <c r="J89" s="9">
        <f t="shared" si="4"/>
        <v>3.0647985989492121</v>
      </c>
      <c r="K89" s="2"/>
      <c r="L89" s="2"/>
      <c r="M89" s="2"/>
      <c r="N89" s="2"/>
      <c r="O89" s="2"/>
      <c r="P89" s="2"/>
      <c r="Q89" s="2"/>
      <c r="R89" s="2"/>
      <c r="S89" s="2"/>
      <c r="T89" s="2"/>
      <c r="U89" s="2"/>
    </row>
    <row r="90" spans="1:21" ht="13.8">
      <c r="A90" s="59"/>
      <c r="B90" s="56"/>
      <c r="C90" s="57"/>
      <c r="D90" s="59" t="s">
        <v>146</v>
      </c>
      <c r="E90" s="27">
        <v>1</v>
      </c>
      <c r="F90" s="2" t="s">
        <v>321</v>
      </c>
      <c r="G90" s="12" t="s">
        <v>322</v>
      </c>
      <c r="H90" s="8" t="str">
        <f t="shared" si="6"/>
        <v>863.6</v>
      </c>
      <c r="I90" s="8" t="str">
        <f t="shared" si="6"/>
        <v>54.3</v>
      </c>
      <c r="J90" s="9">
        <f t="shared" si="4"/>
        <v>6.2876331635016198</v>
      </c>
      <c r="K90" s="2"/>
      <c r="L90" s="2"/>
      <c r="M90" s="2"/>
      <c r="N90" s="2"/>
      <c r="O90" s="2"/>
      <c r="P90" s="2"/>
      <c r="Q90" s="2"/>
      <c r="R90" s="2"/>
      <c r="S90" s="2"/>
      <c r="T90" s="2"/>
      <c r="U90" s="2"/>
    </row>
    <row r="91" spans="1:21" ht="13.8">
      <c r="A91" s="59"/>
      <c r="B91" s="56"/>
      <c r="C91" s="57"/>
      <c r="D91" s="59"/>
      <c r="E91" s="27">
        <v>6</v>
      </c>
      <c r="F91" s="2" t="s">
        <v>323</v>
      </c>
      <c r="G91" s="12" t="s">
        <v>324</v>
      </c>
      <c r="H91" s="8" t="str">
        <f t="shared" si="6"/>
        <v>283.3</v>
      </c>
      <c r="I91" s="8" t="str">
        <f t="shared" si="6"/>
        <v>33.6</v>
      </c>
      <c r="J91" s="9">
        <f t="shared" si="4"/>
        <v>11.860218849276386</v>
      </c>
      <c r="K91" s="2"/>
      <c r="L91" s="2"/>
      <c r="M91" s="2"/>
      <c r="N91" s="2"/>
      <c r="O91" s="2"/>
      <c r="P91" s="2"/>
      <c r="Q91" s="2"/>
      <c r="R91" s="2"/>
      <c r="S91" s="2"/>
      <c r="T91" s="2"/>
      <c r="U91" s="2"/>
    </row>
    <row r="92" spans="1:21" ht="13.8">
      <c r="A92" s="59"/>
      <c r="B92" s="56"/>
      <c r="C92" s="57"/>
      <c r="D92" s="59"/>
      <c r="E92" s="27" t="s">
        <v>142</v>
      </c>
      <c r="F92" s="2" t="s">
        <v>325</v>
      </c>
      <c r="G92" s="12" t="s">
        <v>326</v>
      </c>
      <c r="H92" s="8" t="str">
        <f t="shared" si="6"/>
        <v>228.3</v>
      </c>
      <c r="I92" s="8" t="str">
        <f t="shared" si="6"/>
        <v>31.1</v>
      </c>
      <c r="J92" s="9">
        <f t="shared" si="4"/>
        <v>13.622426631625054</v>
      </c>
      <c r="K92" s="2"/>
      <c r="L92" s="2"/>
      <c r="M92" s="2"/>
      <c r="N92" s="2"/>
      <c r="O92" s="2"/>
      <c r="P92" s="2"/>
      <c r="Q92" s="2"/>
      <c r="R92" s="2"/>
      <c r="S92" s="2"/>
      <c r="T92" s="2"/>
      <c r="U92" s="2"/>
    </row>
    <row r="93" spans="1:21" ht="13.8">
      <c r="A93" s="59"/>
      <c r="B93" s="56"/>
      <c r="C93" s="57"/>
      <c r="D93" s="60" t="s">
        <v>151</v>
      </c>
      <c r="E93" s="27">
        <v>1</v>
      </c>
      <c r="F93" s="2" t="s">
        <v>315</v>
      </c>
      <c r="G93" s="12" t="s">
        <v>327</v>
      </c>
      <c r="H93" s="8" t="str">
        <f t="shared" si="6"/>
        <v>859.1</v>
      </c>
      <c r="I93" s="8" t="str">
        <f t="shared" si="6"/>
        <v>103.3</v>
      </c>
      <c r="J93" s="9">
        <f t="shared" si="4"/>
        <v>12.024211384006518</v>
      </c>
      <c r="K93" s="2"/>
      <c r="L93" s="2"/>
      <c r="M93" s="2"/>
      <c r="N93" s="2"/>
      <c r="O93" s="2"/>
      <c r="P93" s="2"/>
      <c r="Q93" s="2"/>
      <c r="R93" s="2"/>
      <c r="S93" s="2"/>
      <c r="T93" s="2"/>
      <c r="U93" s="2"/>
    </row>
    <row r="94" spans="1:21" ht="13.8">
      <c r="A94" s="59"/>
      <c r="B94" s="56"/>
      <c r="C94" s="57"/>
      <c r="D94" s="60"/>
      <c r="E94" s="27">
        <v>6</v>
      </c>
      <c r="F94" s="2" t="s">
        <v>328</v>
      </c>
      <c r="G94" s="12" t="s">
        <v>329</v>
      </c>
      <c r="H94" s="8" t="str">
        <f t="shared" si="6"/>
        <v>273.1</v>
      </c>
      <c r="I94" s="8" t="str">
        <f t="shared" si="6"/>
        <v>62.2</v>
      </c>
      <c r="J94" s="9">
        <f t="shared" si="4"/>
        <v>22.775540095203223</v>
      </c>
      <c r="K94" s="2"/>
      <c r="L94" s="2"/>
      <c r="M94" s="2"/>
      <c r="N94" s="2"/>
      <c r="O94" s="2"/>
      <c r="P94" s="2"/>
      <c r="Q94" s="2"/>
      <c r="R94" s="2"/>
      <c r="S94" s="2"/>
      <c r="T94" s="2"/>
      <c r="U94" s="2"/>
    </row>
    <row r="95" spans="1:21" ht="13.8">
      <c r="A95" s="59"/>
      <c r="B95" s="56"/>
      <c r="C95" s="57"/>
      <c r="D95" s="60"/>
      <c r="E95" s="28" t="s">
        <v>142</v>
      </c>
      <c r="F95" s="17" t="s">
        <v>330</v>
      </c>
      <c r="G95" s="18" t="s">
        <v>331</v>
      </c>
      <c r="H95" s="8" t="str">
        <f t="shared" si="6"/>
        <v>238.1</v>
      </c>
      <c r="I95" s="8" t="str">
        <f t="shared" si="6"/>
        <v>60.3</v>
      </c>
      <c r="J95" s="9">
        <f t="shared" si="4"/>
        <v>25.325493490130196</v>
      </c>
      <c r="K95" s="2"/>
      <c r="L95" s="2"/>
      <c r="M95" s="2"/>
      <c r="N95" s="2"/>
      <c r="O95" s="2"/>
      <c r="P95" s="2"/>
      <c r="Q95" s="2"/>
      <c r="R95" s="2"/>
      <c r="S95" s="2"/>
      <c r="T95" s="2"/>
      <c r="U95" s="2"/>
    </row>
    <row r="96" spans="1:21" ht="13.8">
      <c r="A96" s="59"/>
      <c r="B96" s="56"/>
      <c r="C96" s="57" t="s">
        <v>155</v>
      </c>
      <c r="D96" s="58" t="s">
        <v>136</v>
      </c>
      <c r="E96" s="26">
        <v>1</v>
      </c>
      <c r="F96" s="6" t="s">
        <v>97</v>
      </c>
      <c r="G96" s="7" t="s">
        <v>332</v>
      </c>
      <c r="H96" s="8">
        <f t="shared" si="6"/>
        <v>321000</v>
      </c>
      <c r="I96" s="8" t="str">
        <f t="shared" si="6"/>
        <v>373.1</v>
      </c>
      <c r="J96" s="9">
        <f t="shared" si="4"/>
        <v>0.11623052959501559</v>
      </c>
      <c r="K96" s="2"/>
      <c r="L96" s="2"/>
      <c r="M96" s="2"/>
      <c r="N96" s="2"/>
      <c r="O96" s="2"/>
      <c r="P96" s="2"/>
      <c r="Q96" s="2"/>
      <c r="R96" s="2"/>
      <c r="S96" s="2"/>
      <c r="T96" s="2"/>
      <c r="U96" s="2"/>
    </row>
    <row r="97" spans="1:21" ht="13.8">
      <c r="A97" s="59"/>
      <c r="B97" s="56"/>
      <c r="C97" s="57"/>
      <c r="D97" s="58"/>
      <c r="E97" s="27">
        <v>6</v>
      </c>
      <c r="F97" s="2" t="s">
        <v>333</v>
      </c>
      <c r="G97" s="12" t="s">
        <v>334</v>
      </c>
      <c r="H97" s="8">
        <f t="shared" si="6"/>
        <v>128600</v>
      </c>
      <c r="I97" s="8" t="str">
        <f t="shared" si="6"/>
        <v>223.5</v>
      </c>
      <c r="J97" s="9">
        <f t="shared" si="4"/>
        <v>0.17379471228615861</v>
      </c>
      <c r="K97" s="2"/>
      <c r="L97" s="2"/>
      <c r="M97" s="2"/>
      <c r="N97" s="2"/>
      <c r="O97" s="2"/>
      <c r="P97" s="2"/>
      <c r="Q97" s="2"/>
      <c r="R97" s="2"/>
      <c r="S97" s="2"/>
      <c r="T97" s="2"/>
      <c r="U97" s="2"/>
    </row>
    <row r="98" spans="1:21" ht="13.8">
      <c r="A98" s="59"/>
      <c r="B98" s="56"/>
      <c r="C98" s="57"/>
      <c r="D98" s="58"/>
      <c r="E98" s="27" t="s">
        <v>142</v>
      </c>
      <c r="F98" s="2" t="s">
        <v>335</v>
      </c>
      <c r="G98" s="12" t="s">
        <v>336</v>
      </c>
      <c r="H98" s="8">
        <f t="shared" si="6"/>
        <v>102700</v>
      </c>
      <c r="I98" s="8" t="str">
        <f t="shared" si="6"/>
        <v>192</v>
      </c>
      <c r="J98" s="9">
        <f t="shared" si="4"/>
        <v>0.186952288218111</v>
      </c>
      <c r="K98" s="2"/>
      <c r="L98" s="2"/>
      <c r="M98" s="2"/>
      <c r="N98" s="2"/>
      <c r="O98" s="2"/>
      <c r="P98" s="2"/>
      <c r="Q98" s="2"/>
      <c r="R98" s="2"/>
      <c r="S98" s="2"/>
      <c r="T98" s="2"/>
      <c r="U98" s="2"/>
    </row>
    <row r="99" spans="1:21" ht="13.8">
      <c r="A99" s="59"/>
      <c r="B99" s="56"/>
      <c r="C99" s="57"/>
      <c r="D99" s="59" t="s">
        <v>146</v>
      </c>
      <c r="E99" s="27">
        <v>1</v>
      </c>
      <c r="F99" s="2" t="s">
        <v>337</v>
      </c>
      <c r="G99" s="12" t="s">
        <v>338</v>
      </c>
      <c r="H99" s="8">
        <f t="shared" si="6"/>
        <v>339700</v>
      </c>
      <c r="I99" s="8" t="str">
        <f t="shared" si="6"/>
        <v>1.7</v>
      </c>
      <c r="J99" s="9">
        <f t="shared" si="4"/>
        <v>5.0044156608772445E-4</v>
      </c>
      <c r="K99" s="2"/>
      <c r="L99" s="2"/>
      <c r="M99" s="2"/>
      <c r="N99" s="2"/>
      <c r="O99" s="2"/>
      <c r="P99" s="2"/>
      <c r="Q99" s="2"/>
      <c r="R99" s="2"/>
      <c r="S99" s="2"/>
      <c r="T99" s="2"/>
      <c r="U99" s="2"/>
    </row>
    <row r="100" spans="1:21" ht="13.8">
      <c r="A100" s="59"/>
      <c r="B100" s="56"/>
      <c r="C100" s="57"/>
      <c r="D100" s="59"/>
      <c r="E100" s="27">
        <v>6</v>
      </c>
      <c r="F100" s="2" t="s">
        <v>339</v>
      </c>
      <c r="G100" s="12" t="s">
        <v>198</v>
      </c>
      <c r="H100" s="8">
        <f t="shared" si="6"/>
        <v>130699.99999999999</v>
      </c>
      <c r="I100" s="8">
        <f t="shared" si="6"/>
        <v>1000</v>
      </c>
      <c r="J100" s="9">
        <f t="shared" si="4"/>
        <v>0.76511094108645761</v>
      </c>
      <c r="K100" s="2"/>
      <c r="L100" s="2"/>
      <c r="M100" s="2"/>
      <c r="N100" s="2"/>
      <c r="O100" s="2"/>
      <c r="P100" s="2"/>
      <c r="Q100" s="2"/>
      <c r="R100" s="2"/>
      <c r="S100" s="2"/>
      <c r="T100" s="2"/>
      <c r="U100" s="2"/>
    </row>
    <row r="101" spans="1:21" ht="13.8">
      <c r="A101" s="59"/>
      <c r="B101" s="56"/>
      <c r="C101" s="57"/>
      <c r="D101" s="59"/>
      <c r="E101" s="27" t="s">
        <v>142</v>
      </c>
      <c r="F101" s="2" t="s">
        <v>340</v>
      </c>
      <c r="G101" s="12" t="s">
        <v>341</v>
      </c>
      <c r="H101" s="8">
        <f t="shared" si="6"/>
        <v>107600</v>
      </c>
      <c r="I101" s="8" t="str">
        <f t="shared" si="6"/>
        <v>840.2</v>
      </c>
      <c r="J101" s="9">
        <f t="shared" si="4"/>
        <v>0.78085501858736062</v>
      </c>
      <c r="K101" s="2"/>
      <c r="L101" s="2"/>
      <c r="M101" s="2"/>
      <c r="N101" s="2"/>
      <c r="O101" s="2"/>
      <c r="P101" s="2"/>
      <c r="Q101" s="2"/>
      <c r="R101" s="2"/>
      <c r="S101" s="2"/>
      <c r="T101" s="2"/>
      <c r="U101" s="2"/>
    </row>
    <row r="102" spans="1:21" ht="13.8">
      <c r="A102" s="59"/>
      <c r="B102" s="56"/>
      <c r="C102" s="57"/>
      <c r="D102" s="60" t="s">
        <v>151</v>
      </c>
      <c r="E102" s="27">
        <v>1</v>
      </c>
      <c r="F102" s="2" t="s">
        <v>342</v>
      </c>
      <c r="G102" s="12" t="s">
        <v>343</v>
      </c>
      <c r="H102" s="8">
        <f t="shared" si="6"/>
        <v>318000</v>
      </c>
      <c r="I102" s="8">
        <f t="shared" si="6"/>
        <v>3300</v>
      </c>
      <c r="J102" s="9">
        <f t="shared" si="4"/>
        <v>1.0377358490566038</v>
      </c>
      <c r="K102" s="2"/>
      <c r="L102" s="2"/>
      <c r="M102" s="2"/>
      <c r="N102" s="2"/>
      <c r="O102" s="2"/>
      <c r="P102" s="2"/>
      <c r="Q102" s="2"/>
      <c r="R102" s="2"/>
      <c r="S102" s="2"/>
      <c r="T102" s="2"/>
      <c r="U102" s="2"/>
    </row>
    <row r="103" spans="1:21" ht="13.8">
      <c r="A103" s="59"/>
      <c r="B103" s="56"/>
      <c r="C103" s="57"/>
      <c r="D103" s="60"/>
      <c r="E103" s="27">
        <v>6</v>
      </c>
      <c r="F103" s="2" t="s">
        <v>344</v>
      </c>
      <c r="G103" s="12" t="s">
        <v>153</v>
      </c>
      <c r="H103" s="8">
        <f t="shared" si="6"/>
        <v>133700</v>
      </c>
      <c r="I103" s="8">
        <f t="shared" si="6"/>
        <v>1900</v>
      </c>
      <c r="J103" s="9">
        <f t="shared" si="4"/>
        <v>1.4210919970082274</v>
      </c>
      <c r="K103" s="2"/>
      <c r="L103" s="2"/>
      <c r="M103" s="2"/>
      <c r="N103" s="2"/>
      <c r="O103" s="2"/>
      <c r="P103" s="2"/>
      <c r="Q103" s="2"/>
      <c r="R103" s="2"/>
      <c r="S103" s="2"/>
      <c r="T103" s="2"/>
      <c r="U103" s="2"/>
    </row>
    <row r="104" spans="1:21" ht="13.8">
      <c r="A104" s="59"/>
      <c r="B104" s="56"/>
      <c r="C104" s="57"/>
      <c r="D104" s="60"/>
      <c r="E104" s="28" t="s">
        <v>142</v>
      </c>
      <c r="F104" s="17" t="s">
        <v>166</v>
      </c>
      <c r="G104" s="18" t="s">
        <v>282</v>
      </c>
      <c r="H104" s="8">
        <f>IF(ISNUMBER(SEARCH("ms", F104)), LEFT(F104, LEN(F104) - 2), LEFT(F104, LEN(F104) - 1) * 1000)</f>
        <v>106000</v>
      </c>
      <c r="I104" s="8">
        <f>IF(ISNUMBER(SEARCH("ms", G104)), LEFT(G104, LEN(G104) - 2), LEFT(G104, LEN(G104) - 1) * 1000)</f>
        <v>1800</v>
      </c>
      <c r="J104" s="9">
        <f t="shared" si="4"/>
        <v>1.6981132075471699</v>
      </c>
      <c r="K104" s="2"/>
      <c r="L104" s="2"/>
      <c r="M104" s="2"/>
      <c r="N104" s="2"/>
      <c r="O104" s="2"/>
      <c r="P104" s="2"/>
      <c r="Q104" s="2"/>
      <c r="R104" s="2"/>
      <c r="S104" s="2"/>
      <c r="T104" s="2"/>
      <c r="U104" s="2"/>
    </row>
    <row r="105" spans="1:21" ht="13.8">
      <c r="A105" s="59"/>
      <c r="B105" s="56"/>
      <c r="C105" s="57" t="s">
        <v>171</v>
      </c>
      <c r="D105" s="58" t="s">
        <v>136</v>
      </c>
      <c r="E105" s="26">
        <v>1</v>
      </c>
      <c r="F105" s="6" t="s">
        <v>345</v>
      </c>
      <c r="G105" s="7" t="s">
        <v>153</v>
      </c>
      <c r="H105" s="8">
        <f t="shared" ref="H105:I128" si="7">IF(ISNUMBER(SEARCH("ms", F105)), LEFT(F105, LEN(F105) - 2), LEFT(F105, LEN(F105) - 1) * 1000)</f>
        <v>2967000</v>
      </c>
      <c r="I105" s="8">
        <f t="shared" si="7"/>
        <v>1900</v>
      </c>
      <c r="J105" s="9">
        <f t="shared" si="4"/>
        <v>6.4037748567576672E-2</v>
      </c>
      <c r="K105" s="2"/>
      <c r="L105" s="2"/>
      <c r="M105" s="2"/>
      <c r="N105" s="2"/>
      <c r="O105" s="2"/>
      <c r="P105" s="2"/>
      <c r="Q105" s="2"/>
      <c r="R105" s="2"/>
      <c r="S105" s="2"/>
      <c r="T105" s="2"/>
      <c r="U105" s="2"/>
    </row>
    <row r="106" spans="1:21" ht="13.8">
      <c r="A106" s="59"/>
      <c r="B106" s="56"/>
      <c r="C106" s="57"/>
      <c r="D106" s="58"/>
      <c r="E106" s="27">
        <v>6</v>
      </c>
      <c r="F106" s="2" t="s">
        <v>346</v>
      </c>
      <c r="G106" s="12" t="s">
        <v>347</v>
      </c>
      <c r="H106" s="8">
        <f t="shared" si="7"/>
        <v>956600</v>
      </c>
      <c r="I106" s="8" t="str">
        <f t="shared" si="7"/>
        <v>958.8</v>
      </c>
      <c r="J106" s="9">
        <f t="shared" si="4"/>
        <v>0.10022998118335773</v>
      </c>
      <c r="K106" s="2"/>
      <c r="L106" s="2"/>
      <c r="M106" s="2"/>
      <c r="N106" s="2"/>
      <c r="O106" s="2"/>
      <c r="P106" s="2"/>
      <c r="Q106" s="2"/>
      <c r="R106" s="2"/>
      <c r="S106" s="2"/>
      <c r="T106" s="2"/>
      <c r="U106" s="2"/>
    </row>
    <row r="107" spans="1:21" ht="13.8">
      <c r="A107" s="59"/>
      <c r="B107" s="56"/>
      <c r="C107" s="57"/>
      <c r="D107" s="58"/>
      <c r="E107" s="27" t="s">
        <v>142</v>
      </c>
      <c r="F107" s="2" t="s">
        <v>348</v>
      </c>
      <c r="G107" s="12" t="s">
        <v>349</v>
      </c>
      <c r="H107" s="8">
        <f t="shared" si="7"/>
        <v>768200</v>
      </c>
      <c r="I107" s="8" t="str">
        <f t="shared" si="7"/>
        <v>909</v>
      </c>
      <c r="J107" s="9">
        <f t="shared" si="4"/>
        <v>0.11832856027076283</v>
      </c>
      <c r="K107" s="2"/>
      <c r="L107" s="2"/>
      <c r="M107" s="2"/>
      <c r="N107" s="2"/>
      <c r="O107" s="2"/>
      <c r="P107" s="2"/>
      <c r="Q107" s="2"/>
      <c r="R107" s="2"/>
      <c r="S107" s="2"/>
      <c r="T107" s="2"/>
      <c r="U107" s="2"/>
    </row>
    <row r="108" spans="1:21" ht="13.8">
      <c r="A108" s="59"/>
      <c r="B108" s="56"/>
      <c r="C108" s="57"/>
      <c r="D108" s="59" t="s">
        <v>146</v>
      </c>
      <c r="E108" s="27">
        <v>1</v>
      </c>
      <c r="F108" s="2" t="s">
        <v>350</v>
      </c>
      <c r="G108" s="12" t="s">
        <v>351</v>
      </c>
      <c r="H108" s="8">
        <f t="shared" si="7"/>
        <v>3020100</v>
      </c>
      <c r="I108" s="8">
        <f t="shared" si="7"/>
        <v>8600</v>
      </c>
      <c r="J108" s="9">
        <f t="shared" si="4"/>
        <v>0.28475878282176087</v>
      </c>
      <c r="K108" s="2"/>
      <c r="L108" s="2"/>
      <c r="M108" s="2"/>
      <c r="N108" s="2"/>
      <c r="O108" s="2"/>
      <c r="P108" s="2"/>
      <c r="Q108" s="2"/>
      <c r="R108" s="2"/>
      <c r="S108" s="2"/>
      <c r="T108" s="2"/>
      <c r="U108" s="2"/>
    </row>
    <row r="109" spans="1:21" ht="13.8">
      <c r="A109" s="59"/>
      <c r="B109" s="56"/>
      <c r="C109" s="57"/>
      <c r="D109" s="59"/>
      <c r="E109" s="27">
        <v>6</v>
      </c>
      <c r="F109" s="2" t="s">
        <v>352</v>
      </c>
      <c r="G109" s="12" t="s">
        <v>304</v>
      </c>
      <c r="H109" s="8">
        <f t="shared" si="7"/>
        <v>971000</v>
      </c>
      <c r="I109" s="8">
        <f t="shared" si="7"/>
        <v>4500</v>
      </c>
      <c r="J109" s="9">
        <f t="shared" si="4"/>
        <v>0.46343975283213185</v>
      </c>
      <c r="K109" s="2"/>
      <c r="L109" s="2"/>
      <c r="M109" s="2"/>
      <c r="N109" s="2"/>
      <c r="O109" s="2"/>
      <c r="P109" s="2"/>
      <c r="Q109" s="2"/>
      <c r="R109" s="2"/>
      <c r="S109" s="2"/>
      <c r="T109" s="2"/>
      <c r="U109" s="2"/>
    </row>
    <row r="110" spans="1:21" ht="13.8">
      <c r="A110" s="59"/>
      <c r="B110" s="56"/>
      <c r="C110" s="57"/>
      <c r="D110" s="59"/>
      <c r="E110" s="27" t="s">
        <v>142</v>
      </c>
      <c r="F110" s="2" t="s">
        <v>353</v>
      </c>
      <c r="G110" s="12" t="s">
        <v>195</v>
      </c>
      <c r="H110" s="8">
        <f t="shared" si="7"/>
        <v>750200</v>
      </c>
      <c r="I110" s="8">
        <f t="shared" si="7"/>
        <v>4300</v>
      </c>
      <c r="J110" s="9">
        <f t="shared" si="4"/>
        <v>0.5731804852039456</v>
      </c>
      <c r="K110" s="2"/>
      <c r="L110" s="2"/>
      <c r="M110" s="2"/>
      <c r="N110" s="2"/>
      <c r="O110" s="2"/>
      <c r="P110" s="2"/>
      <c r="Q110" s="2"/>
      <c r="R110" s="2"/>
      <c r="S110" s="2"/>
      <c r="T110" s="2"/>
      <c r="U110" s="2"/>
    </row>
    <row r="111" spans="1:21" ht="13.8">
      <c r="A111" s="59"/>
      <c r="B111" s="56"/>
      <c r="C111" s="57"/>
      <c r="D111" s="60" t="s">
        <v>151</v>
      </c>
      <c r="E111" s="27">
        <v>1</v>
      </c>
      <c r="F111" s="2" t="s">
        <v>354</v>
      </c>
      <c r="G111" s="12" t="s">
        <v>355</v>
      </c>
      <c r="H111" s="8">
        <f t="shared" si="7"/>
        <v>3028000</v>
      </c>
      <c r="I111" s="8">
        <f t="shared" si="7"/>
        <v>24200</v>
      </c>
      <c r="J111" s="9">
        <f t="shared" si="4"/>
        <v>0.79920739762219284</v>
      </c>
      <c r="K111" s="2"/>
      <c r="L111" s="2"/>
      <c r="M111" s="2"/>
      <c r="N111" s="2"/>
      <c r="O111" s="2"/>
      <c r="P111" s="2"/>
      <c r="Q111" s="2"/>
      <c r="R111" s="2"/>
      <c r="S111" s="2"/>
      <c r="T111" s="2"/>
      <c r="U111" s="2"/>
    </row>
    <row r="112" spans="1:21" ht="13.8">
      <c r="A112" s="59"/>
      <c r="B112" s="56"/>
      <c r="C112" s="57"/>
      <c r="D112" s="60"/>
      <c r="E112" s="27">
        <v>6</v>
      </c>
      <c r="F112" s="2" t="s">
        <v>356</v>
      </c>
      <c r="G112" s="12" t="s">
        <v>357</v>
      </c>
      <c r="H112" s="8">
        <f t="shared" si="7"/>
        <v>975300</v>
      </c>
      <c r="I112" s="8">
        <f t="shared" si="7"/>
        <v>16400</v>
      </c>
      <c r="J112" s="9">
        <f t="shared" si="4"/>
        <v>1.6815338870091254</v>
      </c>
      <c r="K112" s="2"/>
      <c r="L112" s="2"/>
      <c r="M112" s="2"/>
      <c r="N112" s="2"/>
      <c r="O112" s="2"/>
      <c r="P112" s="2"/>
      <c r="Q112" s="2"/>
      <c r="R112" s="2"/>
      <c r="S112" s="2"/>
      <c r="T112" s="2"/>
      <c r="U112" s="2"/>
    </row>
    <row r="113" spans="1:21" ht="13.8">
      <c r="A113" s="59"/>
      <c r="B113" s="56"/>
      <c r="C113" s="57"/>
      <c r="D113" s="60"/>
      <c r="E113" s="28" t="s">
        <v>142</v>
      </c>
      <c r="F113" s="17" t="s">
        <v>358</v>
      </c>
      <c r="G113" s="18" t="s">
        <v>359</v>
      </c>
      <c r="H113" s="8">
        <f t="shared" si="7"/>
        <v>768900</v>
      </c>
      <c r="I113" s="8">
        <f t="shared" si="7"/>
        <v>16700</v>
      </c>
      <c r="J113" s="9">
        <f t="shared" si="4"/>
        <v>2.1719339315905839</v>
      </c>
      <c r="K113" s="2"/>
      <c r="L113" s="2"/>
      <c r="M113" s="2"/>
      <c r="N113" s="2"/>
      <c r="O113" s="2"/>
      <c r="P113" s="2"/>
      <c r="Q113" s="2"/>
      <c r="R113" s="2"/>
      <c r="S113" s="2"/>
      <c r="T113" s="2"/>
      <c r="U113" s="2"/>
    </row>
    <row r="114" spans="1:21" ht="13.8">
      <c r="A114" s="54" t="s">
        <v>145</v>
      </c>
      <c r="B114" s="61" t="s">
        <v>134</v>
      </c>
      <c r="C114" s="52" t="s">
        <v>135</v>
      </c>
      <c r="D114" s="53" t="s">
        <v>136</v>
      </c>
      <c r="E114" s="30">
        <v>1</v>
      </c>
      <c r="F114" s="6" t="s">
        <v>19</v>
      </c>
      <c r="G114" s="7" t="s">
        <v>280</v>
      </c>
      <c r="H114" s="8">
        <f t="shared" si="7"/>
        <v>5000</v>
      </c>
      <c r="I114" s="8">
        <f t="shared" si="7"/>
        <v>2900</v>
      </c>
      <c r="J114" s="9">
        <f t="shared" si="4"/>
        <v>57.999999999999993</v>
      </c>
      <c r="K114" s="2"/>
      <c r="L114" s="2"/>
      <c r="M114" s="2"/>
      <c r="N114" s="2"/>
      <c r="O114" s="2"/>
      <c r="P114" s="2"/>
      <c r="Q114" s="2"/>
      <c r="R114" s="2"/>
      <c r="S114" s="2"/>
      <c r="T114" s="2"/>
      <c r="U114" s="2"/>
    </row>
    <row r="115" spans="1:21" ht="13.8">
      <c r="A115" s="54"/>
      <c r="B115" s="61"/>
      <c r="C115" s="52"/>
      <c r="D115" s="53"/>
      <c r="E115" s="31">
        <v>6</v>
      </c>
      <c r="F115" s="2" t="s">
        <v>360</v>
      </c>
      <c r="G115" s="12" t="s">
        <v>361</v>
      </c>
      <c r="H115" s="8">
        <f t="shared" si="7"/>
        <v>1400</v>
      </c>
      <c r="I115" s="8" t="str">
        <f t="shared" si="7"/>
        <v>674.1</v>
      </c>
      <c r="J115" s="9">
        <f t="shared" si="4"/>
        <v>48.150000000000006</v>
      </c>
      <c r="K115" s="2"/>
      <c r="L115" s="2"/>
      <c r="M115" s="2"/>
      <c r="N115" s="2"/>
      <c r="O115" s="2"/>
      <c r="P115" s="2"/>
      <c r="Q115" s="2"/>
      <c r="R115" s="2"/>
      <c r="S115" s="2"/>
      <c r="T115" s="2"/>
      <c r="U115" s="2"/>
    </row>
    <row r="116" spans="1:21" ht="13.8">
      <c r="A116" s="54"/>
      <c r="B116" s="61"/>
      <c r="C116" s="52"/>
      <c r="D116" s="53"/>
      <c r="E116" s="31" t="s">
        <v>142</v>
      </c>
      <c r="F116" s="2" t="s">
        <v>112</v>
      </c>
      <c r="G116" s="12" t="s">
        <v>362</v>
      </c>
      <c r="H116" s="8">
        <f t="shared" si="7"/>
        <v>1600</v>
      </c>
      <c r="I116" s="8" t="str">
        <f t="shared" si="7"/>
        <v>552.9</v>
      </c>
      <c r="J116" s="9">
        <f t="shared" si="4"/>
        <v>34.556249999999999</v>
      </c>
      <c r="K116" s="2"/>
      <c r="L116" s="2"/>
      <c r="M116" s="2"/>
      <c r="N116" s="2"/>
      <c r="O116" s="2"/>
      <c r="P116" s="2"/>
      <c r="Q116" s="2"/>
      <c r="R116" s="2"/>
      <c r="S116" s="2"/>
      <c r="T116" s="2"/>
      <c r="U116" s="2"/>
    </row>
    <row r="117" spans="1:21" ht="13.8">
      <c r="A117" s="54"/>
      <c r="B117" s="61"/>
      <c r="C117" s="52"/>
      <c r="D117" s="54" t="s">
        <v>146</v>
      </c>
      <c r="E117" s="31">
        <v>1</v>
      </c>
      <c r="F117" s="2" t="s">
        <v>363</v>
      </c>
      <c r="G117" s="12" t="s">
        <v>364</v>
      </c>
      <c r="H117" s="8">
        <f t="shared" si="7"/>
        <v>5100</v>
      </c>
      <c r="I117" s="8">
        <f t="shared" si="7"/>
        <v>3100</v>
      </c>
      <c r="J117" s="9">
        <f t="shared" si="4"/>
        <v>60.784313725490193</v>
      </c>
      <c r="K117" s="2"/>
      <c r="L117" s="2"/>
      <c r="M117" s="2"/>
      <c r="N117" s="2"/>
      <c r="O117" s="2"/>
      <c r="P117" s="2"/>
      <c r="Q117" s="2"/>
      <c r="R117" s="2"/>
      <c r="S117" s="2"/>
      <c r="T117" s="2"/>
      <c r="U117" s="2"/>
    </row>
    <row r="118" spans="1:21" ht="13.8">
      <c r="A118" s="54"/>
      <c r="B118" s="61"/>
      <c r="C118" s="52"/>
      <c r="D118" s="54"/>
      <c r="E118" s="31">
        <v>6</v>
      </c>
      <c r="F118" s="2" t="s">
        <v>360</v>
      </c>
      <c r="G118" s="12" t="s">
        <v>365</v>
      </c>
      <c r="H118" s="8">
        <f t="shared" si="7"/>
        <v>1400</v>
      </c>
      <c r="I118" s="8" t="str">
        <f t="shared" si="7"/>
        <v>813.7</v>
      </c>
      <c r="J118" s="9">
        <f t="shared" si="4"/>
        <v>58.121428571428581</v>
      </c>
      <c r="K118" s="2"/>
      <c r="L118" s="2"/>
      <c r="M118" s="2"/>
      <c r="N118" s="2"/>
      <c r="O118" s="2"/>
      <c r="P118" s="2"/>
      <c r="Q118" s="2"/>
      <c r="R118" s="2"/>
      <c r="S118" s="2"/>
      <c r="T118" s="2"/>
      <c r="U118" s="2"/>
    </row>
    <row r="119" spans="1:21" ht="13.8">
      <c r="A119" s="54"/>
      <c r="B119" s="61"/>
      <c r="C119" s="52"/>
      <c r="D119" s="54"/>
      <c r="E119" s="31" t="s">
        <v>142</v>
      </c>
      <c r="F119" s="2" t="s">
        <v>222</v>
      </c>
      <c r="G119" s="12" t="s">
        <v>366</v>
      </c>
      <c r="H119" s="8">
        <f t="shared" si="7"/>
        <v>1300</v>
      </c>
      <c r="I119" s="8" t="str">
        <f t="shared" si="7"/>
        <v>654.2</v>
      </c>
      <c r="J119" s="9">
        <f t="shared" si="4"/>
        <v>50.323076923076925</v>
      </c>
      <c r="K119" s="2"/>
      <c r="L119" s="2"/>
      <c r="M119" s="2"/>
      <c r="N119" s="2"/>
      <c r="O119" s="2"/>
      <c r="P119" s="2"/>
      <c r="Q119" s="2"/>
      <c r="R119" s="2"/>
      <c r="S119" s="2"/>
      <c r="T119" s="2"/>
      <c r="U119" s="2"/>
    </row>
    <row r="120" spans="1:21" ht="13.8">
      <c r="A120" s="54"/>
      <c r="B120" s="61"/>
      <c r="C120" s="52"/>
      <c r="D120" s="55" t="s">
        <v>151</v>
      </c>
      <c r="E120" s="31">
        <v>1</v>
      </c>
      <c r="F120" s="2" t="s">
        <v>19</v>
      </c>
      <c r="G120" s="12" t="s">
        <v>367</v>
      </c>
      <c r="H120" s="8">
        <f t="shared" si="7"/>
        <v>5000</v>
      </c>
      <c r="I120" s="8">
        <f t="shared" si="7"/>
        <v>3200</v>
      </c>
      <c r="J120" s="9">
        <f t="shared" si="4"/>
        <v>64</v>
      </c>
      <c r="K120" s="2"/>
      <c r="L120" s="2"/>
      <c r="M120" s="2"/>
      <c r="N120" s="2"/>
      <c r="O120" s="2"/>
      <c r="P120" s="2"/>
      <c r="Q120" s="2"/>
      <c r="R120" s="2"/>
      <c r="S120" s="2"/>
      <c r="T120" s="2"/>
      <c r="U120" s="2"/>
    </row>
    <row r="121" spans="1:21" ht="13.8">
      <c r="A121" s="54"/>
      <c r="B121" s="61"/>
      <c r="C121" s="52"/>
      <c r="D121" s="55"/>
      <c r="E121" s="31">
        <v>6</v>
      </c>
      <c r="F121" s="2" t="s">
        <v>360</v>
      </c>
      <c r="G121" s="12" t="s">
        <v>368</v>
      </c>
      <c r="H121" s="8">
        <f t="shared" si="7"/>
        <v>1400</v>
      </c>
      <c r="I121" s="8" t="str">
        <f t="shared" si="7"/>
        <v>817.2</v>
      </c>
      <c r="J121" s="9">
        <f t="shared" si="4"/>
        <v>58.371428571428574</v>
      </c>
      <c r="K121" s="2"/>
      <c r="L121" s="2"/>
      <c r="M121" s="2"/>
      <c r="N121" s="2"/>
      <c r="O121" s="2"/>
      <c r="P121" s="2"/>
      <c r="Q121" s="2"/>
      <c r="R121" s="2"/>
      <c r="S121" s="2"/>
      <c r="T121" s="2"/>
      <c r="U121" s="2"/>
    </row>
    <row r="122" spans="1:21" ht="13.8">
      <c r="A122" s="54"/>
      <c r="B122" s="61"/>
      <c r="C122" s="52"/>
      <c r="D122" s="55"/>
      <c r="E122" s="32" t="s">
        <v>142</v>
      </c>
      <c r="F122" s="17" t="s">
        <v>153</v>
      </c>
      <c r="G122" s="18" t="s">
        <v>369</v>
      </c>
      <c r="H122" s="8">
        <f t="shared" si="7"/>
        <v>1900</v>
      </c>
      <c r="I122" s="8" t="str">
        <f t="shared" si="7"/>
        <v>720.8</v>
      </c>
      <c r="J122" s="9">
        <f t="shared" si="4"/>
        <v>37.93684210526316</v>
      </c>
      <c r="K122" s="2"/>
      <c r="L122" s="2"/>
      <c r="M122" s="2"/>
      <c r="N122" s="2"/>
      <c r="O122" s="2"/>
      <c r="P122" s="2"/>
      <c r="Q122" s="2"/>
      <c r="R122" s="2"/>
      <c r="S122" s="2"/>
      <c r="T122" s="2"/>
      <c r="U122" s="2"/>
    </row>
    <row r="123" spans="1:21" ht="13.8">
      <c r="A123" s="54"/>
      <c r="B123" s="61"/>
      <c r="C123" s="52" t="s">
        <v>155</v>
      </c>
      <c r="D123" s="53" t="s">
        <v>136</v>
      </c>
      <c r="E123" s="30">
        <v>1</v>
      </c>
      <c r="F123" s="6" t="s">
        <v>370</v>
      </c>
      <c r="G123" s="7" t="s">
        <v>371</v>
      </c>
      <c r="H123" s="8">
        <f t="shared" si="7"/>
        <v>276000</v>
      </c>
      <c r="I123" s="8">
        <f t="shared" si="7"/>
        <v>45100</v>
      </c>
      <c r="J123" s="9">
        <f t="shared" si="4"/>
        <v>16.340579710144929</v>
      </c>
      <c r="K123" s="2"/>
      <c r="L123" s="2"/>
      <c r="M123" s="2"/>
      <c r="N123" s="2"/>
      <c r="O123" s="2"/>
      <c r="P123" s="2"/>
      <c r="Q123" s="2"/>
      <c r="R123" s="2"/>
      <c r="S123" s="2"/>
      <c r="T123" s="2"/>
      <c r="U123" s="2"/>
    </row>
    <row r="124" spans="1:21" ht="13.8">
      <c r="A124" s="54"/>
      <c r="B124" s="61"/>
      <c r="C124" s="52"/>
      <c r="D124" s="53"/>
      <c r="E124" s="31">
        <v>6</v>
      </c>
      <c r="F124" s="2" t="s">
        <v>372</v>
      </c>
      <c r="G124" s="12" t="s">
        <v>373</v>
      </c>
      <c r="H124" s="8">
        <f t="shared" si="7"/>
        <v>129800.00000000001</v>
      </c>
      <c r="I124" s="8">
        <f t="shared" si="7"/>
        <v>11900</v>
      </c>
      <c r="J124" s="9">
        <f t="shared" si="4"/>
        <v>9.1679506933744221</v>
      </c>
      <c r="K124" s="2"/>
      <c r="L124" s="2"/>
      <c r="M124" s="2"/>
      <c r="N124" s="2"/>
      <c r="O124" s="2"/>
      <c r="P124" s="2"/>
      <c r="Q124" s="2"/>
      <c r="R124" s="2"/>
      <c r="S124" s="2"/>
      <c r="T124" s="2"/>
      <c r="U124" s="2"/>
    </row>
    <row r="125" spans="1:21" ht="13.8">
      <c r="A125" s="54"/>
      <c r="B125" s="61"/>
      <c r="C125" s="52"/>
      <c r="D125" s="53"/>
      <c r="E125" s="31" t="s">
        <v>142</v>
      </c>
      <c r="F125" s="2" t="s">
        <v>374</v>
      </c>
      <c r="G125" s="12" t="s">
        <v>375</v>
      </c>
      <c r="H125" s="8">
        <f t="shared" si="7"/>
        <v>113700</v>
      </c>
      <c r="I125" s="8">
        <f t="shared" si="7"/>
        <v>9500</v>
      </c>
      <c r="J125" s="9">
        <f t="shared" si="4"/>
        <v>8.3553210202286721</v>
      </c>
      <c r="K125" s="2"/>
      <c r="L125" s="2"/>
      <c r="M125" s="2"/>
      <c r="N125" s="2"/>
      <c r="O125" s="2"/>
      <c r="P125" s="2"/>
      <c r="Q125" s="2"/>
      <c r="R125" s="2"/>
      <c r="S125" s="2"/>
      <c r="T125" s="2"/>
      <c r="U125" s="2"/>
    </row>
    <row r="126" spans="1:21" ht="13.8">
      <c r="A126" s="54"/>
      <c r="B126" s="61"/>
      <c r="C126" s="52"/>
      <c r="D126" s="54" t="s">
        <v>146</v>
      </c>
      <c r="E126" s="31">
        <v>1</v>
      </c>
      <c r="F126" s="2" t="s">
        <v>376</v>
      </c>
      <c r="G126" s="12" t="s">
        <v>377</v>
      </c>
      <c r="H126" s="8">
        <f t="shared" si="7"/>
        <v>297700</v>
      </c>
      <c r="I126" s="8">
        <f t="shared" si="7"/>
        <v>47900</v>
      </c>
      <c r="J126" s="9">
        <f t="shared" si="4"/>
        <v>16.090023513604297</v>
      </c>
      <c r="K126" s="2"/>
      <c r="L126" s="2"/>
      <c r="M126" s="2"/>
      <c r="N126" s="2"/>
      <c r="O126" s="2"/>
      <c r="P126" s="2"/>
      <c r="Q126" s="2"/>
      <c r="R126" s="2"/>
      <c r="S126" s="2"/>
      <c r="T126" s="2"/>
      <c r="U126" s="2"/>
    </row>
    <row r="127" spans="1:21" ht="13.8">
      <c r="A127" s="54"/>
      <c r="B127" s="61"/>
      <c r="C127" s="52"/>
      <c r="D127" s="54"/>
      <c r="E127" s="31">
        <v>6</v>
      </c>
      <c r="F127" s="2" t="s">
        <v>378</v>
      </c>
      <c r="G127" s="12" t="s">
        <v>379</v>
      </c>
      <c r="H127" s="8">
        <f t="shared" si="7"/>
        <v>127000</v>
      </c>
      <c r="I127" s="8">
        <f t="shared" si="7"/>
        <v>14100</v>
      </c>
      <c r="J127" s="9">
        <f t="shared" si="4"/>
        <v>11.102362204724409</v>
      </c>
      <c r="K127" s="2"/>
      <c r="L127" s="2"/>
      <c r="M127" s="2"/>
      <c r="N127" s="2"/>
      <c r="O127" s="2"/>
      <c r="P127" s="2"/>
      <c r="Q127" s="2"/>
      <c r="R127" s="2"/>
      <c r="S127" s="2"/>
      <c r="T127" s="2"/>
      <c r="U127" s="2"/>
    </row>
    <row r="128" spans="1:21" ht="13.8">
      <c r="A128" s="54"/>
      <c r="B128" s="61"/>
      <c r="C128" s="52"/>
      <c r="D128" s="54"/>
      <c r="E128" s="31" t="s">
        <v>142</v>
      </c>
      <c r="F128" s="2" t="s">
        <v>380</v>
      </c>
      <c r="G128" s="12" t="s">
        <v>157</v>
      </c>
      <c r="H128" s="8">
        <f t="shared" si="7"/>
        <v>112800</v>
      </c>
      <c r="I128" s="8">
        <f t="shared" si="7"/>
        <v>11400</v>
      </c>
      <c r="J128" s="9">
        <f t="shared" si="4"/>
        <v>10.106382978723403</v>
      </c>
      <c r="K128" s="2"/>
      <c r="L128" s="2"/>
      <c r="M128" s="2"/>
      <c r="N128" s="2"/>
      <c r="O128" s="2"/>
      <c r="P128" s="2"/>
      <c r="Q128" s="2"/>
      <c r="R128" s="2"/>
      <c r="S128" s="2"/>
      <c r="T128" s="2"/>
      <c r="U128" s="2"/>
    </row>
    <row r="129" spans="1:21" ht="13.8">
      <c r="A129" s="54"/>
      <c r="B129" s="61"/>
      <c r="C129" s="52"/>
      <c r="D129" s="55" t="s">
        <v>151</v>
      </c>
      <c r="E129" s="31">
        <v>1</v>
      </c>
      <c r="F129" s="2" t="s">
        <v>381</v>
      </c>
      <c r="G129" s="12" t="s">
        <v>382</v>
      </c>
      <c r="H129" s="8">
        <f>IF(ISNUMBER(SEARCH("ms", F129)), LEFT(F129, LEN(F129) - 2), LEFT(F129, LEN(F129) - 1) * 1000)</f>
        <v>331000</v>
      </c>
      <c r="I129" s="8">
        <f>IF(ISNUMBER(SEARCH("ms", G129)), LEFT(G129, LEN(G129) - 2), LEFT(G129, LEN(G129) - 1) * 1000)</f>
        <v>55300</v>
      </c>
      <c r="J129" s="9">
        <f t="shared" si="4"/>
        <v>16.706948640483386</v>
      </c>
      <c r="K129" s="2"/>
      <c r="L129" s="2"/>
      <c r="M129" s="2"/>
      <c r="N129" s="2"/>
      <c r="O129" s="2"/>
      <c r="P129" s="2"/>
      <c r="Q129" s="2"/>
      <c r="R129" s="2"/>
      <c r="S129" s="2"/>
      <c r="T129" s="2"/>
      <c r="U129" s="2"/>
    </row>
    <row r="130" spans="1:21" ht="13.8">
      <c r="A130" s="54"/>
      <c r="B130" s="61"/>
      <c r="C130" s="52"/>
      <c r="D130" s="55"/>
      <c r="E130" s="31">
        <v>6</v>
      </c>
      <c r="F130" s="2" t="s">
        <v>383</v>
      </c>
      <c r="G130" s="12" t="s">
        <v>384</v>
      </c>
      <c r="H130" s="8">
        <f t="shared" ref="H130:I155" si="8">IF(ISNUMBER(SEARCH("ms", F130)), LEFT(F130, LEN(F130) - 2), LEFT(F130, LEN(F130) - 1) * 1000)</f>
        <v>123500</v>
      </c>
      <c r="I130" s="8">
        <f t="shared" si="8"/>
        <v>19500</v>
      </c>
      <c r="J130" s="9">
        <f t="shared" si="4"/>
        <v>15.789473684210526</v>
      </c>
      <c r="K130" s="2"/>
      <c r="L130" s="2"/>
      <c r="M130" s="2"/>
      <c r="N130" s="2"/>
      <c r="O130" s="2"/>
      <c r="P130" s="2"/>
      <c r="Q130" s="2"/>
      <c r="R130" s="2"/>
      <c r="S130" s="2"/>
      <c r="T130" s="2"/>
      <c r="U130" s="2"/>
    </row>
    <row r="131" spans="1:21" ht="13.8">
      <c r="A131" s="54"/>
      <c r="B131" s="61"/>
      <c r="C131" s="52"/>
      <c r="D131" s="55"/>
      <c r="E131" s="32" t="s">
        <v>142</v>
      </c>
      <c r="F131" s="17" t="s">
        <v>340</v>
      </c>
      <c r="G131" s="18" t="s">
        <v>385</v>
      </c>
      <c r="H131" s="8">
        <f t="shared" si="8"/>
        <v>107600</v>
      </c>
      <c r="I131" s="8">
        <f t="shared" si="8"/>
        <v>13900</v>
      </c>
      <c r="J131" s="9">
        <f t="shared" si="4"/>
        <v>12.9182156133829</v>
      </c>
      <c r="K131" s="2"/>
      <c r="L131" s="2"/>
      <c r="M131" s="2"/>
      <c r="N131" s="2"/>
      <c r="O131" s="2"/>
      <c r="P131" s="2"/>
      <c r="Q131" s="2"/>
      <c r="R131" s="2"/>
      <c r="S131" s="2"/>
      <c r="T131" s="2"/>
      <c r="U131" s="2"/>
    </row>
    <row r="132" spans="1:21" ht="13.8">
      <c r="A132" s="54"/>
      <c r="B132" s="61"/>
      <c r="C132" s="52" t="s">
        <v>171</v>
      </c>
      <c r="D132" s="53" t="s">
        <v>136</v>
      </c>
      <c r="E132" s="30">
        <v>1</v>
      </c>
      <c r="F132" s="6" t="s">
        <v>386</v>
      </c>
      <c r="G132" s="7" t="s">
        <v>387</v>
      </c>
      <c r="H132" s="8">
        <f t="shared" si="8"/>
        <v>2740100</v>
      </c>
      <c r="I132" s="8">
        <f t="shared" si="8"/>
        <v>291800</v>
      </c>
      <c r="J132" s="9">
        <f t="shared" si="4"/>
        <v>10.649246377869421</v>
      </c>
      <c r="K132" s="2"/>
      <c r="L132" s="2"/>
      <c r="M132" s="2"/>
      <c r="N132" s="2"/>
      <c r="O132" s="2"/>
      <c r="P132" s="2"/>
      <c r="Q132" s="2"/>
      <c r="R132" s="2"/>
      <c r="S132" s="2"/>
      <c r="T132" s="2"/>
      <c r="U132" s="2"/>
    </row>
    <row r="133" spans="1:21" ht="13.8">
      <c r="A133" s="54"/>
      <c r="B133" s="61"/>
      <c r="C133" s="52"/>
      <c r="D133" s="53"/>
      <c r="E133" s="31">
        <v>6</v>
      </c>
      <c r="F133" s="2" t="s">
        <v>388</v>
      </c>
      <c r="G133" s="12" t="s">
        <v>389</v>
      </c>
      <c r="H133" s="8">
        <f t="shared" si="8"/>
        <v>768100</v>
      </c>
      <c r="I133" s="8">
        <f t="shared" si="8"/>
        <v>83000</v>
      </c>
      <c r="J133" s="9">
        <f t="shared" si="4"/>
        <v>10.805884650436141</v>
      </c>
      <c r="K133" s="2"/>
      <c r="L133" s="2"/>
      <c r="M133" s="2"/>
      <c r="N133" s="2"/>
      <c r="O133" s="2"/>
      <c r="P133" s="2"/>
      <c r="Q133" s="2"/>
      <c r="R133" s="2"/>
      <c r="S133" s="2"/>
      <c r="T133" s="2"/>
      <c r="U133" s="2"/>
    </row>
    <row r="134" spans="1:21" ht="13.8">
      <c r="A134" s="54"/>
      <c r="B134" s="61"/>
      <c r="C134" s="52"/>
      <c r="D134" s="53"/>
      <c r="E134" s="31" t="s">
        <v>142</v>
      </c>
      <c r="F134" s="2" t="s">
        <v>390</v>
      </c>
      <c r="G134" s="12" t="s">
        <v>391</v>
      </c>
      <c r="H134" s="8">
        <f t="shared" si="8"/>
        <v>632100</v>
      </c>
      <c r="I134" s="8">
        <f t="shared" si="8"/>
        <v>70000</v>
      </c>
      <c r="J134" s="9">
        <f t="shared" si="4"/>
        <v>11.074197120708748</v>
      </c>
      <c r="K134" s="2"/>
      <c r="L134" s="2"/>
      <c r="M134" s="2"/>
      <c r="N134" s="2"/>
      <c r="O134" s="2"/>
      <c r="P134" s="2"/>
      <c r="Q134" s="2"/>
      <c r="R134" s="2"/>
      <c r="S134" s="2"/>
      <c r="T134" s="2"/>
      <c r="U134" s="2"/>
    </row>
    <row r="135" spans="1:21" ht="13.8">
      <c r="A135" s="54"/>
      <c r="B135" s="61"/>
      <c r="C135" s="52"/>
      <c r="D135" s="54" t="s">
        <v>146</v>
      </c>
      <c r="E135" s="31">
        <v>1</v>
      </c>
      <c r="F135" s="2" t="s">
        <v>392</v>
      </c>
      <c r="G135" s="12" t="s">
        <v>393</v>
      </c>
      <c r="H135" s="8">
        <f t="shared" si="8"/>
        <v>2610900</v>
      </c>
      <c r="I135" s="8">
        <f t="shared" si="8"/>
        <v>290700</v>
      </c>
      <c r="J135" s="9">
        <f t="shared" ref="J135:J167" si="9">100 * (I135 / H135)</f>
        <v>11.134091692519821</v>
      </c>
      <c r="K135" s="2"/>
      <c r="L135" s="2"/>
      <c r="M135" s="2"/>
      <c r="N135" s="2"/>
      <c r="O135" s="2"/>
      <c r="P135" s="2"/>
      <c r="Q135" s="2"/>
      <c r="R135" s="2"/>
      <c r="S135" s="2"/>
      <c r="T135" s="2"/>
      <c r="U135" s="2"/>
    </row>
    <row r="136" spans="1:21" ht="13.8">
      <c r="A136" s="54"/>
      <c r="B136" s="61"/>
      <c r="C136" s="52"/>
      <c r="D136" s="54"/>
      <c r="E136" s="31">
        <v>6</v>
      </c>
      <c r="F136" s="2" t="s">
        <v>394</v>
      </c>
      <c r="G136" s="12" t="s">
        <v>395</v>
      </c>
      <c r="H136" s="8">
        <f t="shared" si="8"/>
        <v>770800</v>
      </c>
      <c r="I136" s="8">
        <f t="shared" si="8"/>
        <v>95000</v>
      </c>
      <c r="J136" s="9">
        <f t="shared" si="9"/>
        <v>12.324857291126103</v>
      </c>
      <c r="K136" s="2"/>
      <c r="L136" s="2"/>
      <c r="M136" s="2"/>
      <c r="N136" s="2"/>
      <c r="O136" s="2"/>
      <c r="P136" s="2"/>
      <c r="Q136" s="2"/>
      <c r="R136" s="2"/>
      <c r="S136" s="2"/>
      <c r="T136" s="2"/>
      <c r="U136" s="2"/>
    </row>
    <row r="137" spans="1:21" ht="13.8">
      <c r="A137" s="54"/>
      <c r="B137" s="61"/>
      <c r="C137" s="52"/>
      <c r="D137" s="54"/>
      <c r="E137" s="31" t="s">
        <v>142</v>
      </c>
      <c r="F137" s="2" t="s">
        <v>396</v>
      </c>
      <c r="G137" s="12" t="s">
        <v>397</v>
      </c>
      <c r="H137" s="8">
        <f t="shared" si="8"/>
        <v>653100</v>
      </c>
      <c r="I137" s="8">
        <f t="shared" si="8"/>
        <v>82200</v>
      </c>
      <c r="J137" s="9">
        <f t="shared" si="9"/>
        <v>12.586127698667893</v>
      </c>
      <c r="K137" s="2"/>
      <c r="L137" s="2"/>
      <c r="M137" s="2"/>
      <c r="N137" s="2"/>
      <c r="O137" s="2"/>
      <c r="P137" s="2"/>
      <c r="Q137" s="2"/>
      <c r="R137" s="2"/>
      <c r="S137" s="2"/>
      <c r="T137" s="2"/>
      <c r="U137" s="2"/>
    </row>
    <row r="138" spans="1:21" ht="13.8">
      <c r="A138" s="54"/>
      <c r="B138" s="61"/>
      <c r="C138" s="52"/>
      <c r="D138" s="55" t="s">
        <v>151</v>
      </c>
      <c r="E138" s="31">
        <v>1</v>
      </c>
      <c r="F138" s="2" t="s">
        <v>398</v>
      </c>
      <c r="G138" s="12" t="s">
        <v>399</v>
      </c>
      <c r="H138" s="8">
        <f t="shared" si="8"/>
        <v>2620700</v>
      </c>
      <c r="I138" s="8">
        <f t="shared" si="8"/>
        <v>315700</v>
      </c>
      <c r="J138" s="9">
        <f t="shared" si="9"/>
        <v>12.046399816842829</v>
      </c>
      <c r="K138" s="2"/>
      <c r="L138" s="2"/>
      <c r="M138" s="2"/>
      <c r="N138" s="2"/>
      <c r="O138" s="2"/>
      <c r="P138" s="2"/>
      <c r="Q138" s="2"/>
      <c r="R138" s="2"/>
      <c r="S138" s="2"/>
      <c r="T138" s="2"/>
      <c r="U138" s="2"/>
    </row>
    <row r="139" spans="1:21" ht="13.8">
      <c r="A139" s="54"/>
      <c r="B139" s="61"/>
      <c r="C139" s="52"/>
      <c r="D139" s="55"/>
      <c r="E139" s="31">
        <v>6</v>
      </c>
      <c r="F139" s="2" t="s">
        <v>400</v>
      </c>
      <c r="G139" s="12" t="s">
        <v>401</v>
      </c>
      <c r="H139" s="8">
        <f t="shared" si="8"/>
        <v>782500</v>
      </c>
      <c r="I139" s="8">
        <f t="shared" si="8"/>
        <v>116300</v>
      </c>
      <c r="J139" s="9">
        <f t="shared" si="9"/>
        <v>14.862619808306709</v>
      </c>
      <c r="K139" s="2"/>
      <c r="L139" s="2"/>
      <c r="M139" s="2"/>
      <c r="N139" s="2"/>
      <c r="O139" s="2"/>
      <c r="P139" s="2"/>
      <c r="Q139" s="2"/>
      <c r="R139" s="2"/>
      <c r="S139" s="2"/>
      <c r="T139" s="2"/>
      <c r="U139" s="2"/>
    </row>
    <row r="140" spans="1:21" ht="13.8">
      <c r="A140" s="54"/>
      <c r="B140" s="61"/>
      <c r="C140" s="52"/>
      <c r="D140" s="55"/>
      <c r="E140" s="32" t="s">
        <v>142</v>
      </c>
      <c r="F140" s="17" t="s">
        <v>402</v>
      </c>
      <c r="G140" s="18" t="s">
        <v>403</v>
      </c>
      <c r="H140" s="8">
        <f t="shared" si="8"/>
        <v>656800</v>
      </c>
      <c r="I140" s="8">
        <f t="shared" si="8"/>
        <v>93700</v>
      </c>
      <c r="J140" s="9">
        <f t="shared" si="9"/>
        <v>14.266138855054811</v>
      </c>
      <c r="K140" s="2"/>
      <c r="L140" s="2"/>
      <c r="M140" s="2"/>
      <c r="N140" s="2"/>
      <c r="O140" s="2"/>
      <c r="P140" s="2"/>
      <c r="Q140" s="2"/>
      <c r="R140" s="2"/>
      <c r="S140" s="2"/>
      <c r="T140" s="2"/>
      <c r="U140" s="2"/>
    </row>
    <row r="141" spans="1:21" ht="13.8">
      <c r="A141" s="54"/>
      <c r="B141" s="51" t="s">
        <v>191</v>
      </c>
      <c r="C141" s="52" t="s">
        <v>135</v>
      </c>
      <c r="D141" s="53" t="s">
        <v>136</v>
      </c>
      <c r="E141" s="30">
        <v>1</v>
      </c>
      <c r="F141" s="6" t="s">
        <v>304</v>
      </c>
      <c r="G141" s="7" t="s">
        <v>404</v>
      </c>
      <c r="H141" s="8">
        <f t="shared" si="8"/>
        <v>4500</v>
      </c>
      <c r="I141" s="8">
        <f t="shared" si="8"/>
        <v>2600</v>
      </c>
      <c r="J141" s="9">
        <f t="shared" si="9"/>
        <v>57.777777777777771</v>
      </c>
      <c r="K141" s="2"/>
      <c r="L141" s="2"/>
      <c r="M141" s="2"/>
      <c r="N141" s="2"/>
      <c r="O141" s="2"/>
      <c r="P141" s="2"/>
      <c r="Q141" s="2"/>
      <c r="R141" s="2"/>
      <c r="S141" s="2"/>
      <c r="T141" s="2"/>
      <c r="U141" s="2"/>
    </row>
    <row r="142" spans="1:21" ht="13.8">
      <c r="A142" s="54"/>
      <c r="B142" s="51"/>
      <c r="C142" s="52"/>
      <c r="D142" s="53"/>
      <c r="E142" s="31">
        <v>6</v>
      </c>
      <c r="F142" s="2" t="s">
        <v>274</v>
      </c>
      <c r="G142" s="12" t="s">
        <v>405</v>
      </c>
      <c r="H142" s="8">
        <f t="shared" si="8"/>
        <v>1500</v>
      </c>
      <c r="I142" s="8" t="str">
        <f t="shared" si="8"/>
        <v>752</v>
      </c>
      <c r="J142" s="9">
        <f t="shared" si="9"/>
        <v>50.133333333333333</v>
      </c>
      <c r="K142" s="2"/>
      <c r="L142" s="2"/>
      <c r="M142" s="2"/>
      <c r="N142" s="2"/>
      <c r="O142" s="2"/>
      <c r="P142" s="2"/>
      <c r="Q142" s="2"/>
      <c r="R142" s="2"/>
      <c r="S142" s="2"/>
      <c r="T142" s="2"/>
      <c r="U142" s="2"/>
    </row>
    <row r="143" spans="1:21" ht="13.8">
      <c r="A143" s="54"/>
      <c r="B143" s="51"/>
      <c r="C143" s="52"/>
      <c r="D143" s="53"/>
      <c r="E143" s="31" t="s">
        <v>142</v>
      </c>
      <c r="F143" s="2" t="s">
        <v>222</v>
      </c>
      <c r="G143" s="12" t="s">
        <v>406</v>
      </c>
      <c r="H143" s="8">
        <f t="shared" si="8"/>
        <v>1300</v>
      </c>
      <c r="I143" s="8" t="str">
        <f t="shared" si="8"/>
        <v>585.1</v>
      </c>
      <c r="J143" s="9">
        <f t="shared" si="9"/>
        <v>45.007692307692309</v>
      </c>
      <c r="K143" s="2"/>
      <c r="L143" s="2"/>
      <c r="M143" s="2"/>
      <c r="N143" s="2"/>
      <c r="O143" s="2"/>
      <c r="P143" s="2"/>
      <c r="Q143" s="2"/>
      <c r="R143" s="2"/>
      <c r="S143" s="2"/>
      <c r="T143" s="2"/>
      <c r="U143" s="2"/>
    </row>
    <row r="144" spans="1:21" ht="13.8">
      <c r="A144" s="54"/>
      <c r="B144" s="51"/>
      <c r="C144" s="52"/>
      <c r="D144" s="54" t="s">
        <v>146</v>
      </c>
      <c r="E144" s="31">
        <v>1</v>
      </c>
      <c r="F144" s="2" t="s">
        <v>304</v>
      </c>
      <c r="G144" s="12" t="s">
        <v>280</v>
      </c>
      <c r="H144" s="8">
        <f t="shared" si="8"/>
        <v>4500</v>
      </c>
      <c r="I144" s="8">
        <f t="shared" si="8"/>
        <v>2900</v>
      </c>
      <c r="J144" s="9">
        <f t="shared" si="9"/>
        <v>64.444444444444443</v>
      </c>
      <c r="K144" s="2"/>
      <c r="L144" s="2"/>
      <c r="M144" s="2"/>
      <c r="N144" s="2"/>
      <c r="O144" s="2"/>
      <c r="P144" s="2"/>
      <c r="Q144" s="2"/>
      <c r="R144" s="2"/>
      <c r="S144" s="2"/>
      <c r="T144" s="2"/>
      <c r="U144" s="2"/>
    </row>
    <row r="145" spans="1:21" ht="13.8">
      <c r="A145" s="54"/>
      <c r="B145" s="51"/>
      <c r="C145" s="52"/>
      <c r="D145" s="54"/>
      <c r="E145" s="31">
        <v>6</v>
      </c>
      <c r="F145" s="2" t="s">
        <v>282</v>
      </c>
      <c r="G145" s="12" t="s">
        <v>407</v>
      </c>
      <c r="H145" s="8">
        <f t="shared" si="8"/>
        <v>1800</v>
      </c>
      <c r="I145" s="8" t="str">
        <f t="shared" si="8"/>
        <v>942.6</v>
      </c>
      <c r="J145" s="9">
        <f t="shared" si="9"/>
        <v>52.366666666666674</v>
      </c>
      <c r="K145" s="2"/>
      <c r="L145" s="2"/>
      <c r="M145" s="2"/>
      <c r="N145" s="2"/>
      <c r="O145" s="2"/>
      <c r="P145" s="2"/>
      <c r="Q145" s="2"/>
      <c r="R145" s="2"/>
      <c r="S145" s="2"/>
      <c r="T145" s="2"/>
      <c r="U145" s="2"/>
    </row>
    <row r="146" spans="1:21" ht="13.8">
      <c r="A146" s="54"/>
      <c r="B146" s="51"/>
      <c r="C146" s="52"/>
      <c r="D146" s="54"/>
      <c r="E146" s="31" t="s">
        <v>142</v>
      </c>
      <c r="F146" s="2" t="s">
        <v>112</v>
      </c>
      <c r="G146" s="12" t="s">
        <v>408</v>
      </c>
      <c r="H146" s="8">
        <f t="shared" si="8"/>
        <v>1600</v>
      </c>
      <c r="I146" s="8" t="str">
        <f t="shared" si="8"/>
        <v>804.3</v>
      </c>
      <c r="J146" s="9">
        <f t="shared" si="9"/>
        <v>50.268749999999997</v>
      </c>
      <c r="K146" s="2"/>
      <c r="L146" s="2"/>
      <c r="M146" s="2"/>
      <c r="N146" s="2"/>
      <c r="O146" s="2"/>
      <c r="P146" s="2"/>
      <c r="Q146" s="2"/>
      <c r="R146" s="2"/>
      <c r="S146" s="2"/>
      <c r="T146" s="2"/>
      <c r="U146" s="2"/>
    </row>
    <row r="147" spans="1:21" ht="13.8">
      <c r="A147" s="54"/>
      <c r="B147" s="51"/>
      <c r="C147" s="52"/>
      <c r="D147" s="55" t="s">
        <v>151</v>
      </c>
      <c r="E147" s="31">
        <v>1</v>
      </c>
      <c r="F147" s="2" t="s">
        <v>304</v>
      </c>
      <c r="G147" s="12" t="s">
        <v>20</v>
      </c>
      <c r="H147" s="8">
        <f t="shared" si="8"/>
        <v>4500</v>
      </c>
      <c r="I147" s="8">
        <f t="shared" si="8"/>
        <v>3000</v>
      </c>
      <c r="J147" s="9">
        <f t="shared" si="9"/>
        <v>66.666666666666657</v>
      </c>
      <c r="K147" s="2"/>
      <c r="L147" s="2"/>
      <c r="M147" s="2"/>
      <c r="N147" s="2"/>
      <c r="O147" s="2"/>
      <c r="P147" s="2"/>
      <c r="Q147" s="2"/>
      <c r="R147" s="2"/>
      <c r="S147" s="2"/>
      <c r="T147" s="2"/>
      <c r="U147" s="2"/>
    </row>
    <row r="148" spans="1:21" ht="13.8">
      <c r="A148" s="54"/>
      <c r="B148" s="51"/>
      <c r="C148" s="52"/>
      <c r="D148" s="55"/>
      <c r="E148" s="31">
        <v>6</v>
      </c>
      <c r="F148" s="2" t="s">
        <v>274</v>
      </c>
      <c r="G148" s="12" t="s">
        <v>409</v>
      </c>
      <c r="H148" s="8">
        <f t="shared" si="8"/>
        <v>1500</v>
      </c>
      <c r="I148" s="8" t="str">
        <f t="shared" si="8"/>
        <v>987.4</v>
      </c>
      <c r="J148" s="9">
        <f t="shared" si="9"/>
        <v>65.826666666666668</v>
      </c>
      <c r="K148" s="2"/>
      <c r="L148" s="2"/>
      <c r="M148" s="2"/>
      <c r="N148" s="2"/>
      <c r="O148" s="2"/>
      <c r="P148" s="2"/>
      <c r="Q148" s="2"/>
      <c r="R148" s="2"/>
      <c r="S148" s="2"/>
      <c r="T148" s="2"/>
      <c r="U148" s="2"/>
    </row>
    <row r="149" spans="1:21" ht="13.8">
      <c r="A149" s="54"/>
      <c r="B149" s="51"/>
      <c r="C149" s="52"/>
      <c r="D149" s="55"/>
      <c r="E149" s="32" t="s">
        <v>142</v>
      </c>
      <c r="F149" s="17" t="s">
        <v>274</v>
      </c>
      <c r="G149" s="18" t="s">
        <v>410</v>
      </c>
      <c r="H149" s="8">
        <f t="shared" si="8"/>
        <v>1500</v>
      </c>
      <c r="I149" s="8" t="str">
        <f t="shared" si="8"/>
        <v>828</v>
      </c>
      <c r="J149" s="9">
        <f t="shared" si="9"/>
        <v>55.2</v>
      </c>
      <c r="K149" s="2"/>
      <c r="L149" s="2"/>
      <c r="M149" s="2"/>
      <c r="N149" s="2"/>
      <c r="O149" s="2"/>
      <c r="P149" s="2"/>
      <c r="Q149" s="2"/>
      <c r="R149" s="2"/>
      <c r="S149" s="2"/>
      <c r="T149" s="2"/>
      <c r="U149" s="2"/>
    </row>
    <row r="150" spans="1:21" ht="13.8">
      <c r="A150" s="54"/>
      <c r="B150" s="51"/>
      <c r="C150" s="52" t="s">
        <v>155</v>
      </c>
      <c r="D150" s="53" t="s">
        <v>136</v>
      </c>
      <c r="E150" s="30">
        <v>1</v>
      </c>
      <c r="F150" s="6" t="s">
        <v>411</v>
      </c>
      <c r="G150" s="7" t="s">
        <v>163</v>
      </c>
      <c r="H150" s="8">
        <f t="shared" si="8"/>
        <v>251800</v>
      </c>
      <c r="I150" s="8">
        <f t="shared" si="8"/>
        <v>42100</v>
      </c>
      <c r="J150" s="9">
        <f t="shared" si="9"/>
        <v>16.719618745035742</v>
      </c>
      <c r="K150" s="2"/>
      <c r="L150" s="2"/>
      <c r="M150" s="2"/>
      <c r="N150" s="2"/>
      <c r="O150" s="2"/>
      <c r="P150" s="2"/>
      <c r="Q150" s="2"/>
      <c r="R150" s="2"/>
      <c r="S150" s="2"/>
      <c r="T150" s="2"/>
      <c r="U150" s="2"/>
    </row>
    <row r="151" spans="1:21" ht="13.8">
      <c r="A151" s="54"/>
      <c r="B151" s="51"/>
      <c r="C151" s="52"/>
      <c r="D151" s="53"/>
      <c r="E151" s="31">
        <v>6</v>
      </c>
      <c r="F151" s="2" t="s">
        <v>412</v>
      </c>
      <c r="G151" s="12" t="s">
        <v>157</v>
      </c>
      <c r="H151" s="8">
        <f t="shared" si="8"/>
        <v>94000</v>
      </c>
      <c r="I151" s="8">
        <f t="shared" si="8"/>
        <v>11400</v>
      </c>
      <c r="J151" s="9">
        <f t="shared" si="9"/>
        <v>12.127659574468085</v>
      </c>
      <c r="K151" s="2"/>
      <c r="L151" s="2"/>
      <c r="M151" s="2"/>
      <c r="N151" s="2"/>
      <c r="O151" s="2"/>
      <c r="P151" s="2"/>
      <c r="Q151" s="2"/>
      <c r="R151" s="2"/>
      <c r="S151" s="2"/>
      <c r="T151" s="2"/>
      <c r="U151" s="2"/>
    </row>
    <row r="152" spans="1:21" ht="13.8">
      <c r="A152" s="54"/>
      <c r="B152" s="51"/>
      <c r="C152" s="52"/>
      <c r="D152" s="53"/>
      <c r="E152" s="31" t="s">
        <v>142</v>
      </c>
      <c r="F152" s="2" t="s">
        <v>413</v>
      </c>
      <c r="G152" s="12" t="s">
        <v>414</v>
      </c>
      <c r="H152" s="8">
        <f t="shared" si="8"/>
        <v>79800</v>
      </c>
      <c r="I152" s="8">
        <f t="shared" si="8"/>
        <v>9700</v>
      </c>
      <c r="J152" s="9">
        <f t="shared" si="9"/>
        <v>12.155388471177945</v>
      </c>
      <c r="K152" s="2"/>
      <c r="L152" s="2"/>
      <c r="M152" s="2"/>
      <c r="N152" s="2"/>
      <c r="O152" s="2"/>
      <c r="P152" s="2"/>
      <c r="Q152" s="2"/>
      <c r="R152" s="2"/>
      <c r="S152" s="2"/>
      <c r="T152" s="2"/>
      <c r="U152" s="2"/>
    </row>
    <row r="153" spans="1:21" ht="13.8">
      <c r="A153" s="54"/>
      <c r="B153" s="51"/>
      <c r="C153" s="52"/>
      <c r="D153" s="54" t="s">
        <v>146</v>
      </c>
      <c r="E153" s="31">
        <v>1</v>
      </c>
      <c r="F153" s="2" t="s">
        <v>415</v>
      </c>
      <c r="G153" s="12" t="s">
        <v>416</v>
      </c>
      <c r="H153" s="8">
        <f t="shared" si="8"/>
        <v>262700</v>
      </c>
      <c r="I153" s="8">
        <f t="shared" si="8"/>
        <v>46900</v>
      </c>
      <c r="J153" s="9">
        <f t="shared" si="9"/>
        <v>17.853064331937571</v>
      </c>
      <c r="K153" s="2"/>
      <c r="L153" s="2"/>
      <c r="M153" s="2"/>
      <c r="N153" s="2"/>
      <c r="O153" s="2"/>
      <c r="P153" s="2"/>
      <c r="Q153" s="2"/>
      <c r="R153" s="2"/>
      <c r="S153" s="2"/>
      <c r="T153" s="2"/>
      <c r="U153" s="2"/>
    </row>
    <row r="154" spans="1:21" ht="13.8">
      <c r="A154" s="54"/>
      <c r="B154" s="51"/>
      <c r="C154" s="52"/>
      <c r="D154" s="54"/>
      <c r="E154" s="31">
        <v>6</v>
      </c>
      <c r="F154" s="2" t="s">
        <v>417</v>
      </c>
      <c r="G154" s="12" t="s">
        <v>418</v>
      </c>
      <c r="H154" s="8">
        <f t="shared" si="8"/>
        <v>104900</v>
      </c>
      <c r="I154" s="8">
        <f t="shared" si="8"/>
        <v>14200</v>
      </c>
      <c r="J154" s="9">
        <f t="shared" si="9"/>
        <v>13.536701620591037</v>
      </c>
      <c r="K154" s="2"/>
      <c r="L154" s="2"/>
      <c r="M154" s="2"/>
      <c r="N154" s="2"/>
      <c r="O154" s="2"/>
      <c r="P154" s="2"/>
      <c r="Q154" s="2"/>
      <c r="R154" s="2"/>
      <c r="S154" s="2"/>
      <c r="T154" s="2"/>
      <c r="U154" s="2"/>
    </row>
    <row r="155" spans="1:21" ht="13.8">
      <c r="A155" s="54"/>
      <c r="B155" s="51"/>
      <c r="C155" s="52"/>
      <c r="D155" s="54"/>
      <c r="E155" s="31" t="s">
        <v>142</v>
      </c>
      <c r="F155" s="2" t="s">
        <v>419</v>
      </c>
      <c r="G155" s="12" t="s">
        <v>420</v>
      </c>
      <c r="H155" s="8">
        <f t="shared" si="8"/>
        <v>88200</v>
      </c>
      <c r="I155" s="8">
        <f t="shared" si="8"/>
        <v>11800</v>
      </c>
      <c r="J155" s="9">
        <f t="shared" si="9"/>
        <v>13.378684807256235</v>
      </c>
      <c r="K155" s="2"/>
      <c r="L155" s="2"/>
      <c r="M155" s="2"/>
      <c r="N155" s="2"/>
      <c r="O155" s="2"/>
      <c r="P155" s="2"/>
      <c r="Q155" s="2"/>
      <c r="R155" s="2"/>
      <c r="S155" s="2"/>
      <c r="T155" s="2"/>
      <c r="U155" s="2"/>
    </row>
    <row r="156" spans="1:21" ht="13.8">
      <c r="A156" s="54"/>
      <c r="B156" s="51"/>
      <c r="C156" s="52"/>
      <c r="D156" s="55" t="s">
        <v>151</v>
      </c>
      <c r="E156" s="31">
        <v>1</v>
      </c>
      <c r="F156" s="2" t="s">
        <v>421</v>
      </c>
      <c r="G156" s="12" t="s">
        <v>422</v>
      </c>
      <c r="H156" s="8">
        <f>IF(ISNUMBER(SEARCH("ms", F156)), LEFT(F156, LEN(F156) - 2), LEFT(F156, LEN(F156) - 1) * 1000)</f>
        <v>261300</v>
      </c>
      <c r="I156" s="8">
        <f>IF(ISNUMBER(SEARCH("ms", G156)), LEFT(G156, LEN(G156) - 2), LEFT(G156, LEN(G156) - 1) * 1000)</f>
        <v>52300</v>
      </c>
      <c r="J156" s="9">
        <f t="shared" si="9"/>
        <v>20.015308075009568</v>
      </c>
      <c r="K156" s="2"/>
      <c r="L156" s="2"/>
      <c r="M156" s="2"/>
      <c r="N156" s="2"/>
      <c r="O156" s="2"/>
      <c r="P156" s="2"/>
      <c r="Q156" s="2"/>
      <c r="R156" s="2"/>
      <c r="S156" s="2"/>
      <c r="T156" s="2"/>
      <c r="U156" s="2"/>
    </row>
    <row r="157" spans="1:21" ht="13.8">
      <c r="A157" s="54"/>
      <c r="B157" s="51"/>
      <c r="C157" s="52"/>
      <c r="D157" s="55"/>
      <c r="E157" s="31">
        <v>6</v>
      </c>
      <c r="F157" s="2" t="s">
        <v>423</v>
      </c>
      <c r="G157" s="12" t="s">
        <v>424</v>
      </c>
      <c r="H157" s="8">
        <f t="shared" ref="H157:I167" si="10">IF(ISNUMBER(SEARCH("ms", F157)), LEFT(F157, LEN(F157) - 2), LEFT(F157, LEN(F157) - 1) * 1000)</f>
        <v>92800</v>
      </c>
      <c r="I157" s="8">
        <f t="shared" si="10"/>
        <v>17900</v>
      </c>
      <c r="J157" s="9">
        <f t="shared" si="9"/>
        <v>19.288793103448278</v>
      </c>
      <c r="K157" s="2"/>
      <c r="L157" s="2"/>
      <c r="M157" s="2"/>
      <c r="N157" s="2"/>
      <c r="O157" s="2"/>
      <c r="P157" s="2"/>
      <c r="Q157" s="2"/>
      <c r="R157" s="2"/>
      <c r="S157" s="2"/>
      <c r="T157" s="2"/>
      <c r="U157" s="2"/>
    </row>
    <row r="158" spans="1:21" ht="13.8">
      <c r="A158" s="54"/>
      <c r="B158" s="51"/>
      <c r="C158" s="52"/>
      <c r="D158" s="55"/>
      <c r="E158" s="32" t="s">
        <v>142</v>
      </c>
      <c r="F158" s="17" t="s">
        <v>425</v>
      </c>
      <c r="G158" s="18" t="s">
        <v>418</v>
      </c>
      <c r="H158" s="8">
        <f t="shared" si="10"/>
        <v>90700</v>
      </c>
      <c r="I158" s="8">
        <f t="shared" si="10"/>
        <v>14200</v>
      </c>
      <c r="J158" s="9">
        <f t="shared" si="9"/>
        <v>15.65600882028666</v>
      </c>
      <c r="K158" s="2"/>
      <c r="L158" s="2"/>
      <c r="M158" s="2"/>
      <c r="N158" s="2"/>
      <c r="O158" s="2"/>
      <c r="P158" s="2"/>
      <c r="Q158" s="2"/>
      <c r="R158" s="2"/>
      <c r="S158" s="2"/>
      <c r="T158" s="2"/>
      <c r="U158" s="2"/>
    </row>
    <row r="159" spans="1:21" ht="13.8">
      <c r="A159" s="54"/>
      <c r="B159" s="51"/>
      <c r="C159" s="52" t="s">
        <v>171</v>
      </c>
      <c r="D159" s="53" t="s">
        <v>136</v>
      </c>
      <c r="E159" s="30">
        <v>1</v>
      </c>
      <c r="F159" s="6" t="s">
        <v>426</v>
      </c>
      <c r="G159" s="7" t="s">
        <v>427</v>
      </c>
      <c r="H159" s="8">
        <f t="shared" si="10"/>
        <v>2618800</v>
      </c>
      <c r="I159" s="8">
        <f t="shared" si="10"/>
        <v>281300</v>
      </c>
      <c r="J159" s="9">
        <f t="shared" si="9"/>
        <v>10.741561020314649</v>
      </c>
      <c r="K159" s="2"/>
      <c r="L159" s="2"/>
      <c r="M159" s="2"/>
      <c r="N159" s="2"/>
      <c r="O159" s="2"/>
      <c r="P159" s="2"/>
      <c r="Q159" s="2"/>
      <c r="R159" s="2"/>
      <c r="S159" s="2"/>
      <c r="T159" s="2"/>
      <c r="U159" s="2"/>
    </row>
    <row r="160" spans="1:21" ht="13.8">
      <c r="A160" s="54"/>
      <c r="B160" s="51"/>
      <c r="C160" s="52"/>
      <c r="D160" s="53"/>
      <c r="E160" s="31">
        <v>6</v>
      </c>
      <c r="F160" s="2" t="s">
        <v>428</v>
      </c>
      <c r="G160" s="12" t="s">
        <v>429</v>
      </c>
      <c r="H160" s="8">
        <f t="shared" si="10"/>
        <v>798500</v>
      </c>
      <c r="I160" s="8">
        <f t="shared" si="10"/>
        <v>76900</v>
      </c>
      <c r="J160" s="9">
        <f t="shared" si="9"/>
        <v>9.6305572949279892</v>
      </c>
      <c r="K160" s="2"/>
      <c r="L160" s="2"/>
      <c r="M160" s="2"/>
      <c r="N160" s="2"/>
      <c r="O160" s="2"/>
      <c r="P160" s="2"/>
      <c r="Q160" s="2"/>
      <c r="R160" s="2"/>
      <c r="S160" s="2"/>
      <c r="T160" s="2"/>
      <c r="U160" s="2"/>
    </row>
    <row r="161" spans="1:21" ht="13.8">
      <c r="A161" s="54"/>
      <c r="B161" s="51"/>
      <c r="C161" s="52"/>
      <c r="D161" s="53"/>
      <c r="E161" s="31" t="s">
        <v>142</v>
      </c>
      <c r="F161" s="2" t="s">
        <v>430</v>
      </c>
      <c r="G161" s="12" t="s">
        <v>431</v>
      </c>
      <c r="H161" s="8">
        <f t="shared" si="10"/>
        <v>654900</v>
      </c>
      <c r="I161" s="8">
        <f t="shared" si="10"/>
        <v>60400</v>
      </c>
      <c r="J161" s="9">
        <f t="shared" si="9"/>
        <v>9.2227821041380356</v>
      </c>
      <c r="K161" s="2"/>
      <c r="L161" s="2"/>
      <c r="M161" s="2"/>
      <c r="N161" s="2"/>
      <c r="O161" s="2"/>
      <c r="P161" s="2"/>
      <c r="Q161" s="2"/>
      <c r="R161" s="2"/>
      <c r="S161" s="2"/>
      <c r="T161" s="2"/>
      <c r="U161" s="2"/>
    </row>
    <row r="162" spans="1:21" ht="13.8">
      <c r="A162" s="54"/>
      <c r="B162" s="51"/>
      <c r="C162" s="52"/>
      <c r="D162" s="54" t="s">
        <v>146</v>
      </c>
      <c r="E162" s="31">
        <v>1</v>
      </c>
      <c r="F162" s="2" t="s">
        <v>432</v>
      </c>
      <c r="G162" s="12" t="s">
        <v>433</v>
      </c>
      <c r="H162" s="8">
        <f t="shared" si="10"/>
        <v>2720100</v>
      </c>
      <c r="I162" s="8">
        <f t="shared" si="10"/>
        <v>286100</v>
      </c>
      <c r="J162" s="9">
        <f t="shared" si="9"/>
        <v>10.517995661924195</v>
      </c>
      <c r="K162" s="2"/>
      <c r="L162" s="2"/>
      <c r="M162" s="2"/>
      <c r="N162" s="2"/>
      <c r="O162" s="2"/>
      <c r="P162" s="2"/>
      <c r="Q162" s="2"/>
      <c r="R162" s="2"/>
      <c r="S162" s="2"/>
      <c r="T162" s="2"/>
      <c r="U162" s="2"/>
    </row>
    <row r="163" spans="1:21" ht="13.8">
      <c r="A163" s="54"/>
      <c r="B163" s="51"/>
      <c r="C163" s="52"/>
      <c r="D163" s="54"/>
      <c r="E163" s="31">
        <v>6</v>
      </c>
      <c r="F163" s="2" t="s">
        <v>434</v>
      </c>
      <c r="G163" s="12" t="s">
        <v>435</v>
      </c>
      <c r="H163" s="8">
        <f t="shared" si="10"/>
        <v>814900</v>
      </c>
      <c r="I163" s="8">
        <f t="shared" si="10"/>
        <v>89700</v>
      </c>
      <c r="J163" s="9">
        <f t="shared" si="9"/>
        <v>11.00748558105289</v>
      </c>
      <c r="K163" s="2"/>
      <c r="L163" s="2"/>
      <c r="M163" s="2"/>
      <c r="N163" s="2"/>
      <c r="O163" s="2"/>
      <c r="P163" s="2"/>
      <c r="Q163" s="2"/>
      <c r="R163" s="2"/>
      <c r="S163" s="2"/>
      <c r="T163" s="2"/>
      <c r="U163" s="2"/>
    </row>
    <row r="164" spans="1:21" ht="13.8">
      <c r="A164" s="54"/>
      <c r="B164" s="51"/>
      <c r="C164" s="52"/>
      <c r="D164" s="54"/>
      <c r="E164" s="31" t="s">
        <v>142</v>
      </c>
      <c r="F164" s="2" t="s">
        <v>436</v>
      </c>
      <c r="G164" s="12" t="s">
        <v>437</v>
      </c>
      <c r="H164" s="8">
        <f t="shared" si="10"/>
        <v>671500</v>
      </c>
      <c r="I164" s="8">
        <f t="shared" si="10"/>
        <v>77700</v>
      </c>
      <c r="J164" s="9">
        <f t="shared" si="9"/>
        <v>11.571109456440805</v>
      </c>
      <c r="K164" s="2"/>
      <c r="L164" s="2"/>
      <c r="M164" s="2"/>
      <c r="N164" s="2"/>
      <c r="O164" s="2"/>
      <c r="P164" s="2"/>
      <c r="Q164" s="2"/>
      <c r="R164" s="2"/>
      <c r="S164" s="2"/>
      <c r="T164" s="2"/>
      <c r="U164" s="2"/>
    </row>
    <row r="165" spans="1:21" ht="13.8">
      <c r="A165" s="54"/>
      <c r="B165" s="51"/>
      <c r="C165" s="52"/>
      <c r="D165" s="55" t="s">
        <v>151</v>
      </c>
      <c r="E165" s="31">
        <v>1</v>
      </c>
      <c r="F165" s="2" t="s">
        <v>438</v>
      </c>
      <c r="G165" s="12" t="s">
        <v>439</v>
      </c>
      <c r="H165" s="8">
        <f t="shared" si="10"/>
        <v>2723000</v>
      </c>
      <c r="I165" s="8">
        <f t="shared" si="10"/>
        <v>319500</v>
      </c>
      <c r="J165" s="9">
        <f t="shared" si="9"/>
        <v>11.733382298934998</v>
      </c>
      <c r="K165" s="2"/>
      <c r="L165" s="2"/>
      <c r="M165" s="2"/>
      <c r="N165" s="2"/>
      <c r="O165" s="2"/>
      <c r="P165" s="2"/>
      <c r="Q165" s="2"/>
      <c r="R165" s="2"/>
      <c r="S165" s="2"/>
      <c r="T165" s="2"/>
      <c r="U165" s="2"/>
    </row>
    <row r="166" spans="1:21" ht="13.8">
      <c r="A166" s="54"/>
      <c r="B166" s="51"/>
      <c r="C166" s="52"/>
      <c r="D166" s="55"/>
      <c r="E166" s="31">
        <v>6</v>
      </c>
      <c r="F166" s="2" t="s">
        <v>440</v>
      </c>
      <c r="G166" s="12" t="s">
        <v>441</v>
      </c>
      <c r="H166" s="8">
        <f t="shared" si="10"/>
        <v>819900</v>
      </c>
      <c r="I166" s="8">
        <f t="shared" si="10"/>
        <v>105600</v>
      </c>
      <c r="J166" s="9">
        <f t="shared" si="9"/>
        <v>12.879619465788512</v>
      </c>
      <c r="K166" s="2"/>
      <c r="L166" s="2"/>
      <c r="M166" s="2"/>
      <c r="N166" s="2"/>
      <c r="O166" s="2"/>
      <c r="P166" s="2"/>
      <c r="Q166" s="2"/>
      <c r="R166" s="2"/>
      <c r="S166" s="2"/>
      <c r="T166" s="2"/>
      <c r="U166" s="2"/>
    </row>
    <row r="167" spans="1:21" ht="13.8">
      <c r="A167" s="54"/>
      <c r="B167" s="51"/>
      <c r="C167" s="52"/>
      <c r="D167" s="55"/>
      <c r="E167" s="32" t="s">
        <v>142</v>
      </c>
      <c r="F167" s="17" t="s">
        <v>442</v>
      </c>
      <c r="G167" s="18" t="s">
        <v>443</v>
      </c>
      <c r="H167" s="8">
        <f t="shared" si="10"/>
        <v>673400</v>
      </c>
      <c r="I167" s="8">
        <f t="shared" si="10"/>
        <v>85600</v>
      </c>
      <c r="J167" s="9">
        <f t="shared" si="9"/>
        <v>12.711612711612711</v>
      </c>
      <c r="K167" s="2"/>
      <c r="L167" s="2"/>
      <c r="M167" s="2"/>
      <c r="N167" s="2"/>
      <c r="O167" s="2"/>
      <c r="P167" s="2"/>
      <c r="Q167" s="2"/>
      <c r="R167" s="2"/>
      <c r="S167" s="2"/>
      <c r="T167" s="2"/>
      <c r="U167" s="2"/>
    </row>
  </sheetData>
  <mergeCells count="90">
    <mergeCell ref="A1:U2"/>
    <mergeCell ref="M4:O4"/>
    <mergeCell ref="A6:A59"/>
    <mergeCell ref="B6:B32"/>
    <mergeCell ref="C6:C14"/>
    <mergeCell ref="D6:D8"/>
    <mergeCell ref="L6:L7"/>
    <mergeCell ref="L8:L9"/>
    <mergeCell ref="C15:C23"/>
    <mergeCell ref="D15:D17"/>
    <mergeCell ref="D18:D20"/>
    <mergeCell ref="D21:D23"/>
    <mergeCell ref="D9:D11"/>
    <mergeCell ref="F4:J4"/>
    <mergeCell ref="L10:L11"/>
    <mergeCell ref="D12:D14"/>
    <mergeCell ref="C24:C32"/>
    <mergeCell ref="D24:D26"/>
    <mergeCell ref="D27:D29"/>
    <mergeCell ref="D30:D32"/>
    <mergeCell ref="M30:N30"/>
    <mergeCell ref="K40:L41"/>
    <mergeCell ref="C42:C50"/>
    <mergeCell ref="D42:D44"/>
    <mergeCell ref="D45:D47"/>
    <mergeCell ref="D48:D50"/>
    <mergeCell ref="C51:C59"/>
    <mergeCell ref="D51:D53"/>
    <mergeCell ref="D54:D56"/>
    <mergeCell ref="D57:D59"/>
    <mergeCell ref="A60:A113"/>
    <mergeCell ref="B60:B86"/>
    <mergeCell ref="C60:C68"/>
    <mergeCell ref="D60:D62"/>
    <mergeCell ref="D63:D65"/>
    <mergeCell ref="D66:D68"/>
    <mergeCell ref="B33:B59"/>
    <mergeCell ref="C33:C41"/>
    <mergeCell ref="D33:D35"/>
    <mergeCell ref="D36:D38"/>
    <mergeCell ref="D39:D41"/>
    <mergeCell ref="D96:D98"/>
    <mergeCell ref="K76:L77"/>
    <mergeCell ref="C78:C86"/>
    <mergeCell ref="D78:D80"/>
    <mergeCell ref="D81:D83"/>
    <mergeCell ref="D84:D86"/>
    <mergeCell ref="C69:C77"/>
    <mergeCell ref="D69:D71"/>
    <mergeCell ref="D72:D74"/>
    <mergeCell ref="D75:D77"/>
    <mergeCell ref="A114:A167"/>
    <mergeCell ref="B114:B140"/>
    <mergeCell ref="C114:C122"/>
    <mergeCell ref="D114:D116"/>
    <mergeCell ref="D117:D119"/>
    <mergeCell ref="D120:D122"/>
    <mergeCell ref="C123:C131"/>
    <mergeCell ref="D123:D125"/>
    <mergeCell ref="D126:D128"/>
    <mergeCell ref="D129:D131"/>
    <mergeCell ref="C132:C140"/>
    <mergeCell ref="D132:D134"/>
    <mergeCell ref="D135:D137"/>
    <mergeCell ref="D138:D140"/>
    <mergeCell ref="D159:D161"/>
    <mergeCell ref="D165:D167"/>
    <mergeCell ref="B87:B113"/>
    <mergeCell ref="C87:C95"/>
    <mergeCell ref="D87:D89"/>
    <mergeCell ref="D90:D92"/>
    <mergeCell ref="D93:D95"/>
    <mergeCell ref="C96:C104"/>
    <mergeCell ref="D99:D101"/>
    <mergeCell ref="D102:D104"/>
    <mergeCell ref="C105:C113"/>
    <mergeCell ref="D108:D110"/>
    <mergeCell ref="D111:D113"/>
    <mergeCell ref="D105:D107"/>
    <mergeCell ref="B141:B167"/>
    <mergeCell ref="C141:C149"/>
    <mergeCell ref="D141:D143"/>
    <mergeCell ref="D144:D146"/>
    <mergeCell ref="D147:D149"/>
    <mergeCell ref="C150:C158"/>
    <mergeCell ref="D150:D152"/>
    <mergeCell ref="D153:D155"/>
    <mergeCell ref="D156:D158"/>
    <mergeCell ref="C159:C167"/>
    <mergeCell ref="D162:D164"/>
  </mergeCells>
  <pageMargins left="0" right="0" top="0.39370000000000005" bottom="0.39370000000000005" header="0" footer="0"/>
  <pageSetup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764F-5843-4B5E-974E-1ECE976026D0}">
  <dimension ref="A1:Q32"/>
  <sheetViews>
    <sheetView workbookViewId="0">
      <selection activeCell="I16" sqref="I16"/>
    </sheetView>
  </sheetViews>
  <sheetFormatPr defaultRowHeight="13.2"/>
  <cols>
    <col min="1" max="3" width="9.5546875" style="41" customWidth="1"/>
    <col min="4" max="4" width="22.109375" style="41" customWidth="1"/>
    <col min="5" max="5" width="24" style="41" customWidth="1"/>
    <col min="6" max="6" width="22.77734375" style="41" customWidth="1"/>
    <col min="7" max="7" width="18.77734375" style="41" customWidth="1"/>
    <col min="8" max="8" width="16.33203125" style="41" customWidth="1"/>
    <col min="9" max="11" width="9.5546875" style="41" customWidth="1"/>
    <col min="12" max="12" width="11.88671875" style="41" customWidth="1"/>
    <col min="13" max="13" width="16.77734375" style="41" customWidth="1"/>
    <col min="14" max="14" width="33.77734375" style="41" customWidth="1"/>
    <col min="15" max="15" width="27.77734375" style="41" customWidth="1"/>
    <col min="16" max="16" width="13.6640625" style="41" customWidth="1"/>
    <col min="17" max="17" width="14.88671875" style="41" customWidth="1"/>
    <col min="18" max="24" width="11.88671875" style="41" customWidth="1"/>
    <col min="25" max="25" width="25.5546875" style="41" customWidth="1"/>
    <col min="26" max="16384" width="8.88671875" style="41"/>
  </cols>
  <sheetData>
    <row r="1" spans="1:17">
      <c r="A1" s="74" t="s">
        <v>7</v>
      </c>
      <c r="B1" s="40" t="s">
        <v>0</v>
      </c>
      <c r="C1" s="40" t="s">
        <v>8</v>
      </c>
      <c r="D1" s="40" t="s">
        <v>2</v>
      </c>
      <c r="E1" s="40" t="s">
        <v>3</v>
      </c>
      <c r="F1" s="40" t="s">
        <v>4</v>
      </c>
      <c r="G1" s="40" t="s">
        <v>5</v>
      </c>
      <c r="H1" s="40" t="s">
        <v>6</v>
      </c>
      <c r="J1" s="74" t="s">
        <v>474</v>
      </c>
      <c r="K1" s="40" t="s">
        <v>0</v>
      </c>
      <c r="L1" s="40" t="s">
        <v>1</v>
      </c>
      <c r="M1" s="40" t="s">
        <v>2</v>
      </c>
      <c r="N1" s="40" t="s">
        <v>3</v>
      </c>
      <c r="O1" s="40" t="s">
        <v>4</v>
      </c>
      <c r="P1" s="40" t="s">
        <v>5</v>
      </c>
      <c r="Q1" s="40" t="s">
        <v>6</v>
      </c>
    </row>
    <row r="2" spans="1:17">
      <c r="A2" s="74"/>
      <c r="B2" s="41">
        <v>100000</v>
      </c>
      <c r="C2" s="41">
        <v>1000</v>
      </c>
      <c r="D2" s="41" t="s">
        <v>14</v>
      </c>
      <c r="E2" s="41" t="s">
        <v>15</v>
      </c>
      <c r="F2" s="41" t="s">
        <v>16</v>
      </c>
      <c r="G2" s="41" t="s">
        <v>17</v>
      </c>
      <c r="H2" s="41" t="s">
        <v>12</v>
      </c>
      <c r="J2" s="74"/>
      <c r="K2" s="41" t="s">
        <v>475</v>
      </c>
    </row>
    <row r="3" spans="1:17">
      <c r="A3" s="74"/>
      <c r="B3" s="41">
        <v>500000</v>
      </c>
      <c r="C3" s="41">
        <v>100</v>
      </c>
      <c r="D3" s="41" t="s">
        <v>23</v>
      </c>
      <c r="E3" s="41" t="s">
        <v>24</v>
      </c>
      <c r="F3" s="41" t="s">
        <v>25</v>
      </c>
      <c r="G3" s="41" t="s">
        <v>26</v>
      </c>
      <c r="H3" s="41" t="s">
        <v>27</v>
      </c>
      <c r="J3" s="74"/>
      <c r="K3" s="41">
        <v>100000</v>
      </c>
      <c r="L3" s="42">
        <v>0.01</v>
      </c>
      <c r="M3" s="41" t="s">
        <v>9</v>
      </c>
      <c r="N3" s="41" t="s">
        <v>10</v>
      </c>
      <c r="O3" s="41" t="s">
        <v>11</v>
      </c>
      <c r="P3" s="41" t="s">
        <v>12</v>
      </c>
      <c r="Q3" s="41" t="s">
        <v>13</v>
      </c>
    </row>
    <row r="4" spans="1:17">
      <c r="A4" s="74"/>
      <c r="B4" s="41">
        <v>1000000</v>
      </c>
      <c r="C4" s="41">
        <v>10</v>
      </c>
      <c r="D4" s="41" t="s">
        <v>33</v>
      </c>
      <c r="E4" s="41" t="s">
        <v>34</v>
      </c>
      <c r="F4" s="41" t="s">
        <v>16</v>
      </c>
      <c r="G4" s="41" t="s">
        <v>35</v>
      </c>
      <c r="H4" s="41" t="s">
        <v>36</v>
      </c>
      <c r="J4" s="74"/>
      <c r="K4" s="41">
        <v>10000</v>
      </c>
      <c r="L4" s="42">
        <v>0.01</v>
      </c>
      <c r="M4" s="41" t="s">
        <v>18</v>
      </c>
      <c r="N4" s="41" t="s">
        <v>19</v>
      </c>
      <c r="O4" s="41" t="s">
        <v>20</v>
      </c>
      <c r="P4" s="41" t="s">
        <v>21</v>
      </c>
      <c r="Q4" s="41" t="s">
        <v>22</v>
      </c>
    </row>
    <row r="5" spans="1:17">
      <c r="A5" s="74"/>
      <c r="B5" s="41">
        <v>1000000</v>
      </c>
      <c r="C5" s="41">
        <v>100</v>
      </c>
      <c r="D5" s="41" t="s">
        <v>42</v>
      </c>
      <c r="E5" s="41" t="s">
        <v>43</v>
      </c>
      <c r="F5" s="41" t="s">
        <v>16</v>
      </c>
      <c r="G5" s="41" t="s">
        <v>44</v>
      </c>
      <c r="H5" s="41" t="s">
        <v>45</v>
      </c>
      <c r="J5" s="74"/>
      <c r="K5" s="43">
        <v>10000</v>
      </c>
      <c r="L5" s="44">
        <v>0.03</v>
      </c>
      <c r="M5" s="43" t="s">
        <v>28</v>
      </c>
      <c r="N5" s="43" t="s">
        <v>29</v>
      </c>
      <c r="O5" s="43" t="s">
        <v>30</v>
      </c>
      <c r="P5" s="41" t="s">
        <v>31</v>
      </c>
      <c r="Q5" s="41" t="s">
        <v>32</v>
      </c>
    </row>
    <row r="6" spans="1:17">
      <c r="A6" s="74"/>
      <c r="J6" s="74"/>
      <c r="K6" s="43">
        <v>50000</v>
      </c>
      <c r="L6" s="44">
        <v>0.01</v>
      </c>
      <c r="M6" s="43" t="s">
        <v>37</v>
      </c>
      <c r="N6" s="43" t="s">
        <v>38</v>
      </c>
      <c r="O6" s="43" t="s">
        <v>39</v>
      </c>
      <c r="P6" s="43" t="s">
        <v>40</v>
      </c>
      <c r="Q6" s="43" t="s">
        <v>41</v>
      </c>
    </row>
    <row r="7" spans="1:17">
      <c r="A7" s="74"/>
      <c r="J7" s="74"/>
      <c r="K7" s="41">
        <v>1000000</v>
      </c>
      <c r="L7" s="42">
        <v>0.01</v>
      </c>
      <c r="M7" s="41" t="s">
        <v>46</v>
      </c>
      <c r="N7" s="41" t="s">
        <v>47</v>
      </c>
    </row>
    <row r="8" spans="1:17">
      <c r="A8" s="74"/>
      <c r="J8" s="74"/>
    </row>
    <row r="9" spans="1:17">
      <c r="A9" s="74"/>
      <c r="B9" s="41">
        <v>1000000</v>
      </c>
      <c r="C9" s="41">
        <v>1000</v>
      </c>
      <c r="F9" s="41" t="s">
        <v>16</v>
      </c>
      <c r="J9" s="74"/>
    </row>
    <row r="10" spans="1:17">
      <c r="A10" s="74"/>
      <c r="J10" s="74"/>
      <c r="K10" s="41" t="s">
        <v>48</v>
      </c>
    </row>
    <row r="11" spans="1:17">
      <c r="A11" s="74"/>
      <c r="J11" s="74"/>
      <c r="K11" s="41">
        <v>100000</v>
      </c>
      <c r="L11" s="42">
        <v>0.02</v>
      </c>
      <c r="M11" s="41" t="s">
        <v>49</v>
      </c>
      <c r="N11" s="41" t="s">
        <v>50</v>
      </c>
      <c r="O11" s="41" t="s">
        <v>16</v>
      </c>
      <c r="P11" s="41" t="s">
        <v>51</v>
      </c>
      <c r="Q11" s="41" t="s">
        <v>52</v>
      </c>
    </row>
    <row r="12" spans="1:17">
      <c r="A12" s="74"/>
      <c r="J12" s="74"/>
      <c r="K12" s="41">
        <v>1000000</v>
      </c>
      <c r="L12" s="42">
        <v>0.01</v>
      </c>
      <c r="M12" s="41" t="s">
        <v>53</v>
      </c>
      <c r="N12" s="41" t="s">
        <v>54</v>
      </c>
      <c r="O12" s="41" t="s">
        <v>16</v>
      </c>
      <c r="P12" s="41" t="s">
        <v>16</v>
      </c>
      <c r="Q12" s="41" t="s">
        <v>16</v>
      </c>
    </row>
    <row r="13" spans="1:17">
      <c r="A13" s="74"/>
      <c r="J13" s="74"/>
      <c r="K13" s="43">
        <v>200000</v>
      </c>
      <c r="L13" s="44">
        <v>0.01</v>
      </c>
      <c r="M13" s="43" t="s">
        <v>55</v>
      </c>
      <c r="N13" s="43" t="s">
        <v>56</v>
      </c>
      <c r="O13" s="41" t="s">
        <v>16</v>
      </c>
      <c r="P13" s="41" t="s">
        <v>57</v>
      </c>
      <c r="Q13" s="43" t="s">
        <v>58</v>
      </c>
    </row>
    <row r="14" spans="1:17">
      <c r="A14" s="74"/>
      <c r="B14" s="41">
        <v>400000</v>
      </c>
      <c r="C14" s="41">
        <v>6000</v>
      </c>
      <c r="D14" s="41" t="s">
        <v>63</v>
      </c>
      <c r="E14" s="41" t="s">
        <v>64</v>
      </c>
      <c r="F14" s="41" t="s">
        <v>16</v>
      </c>
      <c r="J14" s="74"/>
      <c r="K14" s="41">
        <v>200000</v>
      </c>
      <c r="L14" s="42">
        <v>0.02</v>
      </c>
      <c r="M14" s="41" t="s">
        <v>59</v>
      </c>
      <c r="N14" s="41" t="s">
        <v>60</v>
      </c>
      <c r="O14" s="41" t="s">
        <v>16</v>
      </c>
      <c r="P14" s="41" t="s">
        <v>61</v>
      </c>
      <c r="Q14" s="41" t="s">
        <v>62</v>
      </c>
    </row>
    <row r="15" spans="1:17">
      <c r="A15" s="74"/>
      <c r="J15" s="74"/>
      <c r="K15" s="43">
        <v>200000</v>
      </c>
      <c r="L15" s="44">
        <v>0.03</v>
      </c>
      <c r="M15" s="43" t="s">
        <v>65</v>
      </c>
      <c r="N15" s="43" t="s">
        <v>66</v>
      </c>
      <c r="O15" s="41" t="s">
        <v>16</v>
      </c>
      <c r="P15" s="41" t="s">
        <v>67</v>
      </c>
      <c r="Q15" s="43" t="s">
        <v>68</v>
      </c>
    </row>
    <row r="16" spans="1:17">
      <c r="A16" s="74"/>
      <c r="J16" s="74"/>
      <c r="K16" s="41">
        <v>300000</v>
      </c>
      <c r="L16" s="42">
        <v>0.01</v>
      </c>
      <c r="M16" s="41" t="s">
        <v>69</v>
      </c>
      <c r="N16" s="41" t="s">
        <v>70</v>
      </c>
      <c r="O16" s="41" t="s">
        <v>16</v>
      </c>
      <c r="P16" s="41" t="s">
        <v>71</v>
      </c>
      <c r="Q16" s="41" t="s">
        <v>72</v>
      </c>
    </row>
    <row r="17" spans="1:17">
      <c r="A17" s="74"/>
      <c r="B17" s="75" t="s">
        <v>83</v>
      </c>
      <c r="C17" s="75" t="s">
        <v>8</v>
      </c>
      <c r="D17" s="75" t="s">
        <v>84</v>
      </c>
      <c r="E17" s="75" t="s">
        <v>85</v>
      </c>
      <c r="F17" s="75" t="s">
        <v>86</v>
      </c>
      <c r="J17" s="74"/>
      <c r="K17" s="41">
        <v>300000</v>
      </c>
      <c r="L17" s="42">
        <v>0.02</v>
      </c>
      <c r="M17" s="41" t="s">
        <v>73</v>
      </c>
      <c r="N17" s="41" t="s">
        <v>74</v>
      </c>
      <c r="O17" s="41" t="s">
        <v>16</v>
      </c>
      <c r="P17" s="41" t="s">
        <v>75</v>
      </c>
      <c r="Q17" s="41" t="s">
        <v>76</v>
      </c>
    </row>
    <row r="18" spans="1:17">
      <c r="A18" s="74"/>
      <c r="B18" s="75"/>
      <c r="C18" s="75"/>
      <c r="D18" s="75"/>
      <c r="E18" s="75"/>
      <c r="F18" s="75"/>
      <c r="J18" s="74"/>
      <c r="K18" s="41">
        <v>400000</v>
      </c>
      <c r="L18" s="42">
        <v>0.03</v>
      </c>
      <c r="M18" s="41" t="s">
        <v>77</v>
      </c>
      <c r="N18" s="41" t="s">
        <v>78</v>
      </c>
      <c r="O18" s="41" t="s">
        <v>16</v>
      </c>
      <c r="P18" s="41" t="s">
        <v>79</v>
      </c>
      <c r="Q18" s="41" t="s">
        <v>16</v>
      </c>
    </row>
    <row r="19" spans="1:17">
      <c r="A19" s="74"/>
      <c r="B19" s="45">
        <v>400000</v>
      </c>
      <c r="C19" s="45">
        <v>4000</v>
      </c>
      <c r="D19" s="46">
        <v>0.02</v>
      </c>
      <c r="E19" s="45" t="s">
        <v>90</v>
      </c>
      <c r="F19" s="45" t="s">
        <v>91</v>
      </c>
      <c r="J19" s="74"/>
      <c r="K19" s="43">
        <v>400000</v>
      </c>
      <c r="L19" s="44">
        <v>0.02</v>
      </c>
      <c r="M19" s="43" t="s">
        <v>80</v>
      </c>
      <c r="N19" s="43" t="s">
        <v>81</v>
      </c>
      <c r="P19" s="43" t="s">
        <v>82</v>
      </c>
    </row>
    <row r="20" spans="1:17">
      <c r="A20" s="74"/>
      <c r="B20" s="45">
        <v>150000</v>
      </c>
      <c r="C20" s="45">
        <v>2250</v>
      </c>
      <c r="D20" s="46">
        <v>0.03</v>
      </c>
      <c r="E20" s="45" t="s">
        <v>92</v>
      </c>
      <c r="F20" s="45" t="s">
        <v>93</v>
      </c>
      <c r="J20" s="74"/>
      <c r="K20" s="41">
        <v>250000</v>
      </c>
      <c r="L20" s="42">
        <v>0.02</v>
      </c>
      <c r="M20" s="41" t="s">
        <v>87</v>
      </c>
      <c r="N20" s="41" t="s">
        <v>88</v>
      </c>
      <c r="O20" s="41" t="s">
        <v>16</v>
      </c>
      <c r="P20" s="41" t="s">
        <v>89</v>
      </c>
    </row>
    <row r="21" spans="1:17">
      <c r="A21" s="74"/>
      <c r="B21" s="45">
        <v>50000</v>
      </c>
      <c r="C21" s="45">
        <v>250</v>
      </c>
      <c r="D21" s="46">
        <v>0.01</v>
      </c>
      <c r="E21" s="45" t="s">
        <v>98</v>
      </c>
      <c r="F21" s="45" t="s">
        <v>99</v>
      </c>
      <c r="J21" s="74"/>
    </row>
    <row r="22" spans="1:17">
      <c r="A22" s="74"/>
      <c r="B22" s="45">
        <v>200000</v>
      </c>
      <c r="C22" s="45">
        <v>1000</v>
      </c>
      <c r="D22" s="46">
        <v>0.01</v>
      </c>
      <c r="E22" s="45" t="s">
        <v>55</v>
      </c>
      <c r="F22" s="45" t="s">
        <v>103</v>
      </c>
      <c r="J22" s="74"/>
    </row>
    <row r="23" spans="1:17">
      <c r="A23" s="74"/>
      <c r="B23" s="45">
        <v>200000</v>
      </c>
      <c r="C23" s="45">
        <v>3000</v>
      </c>
      <c r="D23" s="46">
        <v>0.03</v>
      </c>
      <c r="E23" s="45" t="s">
        <v>104</v>
      </c>
      <c r="F23" s="45" t="s">
        <v>105</v>
      </c>
      <c r="J23" s="74"/>
      <c r="K23" s="41">
        <v>150000</v>
      </c>
      <c r="L23" s="42">
        <v>0.02</v>
      </c>
      <c r="M23" s="41" t="s">
        <v>94</v>
      </c>
      <c r="N23" s="41" t="s">
        <v>95</v>
      </c>
      <c r="O23" s="41" t="s">
        <v>16</v>
      </c>
      <c r="P23" s="41" t="s">
        <v>96</v>
      </c>
      <c r="Q23" s="41" t="s">
        <v>97</v>
      </c>
    </row>
    <row r="24" spans="1:17">
      <c r="A24" s="74"/>
      <c r="B24" s="47">
        <v>20000</v>
      </c>
      <c r="C24" s="47">
        <v>300</v>
      </c>
      <c r="D24" s="48">
        <v>0.03</v>
      </c>
      <c r="E24" s="47" t="s">
        <v>106</v>
      </c>
      <c r="F24" s="47" t="s">
        <v>107</v>
      </c>
      <c r="J24" s="74"/>
      <c r="K24" s="43">
        <v>150000</v>
      </c>
      <c r="L24" s="44">
        <v>0.03</v>
      </c>
      <c r="M24" s="43" t="s">
        <v>100</v>
      </c>
      <c r="N24" s="43" t="s">
        <v>101</v>
      </c>
      <c r="O24" s="41" t="s">
        <v>16</v>
      </c>
      <c r="P24" s="43" t="s">
        <v>102</v>
      </c>
    </row>
    <row r="25" spans="1:17">
      <c r="A25" s="74"/>
      <c r="B25" s="45">
        <v>10000</v>
      </c>
      <c r="C25" s="45">
        <v>50</v>
      </c>
      <c r="D25" s="46">
        <v>0.01</v>
      </c>
      <c r="E25" s="45" t="s">
        <v>111</v>
      </c>
      <c r="F25" s="45" t="s">
        <v>112</v>
      </c>
      <c r="J25" s="74"/>
    </row>
    <row r="26" spans="1:17">
      <c r="A26" s="74"/>
      <c r="B26" s="45">
        <v>10000</v>
      </c>
      <c r="C26" s="45">
        <v>150</v>
      </c>
      <c r="D26" s="46">
        <v>0.03</v>
      </c>
      <c r="E26" s="45" t="s">
        <v>116</v>
      </c>
      <c r="F26" s="45" t="s">
        <v>117</v>
      </c>
      <c r="J26" s="74"/>
    </row>
    <row r="27" spans="1:17">
      <c r="A27" s="74"/>
      <c r="B27" s="45">
        <v>10000</v>
      </c>
      <c r="C27" s="45">
        <v>100</v>
      </c>
      <c r="D27" s="46">
        <v>0.02</v>
      </c>
      <c r="E27" s="45" t="s">
        <v>476</v>
      </c>
      <c r="F27" s="45" t="s">
        <v>477</v>
      </c>
      <c r="J27" s="74"/>
      <c r="K27" s="43">
        <v>20000</v>
      </c>
      <c r="L27" s="44">
        <v>0.02</v>
      </c>
      <c r="M27" s="43" t="s">
        <v>108</v>
      </c>
      <c r="N27" s="43" t="s">
        <v>109</v>
      </c>
      <c r="O27" s="43" t="s">
        <v>110</v>
      </c>
    </row>
    <row r="28" spans="1:17">
      <c r="A28" s="74"/>
      <c r="B28" s="47">
        <v>20000</v>
      </c>
      <c r="C28" s="47">
        <v>200</v>
      </c>
      <c r="D28" s="48">
        <v>0.02</v>
      </c>
      <c r="E28" s="47" t="s">
        <v>478</v>
      </c>
      <c r="F28" s="47" t="s">
        <v>479</v>
      </c>
      <c r="J28" s="74"/>
      <c r="K28" s="41">
        <v>20000</v>
      </c>
      <c r="L28" s="42">
        <v>0.03</v>
      </c>
      <c r="M28" s="41" t="s">
        <v>113</v>
      </c>
      <c r="N28" s="41" t="s">
        <v>114</v>
      </c>
      <c r="O28" s="41" t="s">
        <v>115</v>
      </c>
    </row>
    <row r="31" spans="1:17">
      <c r="B31" s="73" t="s">
        <v>480</v>
      </c>
      <c r="C31" s="73"/>
      <c r="D31" s="73"/>
      <c r="E31" s="73"/>
      <c r="F31" s="73"/>
    </row>
    <row r="32" spans="1:17">
      <c r="B32" s="73"/>
      <c r="C32" s="73"/>
      <c r="D32" s="73"/>
      <c r="E32" s="73"/>
      <c r="F32" s="73"/>
    </row>
  </sheetData>
  <mergeCells count="8">
    <mergeCell ref="B31:F32"/>
    <mergeCell ref="A1:A28"/>
    <mergeCell ref="J1:J28"/>
    <mergeCell ref="B17:B18"/>
    <mergeCell ref="C17:C18"/>
    <mergeCell ref="D17:D18"/>
    <mergeCell ref="E17:E18"/>
    <mergeCell ref="F17:F18"/>
  </mergeCells>
  <pageMargins left="0" right="0" top="0.39370000000000011" bottom="0.39370000000000011" header="0" footer="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205E4-2E63-44AF-95F5-D19B9CB6061C}">
  <dimension ref="A1:U167"/>
  <sheetViews>
    <sheetView tabSelected="1" workbookViewId="0">
      <selection activeCell="I62" sqref="I62"/>
    </sheetView>
  </sheetViews>
  <sheetFormatPr defaultRowHeight="13.2"/>
  <cols>
    <col min="1" max="1" width="11.88671875" style="1" customWidth="1"/>
    <col min="2" max="2" width="22.44140625" style="1" customWidth="1"/>
    <col min="3" max="3" width="11.88671875" style="1" customWidth="1"/>
    <col min="4" max="4" width="14.77734375" style="1" customWidth="1"/>
    <col min="5" max="5" width="17.77734375" style="1" customWidth="1"/>
    <col min="6" max="6" width="11.88671875" style="1" hidden="1" customWidth="1"/>
    <col min="7" max="7" width="17.44140625" style="1" hidden="1" customWidth="1"/>
    <col min="8" max="11" width="11.88671875" style="1" customWidth="1"/>
    <col min="12" max="12" width="12.6640625" style="1" customWidth="1"/>
    <col min="13" max="14" width="11.88671875" style="1" customWidth="1"/>
    <col min="15" max="15" width="12.77734375" style="1" customWidth="1"/>
    <col min="16" max="21" width="11.88671875" style="1" customWidth="1"/>
    <col min="22" max="22" width="8.88671875" style="1" customWidth="1"/>
    <col min="23" max="16384" width="8.88671875" style="1"/>
  </cols>
  <sheetData>
    <row r="1" spans="1:21">
      <c r="A1" s="69" t="s">
        <v>118</v>
      </c>
      <c r="B1" s="69"/>
      <c r="C1" s="69"/>
      <c r="D1" s="69"/>
      <c r="E1" s="69"/>
      <c r="F1" s="69"/>
      <c r="G1" s="69"/>
      <c r="H1" s="69"/>
      <c r="I1" s="69"/>
      <c r="J1" s="69"/>
      <c r="K1" s="69"/>
      <c r="L1" s="69"/>
      <c r="M1" s="69"/>
      <c r="N1" s="69"/>
      <c r="O1" s="69"/>
      <c r="P1" s="69"/>
      <c r="Q1" s="69"/>
      <c r="R1" s="69"/>
      <c r="S1" s="69"/>
      <c r="T1" s="69"/>
      <c r="U1" s="69"/>
    </row>
    <row r="2" spans="1:21">
      <c r="A2" s="69"/>
      <c r="B2" s="69"/>
      <c r="C2" s="69"/>
      <c r="D2" s="69"/>
      <c r="E2" s="69"/>
      <c r="F2" s="69"/>
      <c r="G2" s="69"/>
      <c r="H2" s="69"/>
      <c r="I2" s="69"/>
      <c r="J2" s="69"/>
      <c r="K2" s="69"/>
      <c r="L2" s="69"/>
      <c r="M2" s="69"/>
      <c r="N2" s="69"/>
      <c r="O2" s="69"/>
      <c r="P2" s="69"/>
      <c r="Q2" s="69"/>
      <c r="R2" s="69"/>
      <c r="S2" s="69"/>
      <c r="T2" s="69"/>
      <c r="U2" s="69"/>
    </row>
    <row r="3" spans="1:21" ht="13.8">
      <c r="A3" s="22"/>
      <c r="B3" s="22"/>
      <c r="C3" s="22"/>
      <c r="D3" s="22"/>
      <c r="E3" s="22"/>
      <c r="F3" s="22"/>
      <c r="G3" s="22"/>
      <c r="H3" s="22"/>
      <c r="I3" s="22"/>
      <c r="J3" s="22"/>
      <c r="K3" s="22"/>
      <c r="L3" s="22"/>
      <c r="M3" s="22"/>
      <c r="N3" s="22"/>
      <c r="O3" s="22"/>
      <c r="P3" s="22"/>
      <c r="Q3" s="22"/>
      <c r="R3" s="22"/>
      <c r="S3" s="22"/>
      <c r="T3" s="22"/>
      <c r="U3" s="22"/>
    </row>
    <row r="4" spans="1:21" ht="13.8">
      <c r="A4" s="33" t="s">
        <v>119</v>
      </c>
      <c r="B4" s="33"/>
      <c r="C4" s="33"/>
      <c r="D4" s="33"/>
      <c r="E4" s="33"/>
      <c r="F4" s="34" t="s">
        <v>120</v>
      </c>
      <c r="G4" s="34"/>
      <c r="H4" s="34" t="s">
        <v>120</v>
      </c>
      <c r="I4" s="34"/>
      <c r="J4" s="34"/>
      <c r="K4" s="22"/>
      <c r="L4" s="22"/>
      <c r="M4" s="70" t="s">
        <v>121</v>
      </c>
      <c r="N4" s="70"/>
      <c r="O4" s="70"/>
      <c r="P4" s="22"/>
      <c r="Q4" s="22"/>
      <c r="R4" s="22"/>
      <c r="S4" s="22"/>
      <c r="T4" s="22"/>
      <c r="U4" s="22"/>
    </row>
    <row r="5" spans="1:21" ht="13.8">
      <c r="A5" s="4" t="s">
        <v>122</v>
      </c>
      <c r="B5" s="4" t="s">
        <v>453</v>
      </c>
      <c r="C5" s="4" t="s">
        <v>454</v>
      </c>
      <c r="D5" s="4" t="s">
        <v>455</v>
      </c>
      <c r="E5" s="4" t="s">
        <v>456</v>
      </c>
      <c r="F5" s="3" t="s">
        <v>127</v>
      </c>
      <c r="G5" s="3" t="s">
        <v>128</v>
      </c>
      <c r="H5" s="3" t="s">
        <v>445</v>
      </c>
      <c r="I5" s="3" t="s">
        <v>444</v>
      </c>
      <c r="J5" s="3" t="s">
        <v>129</v>
      </c>
      <c r="K5" s="22"/>
      <c r="L5" s="22"/>
      <c r="M5" s="22" t="s">
        <v>130</v>
      </c>
      <c r="N5" s="22" t="s">
        <v>131</v>
      </c>
      <c r="O5" s="22" t="s">
        <v>132</v>
      </c>
      <c r="P5" s="22"/>
      <c r="Q5" s="22"/>
      <c r="R5" s="22"/>
      <c r="S5" s="22"/>
      <c r="T5" s="22"/>
      <c r="U5" s="22"/>
    </row>
    <row r="6" spans="1:21" ht="13.8">
      <c r="A6" s="64" t="s">
        <v>133</v>
      </c>
      <c r="B6" s="66" t="s">
        <v>459</v>
      </c>
      <c r="C6" s="62" t="s">
        <v>458</v>
      </c>
      <c r="D6" s="63" t="s">
        <v>460</v>
      </c>
      <c r="E6" s="5">
        <v>1</v>
      </c>
      <c r="F6" s="6" t="s">
        <v>137</v>
      </c>
      <c r="G6" s="7" t="s">
        <v>138</v>
      </c>
      <c r="H6" s="8">
        <f t="shared" ref="H6:H37" si="0">IF(ISNUMBER(SEARCH("ms", F6)), LEFT(F6, LEN(F6) - 2), LEFT(F6, LEN(F6) - 1) * 1000)</f>
        <v>25600</v>
      </c>
      <c r="I6" s="8" t="str">
        <f t="shared" ref="I6:I37" si="1">IF(ISNUMBER(SEARCH("ms", G6)), LEFT(G6, LEN(G6) - 2), LEFT(G6, LEN(G6) - 1) * 1000)</f>
        <v>670</v>
      </c>
      <c r="J6" s="9">
        <f>100 * (I6 / H6)</f>
        <v>2.6171875</v>
      </c>
      <c r="K6" s="22"/>
      <c r="L6" s="71" t="s">
        <v>139</v>
      </c>
      <c r="M6" s="10">
        <v>10000</v>
      </c>
      <c r="N6" s="6">
        <v>20000</v>
      </c>
      <c r="O6" s="7">
        <v>50000</v>
      </c>
      <c r="P6" s="22"/>
      <c r="Q6" s="22"/>
      <c r="R6" s="22"/>
      <c r="S6" s="22"/>
      <c r="T6" s="22"/>
      <c r="U6" s="22"/>
    </row>
    <row r="7" spans="1:21" ht="13.8">
      <c r="A7" s="64"/>
      <c r="B7" s="66"/>
      <c r="C7" s="62"/>
      <c r="D7" s="63"/>
      <c r="E7" s="11">
        <v>6</v>
      </c>
      <c r="F7" s="22" t="s">
        <v>140</v>
      </c>
      <c r="G7" s="12" t="s">
        <v>141</v>
      </c>
      <c r="H7" s="8">
        <f t="shared" si="0"/>
        <v>10000</v>
      </c>
      <c r="I7" s="8" t="str">
        <f t="shared" si="1"/>
        <v>232.3</v>
      </c>
      <c r="J7" s="9">
        <f t="shared" ref="J7:J70" si="2">100 * (I7 / H7)</f>
        <v>2.323</v>
      </c>
      <c r="K7" s="22"/>
      <c r="L7" s="71"/>
      <c r="M7" s="13">
        <v>0.03</v>
      </c>
      <c r="N7" s="14">
        <v>0.02</v>
      </c>
      <c r="O7" s="15">
        <v>0.01</v>
      </c>
      <c r="P7" s="22"/>
      <c r="Q7" s="22"/>
      <c r="R7" s="22"/>
      <c r="S7" s="22"/>
      <c r="T7" s="22"/>
      <c r="U7" s="22"/>
    </row>
    <row r="8" spans="1:21" ht="13.8">
      <c r="A8" s="64"/>
      <c r="B8" s="66"/>
      <c r="C8" s="62"/>
      <c r="D8" s="63"/>
      <c r="E8" s="11">
        <v>12</v>
      </c>
      <c r="F8" s="22" t="s">
        <v>143</v>
      </c>
      <c r="G8" s="12" t="s">
        <v>144</v>
      </c>
      <c r="H8" s="8">
        <f t="shared" si="0"/>
        <v>11000</v>
      </c>
      <c r="I8" s="8" t="str">
        <f t="shared" si="1"/>
        <v>195</v>
      </c>
      <c r="J8" s="9">
        <f t="shared" si="2"/>
        <v>1.7727272727272727</v>
      </c>
      <c r="K8" s="22"/>
      <c r="L8" s="71" t="s">
        <v>145</v>
      </c>
      <c r="M8" s="10">
        <v>50000</v>
      </c>
      <c r="N8" s="6">
        <v>200000</v>
      </c>
      <c r="O8" s="7">
        <v>200000</v>
      </c>
      <c r="P8" s="22"/>
      <c r="Q8" s="22"/>
      <c r="R8" s="22"/>
      <c r="S8" s="22"/>
      <c r="T8" s="22"/>
      <c r="U8" s="22"/>
    </row>
    <row r="9" spans="1:21" ht="13.8">
      <c r="A9" s="64"/>
      <c r="B9" s="66"/>
      <c r="C9" s="62"/>
      <c r="D9" s="64" t="s">
        <v>461</v>
      </c>
      <c r="E9" s="11">
        <v>1</v>
      </c>
      <c r="F9" s="22" t="s">
        <v>30</v>
      </c>
      <c r="G9" s="12" t="s">
        <v>20</v>
      </c>
      <c r="H9" s="8">
        <f t="shared" si="0"/>
        <v>25000</v>
      </c>
      <c r="I9" s="8">
        <f t="shared" si="1"/>
        <v>3000</v>
      </c>
      <c r="J9" s="9">
        <f t="shared" si="2"/>
        <v>12</v>
      </c>
      <c r="K9" s="22"/>
      <c r="L9" s="71"/>
      <c r="M9" s="13">
        <v>0.01</v>
      </c>
      <c r="N9" s="14">
        <v>0.01</v>
      </c>
      <c r="O9" s="15">
        <v>0.03</v>
      </c>
      <c r="P9" s="22"/>
      <c r="Q9" s="22"/>
      <c r="R9" s="22"/>
      <c r="S9" s="22"/>
      <c r="T9" s="22"/>
      <c r="U9" s="22"/>
    </row>
    <row r="10" spans="1:21" ht="13.8">
      <c r="A10" s="64"/>
      <c r="B10" s="66"/>
      <c r="C10" s="62"/>
      <c r="D10" s="64"/>
      <c r="E10" s="11">
        <v>6</v>
      </c>
      <c r="F10" s="22" t="s">
        <v>147</v>
      </c>
      <c r="G10" s="12" t="s">
        <v>148</v>
      </c>
      <c r="H10" s="8">
        <f t="shared" si="0"/>
        <v>10200</v>
      </c>
      <c r="I10" s="8" t="str">
        <f t="shared" si="1"/>
        <v>989</v>
      </c>
      <c r="J10" s="9">
        <f t="shared" si="2"/>
        <v>9.6960784313725483</v>
      </c>
      <c r="K10" s="22"/>
      <c r="L10" s="71" t="s">
        <v>149</v>
      </c>
      <c r="M10" s="10">
        <v>50000</v>
      </c>
      <c r="N10" s="6">
        <v>150000</v>
      </c>
      <c r="O10" s="7">
        <v>400000</v>
      </c>
      <c r="P10" s="22"/>
      <c r="Q10" s="22"/>
      <c r="R10" s="22"/>
      <c r="S10" s="22"/>
      <c r="T10" s="22"/>
      <c r="U10" s="22"/>
    </row>
    <row r="11" spans="1:21" ht="13.8">
      <c r="A11" s="64"/>
      <c r="B11" s="66"/>
      <c r="C11" s="62"/>
      <c r="D11" s="64"/>
      <c r="E11" s="11">
        <v>12</v>
      </c>
      <c r="F11" s="22" t="s">
        <v>143</v>
      </c>
      <c r="G11" s="12" t="s">
        <v>150</v>
      </c>
      <c r="H11" s="8">
        <f t="shared" si="0"/>
        <v>11000</v>
      </c>
      <c r="I11" s="8" t="str">
        <f t="shared" si="1"/>
        <v>972.6</v>
      </c>
      <c r="J11" s="9">
        <f t="shared" si="2"/>
        <v>8.8418181818181818</v>
      </c>
      <c r="K11" s="22"/>
      <c r="L11" s="71"/>
      <c r="M11" s="13">
        <v>0.01</v>
      </c>
      <c r="N11" s="14">
        <v>0.03</v>
      </c>
      <c r="O11" s="15">
        <v>0.02</v>
      </c>
      <c r="P11" s="22"/>
      <c r="Q11" s="22"/>
      <c r="R11" s="22"/>
      <c r="S11" s="22"/>
      <c r="T11" s="22"/>
      <c r="U11" s="22"/>
    </row>
    <row r="12" spans="1:21" ht="13.8">
      <c r="A12" s="64"/>
      <c r="B12" s="66"/>
      <c r="C12" s="62"/>
      <c r="D12" s="65" t="s">
        <v>462</v>
      </c>
      <c r="E12" s="11">
        <v>1</v>
      </c>
      <c r="F12" s="22" t="s">
        <v>30</v>
      </c>
      <c r="G12" s="12" t="s">
        <v>152</v>
      </c>
      <c r="H12" s="8">
        <f t="shared" si="0"/>
        <v>25000</v>
      </c>
      <c r="I12" s="8">
        <f t="shared" si="1"/>
        <v>5600</v>
      </c>
      <c r="J12" s="9">
        <f t="shared" si="2"/>
        <v>22.400000000000002</v>
      </c>
      <c r="K12" s="22"/>
      <c r="L12" s="22"/>
      <c r="M12" s="22"/>
      <c r="N12" s="22"/>
      <c r="O12" s="22"/>
      <c r="P12" s="22"/>
      <c r="Q12" s="22"/>
      <c r="R12" s="22"/>
      <c r="S12" s="22"/>
      <c r="T12" s="22"/>
      <c r="U12" s="22"/>
    </row>
    <row r="13" spans="1:21" ht="13.8">
      <c r="A13" s="64"/>
      <c r="B13" s="66"/>
      <c r="C13" s="62"/>
      <c r="D13" s="65"/>
      <c r="E13" s="11">
        <v>6</v>
      </c>
      <c r="F13" s="22" t="s">
        <v>140</v>
      </c>
      <c r="G13" s="12" t="s">
        <v>153</v>
      </c>
      <c r="H13" s="8">
        <f t="shared" si="0"/>
        <v>10000</v>
      </c>
      <c r="I13" s="8">
        <f t="shared" si="1"/>
        <v>1900</v>
      </c>
      <c r="J13" s="9">
        <f t="shared" si="2"/>
        <v>19</v>
      </c>
      <c r="K13" s="22"/>
      <c r="L13" s="22"/>
      <c r="M13" s="22"/>
      <c r="N13" s="22"/>
      <c r="O13" s="22"/>
      <c r="P13" s="35"/>
      <c r="Q13" s="35"/>
      <c r="R13" s="35"/>
      <c r="S13" s="35"/>
      <c r="T13" s="35"/>
      <c r="U13" s="35"/>
    </row>
    <row r="14" spans="1:21" ht="13.2" customHeight="1">
      <c r="A14" s="64"/>
      <c r="B14" s="66"/>
      <c r="C14" s="62"/>
      <c r="D14" s="65"/>
      <c r="E14" s="16">
        <v>12</v>
      </c>
      <c r="F14" s="17" t="s">
        <v>154</v>
      </c>
      <c r="G14" s="18" t="s">
        <v>153</v>
      </c>
      <c r="H14" s="8">
        <f t="shared" si="0"/>
        <v>11100</v>
      </c>
      <c r="I14" s="8">
        <f t="shared" si="1"/>
        <v>1900</v>
      </c>
      <c r="J14" s="9">
        <f t="shared" si="2"/>
        <v>17.117117117117118</v>
      </c>
      <c r="K14" s="22"/>
      <c r="L14" s="19"/>
      <c r="M14" s="20"/>
      <c r="N14" s="20"/>
      <c r="O14" s="20"/>
      <c r="P14" s="35"/>
      <c r="Q14" s="35"/>
      <c r="R14" s="35"/>
      <c r="S14" s="35"/>
      <c r="T14" s="35"/>
      <c r="U14" s="35"/>
    </row>
    <row r="15" spans="1:21" ht="13.8">
      <c r="A15" s="64"/>
      <c r="B15" s="66"/>
      <c r="C15" s="62" t="s">
        <v>463</v>
      </c>
      <c r="D15" s="63" t="s">
        <v>460</v>
      </c>
      <c r="E15" s="5">
        <v>1</v>
      </c>
      <c r="F15" s="6" t="s">
        <v>156</v>
      </c>
      <c r="G15" s="7" t="s">
        <v>157</v>
      </c>
      <c r="H15" s="8">
        <f t="shared" si="0"/>
        <v>242800</v>
      </c>
      <c r="I15" s="8">
        <f t="shared" si="1"/>
        <v>11400</v>
      </c>
      <c r="J15" s="9">
        <f t="shared" si="2"/>
        <v>4.6952224052718288</v>
      </c>
      <c r="K15" s="22"/>
      <c r="L15" s="20"/>
      <c r="M15" s="20"/>
      <c r="N15" s="20"/>
      <c r="O15" s="20"/>
      <c r="P15" s="35"/>
      <c r="Q15" s="35"/>
      <c r="R15" s="35"/>
      <c r="S15" s="35"/>
      <c r="T15" s="35"/>
      <c r="U15" s="35"/>
    </row>
    <row r="16" spans="1:21" ht="13.8">
      <c r="A16" s="64"/>
      <c r="B16" s="66"/>
      <c r="C16" s="62"/>
      <c r="D16" s="63"/>
      <c r="E16" s="11">
        <v>6</v>
      </c>
      <c r="F16" s="22" t="s">
        <v>158</v>
      </c>
      <c r="G16" s="12" t="s">
        <v>159</v>
      </c>
      <c r="H16" s="8">
        <f t="shared" si="0"/>
        <v>113500</v>
      </c>
      <c r="I16" s="8">
        <f t="shared" si="1"/>
        <v>3900</v>
      </c>
      <c r="J16" s="9">
        <f t="shared" si="2"/>
        <v>3.4361233480176208</v>
      </c>
      <c r="K16" s="22"/>
      <c r="L16" s="20"/>
      <c r="M16" s="20"/>
      <c r="N16" s="20"/>
      <c r="O16" s="20"/>
      <c r="P16" s="35"/>
      <c r="Q16" s="35"/>
      <c r="R16" s="35"/>
      <c r="S16" s="35"/>
      <c r="T16" s="35"/>
      <c r="U16" s="35"/>
    </row>
    <row r="17" spans="1:21" ht="13.8">
      <c r="A17" s="64"/>
      <c r="B17" s="66"/>
      <c r="C17" s="62"/>
      <c r="D17" s="63"/>
      <c r="E17" s="11">
        <v>12</v>
      </c>
      <c r="F17" s="22" t="s">
        <v>160</v>
      </c>
      <c r="G17" s="12" t="s">
        <v>161</v>
      </c>
      <c r="H17" s="8">
        <f t="shared" si="0"/>
        <v>105700</v>
      </c>
      <c r="I17" s="8">
        <f t="shared" si="1"/>
        <v>2800</v>
      </c>
      <c r="J17" s="9">
        <f t="shared" si="2"/>
        <v>2.6490066225165565</v>
      </c>
      <c r="K17" s="22"/>
      <c r="L17" s="35" t="s">
        <v>465</v>
      </c>
      <c r="M17" s="22"/>
      <c r="N17" s="22"/>
      <c r="O17" s="22"/>
      <c r="P17" s="35"/>
      <c r="Q17" s="35"/>
      <c r="R17" s="35"/>
      <c r="S17" s="35"/>
      <c r="T17" s="35"/>
      <c r="U17" s="35"/>
    </row>
    <row r="18" spans="1:21" ht="13.8">
      <c r="A18" s="64"/>
      <c r="B18" s="66"/>
      <c r="C18" s="62"/>
      <c r="D18" s="64" t="s">
        <v>461</v>
      </c>
      <c r="E18" s="11">
        <v>1</v>
      </c>
      <c r="F18" s="22" t="s">
        <v>162</v>
      </c>
      <c r="G18" s="12" t="s">
        <v>163</v>
      </c>
      <c r="H18" s="8">
        <f t="shared" si="0"/>
        <v>272100</v>
      </c>
      <c r="I18" s="8">
        <f t="shared" si="1"/>
        <v>42100</v>
      </c>
      <c r="J18" s="9">
        <f t="shared" si="2"/>
        <v>15.472252848217567</v>
      </c>
      <c r="K18" s="22"/>
      <c r="L18" s="19"/>
      <c r="M18" s="19"/>
      <c r="N18" s="19"/>
      <c r="O18" s="19"/>
      <c r="P18" s="35"/>
      <c r="Q18" s="35"/>
      <c r="R18" s="35"/>
      <c r="S18" s="35"/>
      <c r="T18" s="35"/>
      <c r="U18" s="35"/>
    </row>
    <row r="19" spans="1:21" ht="13.8">
      <c r="A19" s="64"/>
      <c r="B19" s="66"/>
      <c r="C19" s="62"/>
      <c r="D19" s="64"/>
      <c r="E19" s="11">
        <v>6</v>
      </c>
      <c r="F19" s="22" t="s">
        <v>164</v>
      </c>
      <c r="G19" s="12" t="s">
        <v>165</v>
      </c>
      <c r="H19" s="8">
        <f t="shared" si="0"/>
        <v>113300</v>
      </c>
      <c r="I19" s="8">
        <f t="shared" si="1"/>
        <v>12100</v>
      </c>
      <c r="J19" s="9">
        <f t="shared" si="2"/>
        <v>10.679611650485436</v>
      </c>
      <c r="K19" s="22"/>
      <c r="L19" s="20" t="s">
        <v>446</v>
      </c>
      <c r="M19" s="19"/>
      <c r="N19" s="19"/>
      <c r="O19" s="19"/>
      <c r="P19" s="35"/>
      <c r="Q19" s="35"/>
      <c r="R19" s="35"/>
      <c r="S19" s="35"/>
      <c r="T19" s="35"/>
      <c r="U19" s="35"/>
    </row>
    <row r="20" spans="1:21" ht="13.8">
      <c r="A20" s="64"/>
      <c r="B20" s="66"/>
      <c r="C20" s="62"/>
      <c r="D20" s="64"/>
      <c r="E20" s="11">
        <v>12</v>
      </c>
      <c r="F20" s="22" t="s">
        <v>166</v>
      </c>
      <c r="G20" s="12" t="s">
        <v>44</v>
      </c>
      <c r="H20" s="8">
        <f t="shared" si="0"/>
        <v>106000</v>
      </c>
      <c r="I20" s="8">
        <f t="shared" si="1"/>
        <v>9900</v>
      </c>
      <c r="J20" s="9">
        <f t="shared" si="2"/>
        <v>9.3396226415094326</v>
      </c>
      <c r="K20" s="22"/>
      <c r="L20" s="19"/>
      <c r="M20" s="19"/>
      <c r="N20" s="19"/>
      <c r="O20" s="19"/>
      <c r="P20" s="35"/>
      <c r="Q20" s="35"/>
      <c r="R20" s="35"/>
      <c r="S20" s="35"/>
      <c r="T20" s="35"/>
      <c r="U20" s="35"/>
    </row>
    <row r="21" spans="1:21" ht="13.8">
      <c r="A21" s="64"/>
      <c r="B21" s="66"/>
      <c r="C21" s="62"/>
      <c r="D21" s="65" t="s">
        <v>462</v>
      </c>
      <c r="E21" s="11">
        <v>1</v>
      </c>
      <c r="F21" s="22" t="s">
        <v>167</v>
      </c>
      <c r="G21" s="12" t="s">
        <v>168</v>
      </c>
      <c r="H21" s="8">
        <f t="shared" si="0"/>
        <v>273800</v>
      </c>
      <c r="I21" s="8">
        <f t="shared" si="1"/>
        <v>72400</v>
      </c>
      <c r="J21" s="9">
        <f t="shared" si="2"/>
        <v>26.442658875091308</v>
      </c>
      <c r="K21" s="22"/>
      <c r="L21" s="22"/>
      <c r="M21" s="22"/>
      <c r="N21" s="22"/>
      <c r="O21" s="22"/>
      <c r="P21" s="35"/>
      <c r="Q21" s="35"/>
      <c r="R21" s="35"/>
      <c r="S21" s="35"/>
      <c r="T21" s="35"/>
      <c r="U21" s="35"/>
    </row>
    <row r="22" spans="1:21" ht="13.8">
      <c r="A22" s="64"/>
      <c r="B22" s="66"/>
      <c r="C22" s="62"/>
      <c r="D22" s="65"/>
      <c r="E22" s="11">
        <v>6</v>
      </c>
      <c r="F22" s="22" t="s">
        <v>164</v>
      </c>
      <c r="G22" s="12" t="s">
        <v>13</v>
      </c>
      <c r="H22" s="8">
        <f t="shared" si="0"/>
        <v>113300</v>
      </c>
      <c r="I22" s="8">
        <f t="shared" si="1"/>
        <v>20000</v>
      </c>
      <c r="J22" s="9">
        <f t="shared" si="2"/>
        <v>17.6522506619594</v>
      </c>
      <c r="K22" s="22"/>
      <c r="L22" s="22" t="s">
        <v>447</v>
      </c>
      <c r="M22" s="22"/>
      <c r="N22" s="22"/>
      <c r="O22" s="22"/>
      <c r="P22" s="22"/>
      <c r="Q22" s="22"/>
      <c r="R22" s="22"/>
      <c r="S22" s="22"/>
      <c r="T22" s="22"/>
      <c r="U22" s="22"/>
    </row>
    <row r="23" spans="1:21" ht="13.8">
      <c r="A23" s="64"/>
      <c r="B23" s="66"/>
      <c r="C23" s="62"/>
      <c r="D23" s="65"/>
      <c r="E23" s="16">
        <v>12</v>
      </c>
      <c r="F23" s="17" t="s">
        <v>169</v>
      </c>
      <c r="G23" s="18" t="s">
        <v>170</v>
      </c>
      <c r="H23" s="8">
        <f t="shared" si="0"/>
        <v>104700</v>
      </c>
      <c r="I23" s="8">
        <f t="shared" si="1"/>
        <v>16600</v>
      </c>
      <c r="J23" s="9">
        <f t="shared" si="2"/>
        <v>15.854823304680037</v>
      </c>
      <c r="K23" s="22"/>
      <c r="L23" s="22"/>
      <c r="M23" s="22"/>
      <c r="N23" s="22"/>
      <c r="O23" s="22"/>
      <c r="P23" s="22"/>
      <c r="Q23" s="22"/>
      <c r="R23" s="22"/>
      <c r="S23" s="22"/>
      <c r="T23" s="22"/>
      <c r="U23" s="22"/>
    </row>
    <row r="24" spans="1:21" ht="13.8">
      <c r="A24" s="64"/>
      <c r="B24" s="66"/>
      <c r="C24" s="62" t="s">
        <v>464</v>
      </c>
      <c r="D24" s="63" t="s">
        <v>460</v>
      </c>
      <c r="E24" s="5">
        <v>1</v>
      </c>
      <c r="F24" s="6" t="s">
        <v>172</v>
      </c>
      <c r="G24" s="7" t="s">
        <v>173</v>
      </c>
      <c r="H24" s="8">
        <f t="shared" si="0"/>
        <v>2732200</v>
      </c>
      <c r="I24" s="8">
        <f t="shared" si="1"/>
        <v>114600</v>
      </c>
      <c r="J24" s="9">
        <f t="shared" si="2"/>
        <v>4.1944220774467462</v>
      </c>
      <c r="K24" s="22"/>
      <c r="L24" s="21"/>
      <c r="M24" s="21"/>
      <c r="N24" s="21"/>
      <c r="O24" s="21"/>
      <c r="P24" s="22"/>
      <c r="Q24" s="22"/>
      <c r="R24" s="22"/>
      <c r="S24" s="22"/>
      <c r="T24" s="22"/>
      <c r="U24" s="22"/>
    </row>
    <row r="25" spans="1:21" ht="13.8">
      <c r="A25" s="64"/>
      <c r="B25" s="66"/>
      <c r="C25" s="62"/>
      <c r="D25" s="63"/>
      <c r="E25" s="11">
        <v>6</v>
      </c>
      <c r="F25" s="22" t="s">
        <v>174</v>
      </c>
      <c r="G25" s="12" t="s">
        <v>175</v>
      </c>
      <c r="H25" s="8">
        <f t="shared" si="0"/>
        <v>1228200</v>
      </c>
      <c r="I25" s="8">
        <f t="shared" si="1"/>
        <v>29300</v>
      </c>
      <c r="J25" s="9">
        <f t="shared" si="2"/>
        <v>2.3856049503338217</v>
      </c>
      <c r="K25" s="22"/>
      <c r="L25" s="21"/>
      <c r="M25" s="21"/>
      <c r="N25" s="21"/>
      <c r="O25" s="21"/>
      <c r="P25" s="22"/>
      <c r="Q25" s="22"/>
      <c r="R25" s="22"/>
      <c r="S25" s="22"/>
      <c r="T25" s="22"/>
      <c r="U25" s="22"/>
    </row>
    <row r="26" spans="1:21" ht="13.8">
      <c r="A26" s="64"/>
      <c r="B26" s="66"/>
      <c r="C26" s="62"/>
      <c r="D26" s="63"/>
      <c r="E26" s="11">
        <v>12</v>
      </c>
      <c r="F26" s="22" t="s">
        <v>176</v>
      </c>
      <c r="G26" s="12" t="s">
        <v>177</v>
      </c>
      <c r="H26" s="8">
        <f t="shared" si="0"/>
        <v>1105900</v>
      </c>
      <c r="I26" s="8">
        <f t="shared" si="1"/>
        <v>22800</v>
      </c>
      <c r="J26" s="9">
        <f t="shared" si="2"/>
        <v>2.0616692286825211</v>
      </c>
      <c r="K26" s="22"/>
      <c r="L26" s="21"/>
      <c r="M26" s="21"/>
      <c r="N26" s="21"/>
      <c r="O26" s="21"/>
      <c r="P26" s="22"/>
      <c r="Q26" s="22"/>
      <c r="R26" s="22"/>
      <c r="S26" s="22"/>
      <c r="T26" s="22"/>
      <c r="U26" s="22"/>
    </row>
    <row r="27" spans="1:21" ht="13.8">
      <c r="A27" s="64"/>
      <c r="B27" s="66"/>
      <c r="C27" s="62"/>
      <c r="D27" s="64" t="s">
        <v>461</v>
      </c>
      <c r="E27" s="11">
        <v>1</v>
      </c>
      <c r="F27" s="22" t="s">
        <v>178</v>
      </c>
      <c r="G27" s="12" t="s">
        <v>179</v>
      </c>
      <c r="H27" s="8">
        <f t="shared" si="0"/>
        <v>2875000</v>
      </c>
      <c r="I27" s="8">
        <f t="shared" si="1"/>
        <v>353000</v>
      </c>
      <c r="J27" s="9">
        <f t="shared" si="2"/>
        <v>12.278260869565218</v>
      </c>
      <c r="K27" s="22"/>
      <c r="L27" s="22" t="s">
        <v>449</v>
      </c>
      <c r="M27" s="22"/>
      <c r="N27" s="22"/>
      <c r="O27" s="22"/>
      <c r="P27" s="22"/>
      <c r="Q27" s="22"/>
      <c r="R27" s="22"/>
      <c r="S27" s="22"/>
      <c r="T27" s="22"/>
      <c r="U27" s="22"/>
    </row>
    <row r="28" spans="1:21" ht="13.8">
      <c r="A28" s="64"/>
      <c r="B28" s="66"/>
      <c r="C28" s="62"/>
      <c r="D28" s="64"/>
      <c r="E28" s="11">
        <v>6</v>
      </c>
      <c r="F28" s="22" t="s">
        <v>180</v>
      </c>
      <c r="G28" s="12" t="s">
        <v>181</v>
      </c>
      <c r="H28" s="8">
        <f t="shared" si="0"/>
        <v>1296300</v>
      </c>
      <c r="I28" s="8">
        <f t="shared" si="1"/>
        <v>108100</v>
      </c>
      <c r="J28" s="9">
        <f t="shared" si="2"/>
        <v>8.3391190310884831</v>
      </c>
      <c r="K28" s="22"/>
      <c r="L28" s="22"/>
      <c r="M28" s="22"/>
      <c r="N28" s="22"/>
      <c r="O28" s="22"/>
      <c r="P28" s="22"/>
      <c r="Q28" s="22"/>
      <c r="R28" s="22"/>
      <c r="S28" s="22"/>
      <c r="T28" s="22"/>
      <c r="U28" s="22"/>
    </row>
    <row r="29" spans="1:21" ht="13.8">
      <c r="A29" s="64"/>
      <c r="B29" s="66"/>
      <c r="C29" s="62"/>
      <c r="D29" s="64"/>
      <c r="E29" s="11">
        <v>12</v>
      </c>
      <c r="F29" s="22" t="s">
        <v>182</v>
      </c>
      <c r="G29" s="12" t="s">
        <v>183</v>
      </c>
      <c r="H29" s="8">
        <f t="shared" si="0"/>
        <v>1062600</v>
      </c>
      <c r="I29" s="8">
        <f t="shared" si="1"/>
        <v>93200</v>
      </c>
      <c r="J29" s="9">
        <f t="shared" si="2"/>
        <v>8.770939205721815</v>
      </c>
      <c r="K29" s="22"/>
      <c r="L29" s="22"/>
      <c r="M29" s="22"/>
      <c r="N29" s="22"/>
      <c r="O29" s="22"/>
      <c r="P29" s="22"/>
      <c r="Q29" s="22"/>
      <c r="R29" s="22"/>
      <c r="S29" s="22"/>
      <c r="T29" s="22"/>
      <c r="U29" s="22"/>
    </row>
    <row r="30" spans="1:21" ht="13.8">
      <c r="A30" s="64"/>
      <c r="B30" s="66"/>
      <c r="C30" s="62"/>
      <c r="D30" s="65" t="s">
        <v>462</v>
      </c>
      <c r="E30" s="11">
        <v>1</v>
      </c>
      <c r="F30" s="22" t="s">
        <v>184</v>
      </c>
      <c r="G30" s="12" t="s">
        <v>185</v>
      </c>
      <c r="H30" s="8">
        <f t="shared" si="0"/>
        <v>2865000</v>
      </c>
      <c r="I30" s="8">
        <f t="shared" si="1"/>
        <v>724200</v>
      </c>
      <c r="J30" s="9">
        <f t="shared" si="2"/>
        <v>25.27748691099476</v>
      </c>
      <c r="K30" s="22"/>
      <c r="L30" s="22"/>
      <c r="M30" s="68" t="s">
        <v>186</v>
      </c>
      <c r="N30" s="68"/>
      <c r="O30" s="22"/>
      <c r="P30" s="22"/>
      <c r="Q30" s="22"/>
      <c r="R30" s="22"/>
      <c r="S30" s="22"/>
      <c r="T30" s="22"/>
      <c r="U30" s="22"/>
    </row>
    <row r="31" spans="1:21" ht="13.8">
      <c r="A31" s="64"/>
      <c r="B31" s="66"/>
      <c r="C31" s="62"/>
      <c r="D31" s="65"/>
      <c r="E31" s="11">
        <v>6</v>
      </c>
      <c r="F31" s="22" t="s">
        <v>187</v>
      </c>
      <c r="G31" s="12" t="s">
        <v>188</v>
      </c>
      <c r="H31" s="8">
        <f t="shared" si="0"/>
        <v>1288400</v>
      </c>
      <c r="I31" s="8">
        <f t="shared" si="1"/>
        <v>200000</v>
      </c>
      <c r="J31" s="9">
        <f t="shared" si="2"/>
        <v>15.523129462899721</v>
      </c>
      <c r="K31" s="22"/>
      <c r="L31" s="22"/>
      <c r="M31" s="22"/>
      <c r="N31" s="22"/>
      <c r="O31" s="22"/>
      <c r="P31" s="22"/>
      <c r="Q31" s="22"/>
      <c r="R31" s="22"/>
      <c r="S31" s="22"/>
      <c r="T31" s="22"/>
      <c r="U31" s="22"/>
    </row>
    <row r="32" spans="1:21" ht="13.8">
      <c r="A32" s="64"/>
      <c r="B32" s="66"/>
      <c r="C32" s="62"/>
      <c r="D32" s="65"/>
      <c r="E32" s="16">
        <v>12</v>
      </c>
      <c r="F32" s="17" t="s">
        <v>189</v>
      </c>
      <c r="G32" s="18" t="s">
        <v>190</v>
      </c>
      <c r="H32" s="8">
        <f t="shared" si="0"/>
        <v>1111600</v>
      </c>
      <c r="I32" s="8">
        <f t="shared" si="1"/>
        <v>176200</v>
      </c>
      <c r="J32" s="9">
        <f t="shared" si="2"/>
        <v>15.851025548758546</v>
      </c>
      <c r="K32" s="22"/>
      <c r="L32" s="22"/>
      <c r="M32" s="22"/>
      <c r="N32" s="22"/>
      <c r="O32" s="22"/>
      <c r="P32" s="22"/>
      <c r="Q32" s="22"/>
      <c r="R32" s="22"/>
      <c r="S32" s="22"/>
      <c r="T32" s="22"/>
      <c r="U32" s="22"/>
    </row>
    <row r="33" spans="1:21" ht="13.8">
      <c r="A33" s="64"/>
      <c r="B33" s="66" t="s">
        <v>457</v>
      </c>
      <c r="C33" s="62" t="s">
        <v>135</v>
      </c>
      <c r="D33" s="63" t="s">
        <v>136</v>
      </c>
      <c r="E33" s="5">
        <v>1</v>
      </c>
      <c r="F33" s="6" t="s">
        <v>192</v>
      </c>
      <c r="G33" s="7" t="s">
        <v>193</v>
      </c>
      <c r="H33" s="8">
        <f t="shared" si="0"/>
        <v>9000</v>
      </c>
      <c r="I33" s="8" t="str">
        <f t="shared" si="1"/>
        <v>227</v>
      </c>
      <c r="J33" s="9">
        <f t="shared" si="2"/>
        <v>2.5222222222222221</v>
      </c>
      <c r="K33" s="22"/>
      <c r="L33" s="22"/>
      <c r="M33" s="22"/>
      <c r="N33" s="22"/>
      <c r="O33" s="22"/>
      <c r="P33" s="22"/>
      <c r="Q33" s="22"/>
      <c r="R33" s="22"/>
      <c r="S33" s="22"/>
      <c r="T33" s="22"/>
      <c r="U33" s="22"/>
    </row>
    <row r="34" spans="1:21" ht="13.8">
      <c r="A34" s="64"/>
      <c r="B34" s="66"/>
      <c r="C34" s="62"/>
      <c r="D34" s="63"/>
      <c r="E34" s="11">
        <v>6</v>
      </c>
      <c r="F34" s="22" t="s">
        <v>12</v>
      </c>
      <c r="G34" s="12" t="s">
        <v>194</v>
      </c>
      <c r="H34" s="8">
        <f t="shared" si="0"/>
        <v>4000</v>
      </c>
      <c r="I34" s="8" t="str">
        <f t="shared" si="1"/>
        <v>88.9</v>
      </c>
      <c r="J34" s="9">
        <f t="shared" si="2"/>
        <v>2.2225000000000001</v>
      </c>
      <c r="K34" s="22"/>
      <c r="L34" s="22"/>
      <c r="M34" s="22"/>
      <c r="N34" s="22"/>
      <c r="O34" s="22"/>
      <c r="P34" s="22"/>
      <c r="Q34" s="22"/>
      <c r="R34" s="22"/>
      <c r="S34" s="22"/>
      <c r="T34" s="22"/>
      <c r="U34" s="22"/>
    </row>
    <row r="35" spans="1:21" ht="13.8">
      <c r="A35" s="64"/>
      <c r="B35" s="66"/>
      <c r="C35" s="62"/>
      <c r="D35" s="63"/>
      <c r="E35" s="11">
        <v>12</v>
      </c>
      <c r="F35" s="22" t="s">
        <v>195</v>
      </c>
      <c r="G35" s="12" t="s">
        <v>196</v>
      </c>
      <c r="H35" s="8">
        <f t="shared" si="0"/>
        <v>4300</v>
      </c>
      <c r="I35" s="8" t="str">
        <f t="shared" si="1"/>
        <v>76.8</v>
      </c>
      <c r="J35" s="9">
        <f t="shared" si="2"/>
        <v>1.786046511627907</v>
      </c>
      <c r="K35" s="22"/>
      <c r="L35" s="22"/>
      <c r="M35" s="22"/>
      <c r="N35" s="22"/>
      <c r="O35" s="22"/>
      <c r="P35" s="22"/>
      <c r="Q35" s="22"/>
      <c r="R35" s="22"/>
      <c r="S35" s="22"/>
      <c r="T35" s="22"/>
      <c r="U35" s="22"/>
    </row>
    <row r="36" spans="1:21" ht="13.8">
      <c r="A36" s="64"/>
      <c r="B36" s="66"/>
      <c r="C36" s="62"/>
      <c r="D36" s="64" t="s">
        <v>146</v>
      </c>
      <c r="E36" s="11">
        <v>1</v>
      </c>
      <c r="F36" s="22" t="s">
        <v>197</v>
      </c>
      <c r="G36" s="12" t="s">
        <v>198</v>
      </c>
      <c r="H36" s="8">
        <f t="shared" si="0"/>
        <v>9400</v>
      </c>
      <c r="I36" s="8">
        <f t="shared" si="1"/>
        <v>1000</v>
      </c>
      <c r="J36" s="9">
        <f t="shared" si="2"/>
        <v>10.638297872340425</v>
      </c>
      <c r="K36" s="22"/>
      <c r="L36" s="22"/>
      <c r="M36" s="22"/>
      <c r="N36" s="22"/>
      <c r="O36" s="22"/>
      <c r="P36" s="22"/>
      <c r="Q36" s="22"/>
      <c r="R36" s="22"/>
      <c r="S36" s="22"/>
      <c r="T36" s="22"/>
      <c r="U36" s="22"/>
    </row>
    <row r="37" spans="1:21" ht="13.8">
      <c r="A37" s="64"/>
      <c r="B37" s="66"/>
      <c r="C37" s="62"/>
      <c r="D37" s="64"/>
      <c r="E37" s="11">
        <v>6</v>
      </c>
      <c r="F37" s="22" t="s">
        <v>12</v>
      </c>
      <c r="G37" s="12" t="s">
        <v>199</v>
      </c>
      <c r="H37" s="8">
        <f t="shared" si="0"/>
        <v>4000</v>
      </c>
      <c r="I37" s="8" t="str">
        <f t="shared" si="1"/>
        <v>349.6</v>
      </c>
      <c r="J37" s="9">
        <f t="shared" si="2"/>
        <v>8.74</v>
      </c>
      <c r="K37" s="22"/>
      <c r="L37" s="22"/>
      <c r="M37" s="22"/>
      <c r="N37" s="22"/>
      <c r="O37" s="22"/>
      <c r="P37" s="22"/>
      <c r="Q37" s="22"/>
      <c r="R37" s="22"/>
      <c r="S37" s="22"/>
      <c r="T37" s="22"/>
      <c r="U37" s="22"/>
    </row>
    <row r="38" spans="1:21" ht="13.8">
      <c r="A38" s="64"/>
      <c r="B38" s="66"/>
      <c r="C38" s="62"/>
      <c r="D38" s="64"/>
      <c r="E38" s="11">
        <v>12</v>
      </c>
      <c r="F38" s="22" t="s">
        <v>200</v>
      </c>
      <c r="G38" s="12" t="s">
        <v>201</v>
      </c>
      <c r="H38" s="8">
        <f t="shared" ref="H38:H69" si="3">IF(ISNUMBER(SEARCH("ms", F38)), LEFT(F38, LEN(F38) - 2), LEFT(F38, LEN(F38) - 1) * 1000)</f>
        <v>4200</v>
      </c>
      <c r="I38" s="8" t="str">
        <f t="shared" ref="I38:I69" si="4">IF(ISNUMBER(SEARCH("ms", G38)), LEFT(G38, LEN(G38) - 2), LEFT(G38, LEN(G38) - 1) * 1000)</f>
        <v>361.7</v>
      </c>
      <c r="J38" s="9">
        <f t="shared" si="2"/>
        <v>8.6119047619047624</v>
      </c>
      <c r="K38" s="22"/>
      <c r="L38" s="22"/>
      <c r="M38" s="22"/>
      <c r="N38" s="22"/>
      <c r="O38" s="22"/>
      <c r="P38" s="22"/>
      <c r="Q38" s="22"/>
      <c r="R38" s="22"/>
      <c r="S38" s="22"/>
      <c r="T38" s="22"/>
      <c r="U38" s="22"/>
    </row>
    <row r="39" spans="1:21" ht="13.8">
      <c r="A39" s="64"/>
      <c r="B39" s="66"/>
      <c r="C39" s="62"/>
      <c r="D39" s="65" t="s">
        <v>151</v>
      </c>
      <c r="E39" s="11">
        <v>1</v>
      </c>
      <c r="F39" s="22" t="s">
        <v>192</v>
      </c>
      <c r="G39" s="12" t="s">
        <v>153</v>
      </c>
      <c r="H39" s="8">
        <f t="shared" si="3"/>
        <v>9000</v>
      </c>
      <c r="I39" s="8">
        <f t="shared" si="4"/>
        <v>1900</v>
      </c>
      <c r="J39" s="9">
        <f t="shared" si="2"/>
        <v>21.111111111111111</v>
      </c>
      <c r="K39" s="22"/>
      <c r="L39" s="22"/>
      <c r="M39" s="22"/>
      <c r="N39" s="22"/>
      <c r="O39" s="22"/>
      <c r="P39" s="22"/>
      <c r="Q39" s="22"/>
      <c r="R39" s="22"/>
      <c r="S39" s="22"/>
      <c r="T39" s="22"/>
      <c r="U39" s="22"/>
    </row>
    <row r="40" spans="1:21" ht="13.8">
      <c r="A40" s="64"/>
      <c r="B40" s="66"/>
      <c r="C40" s="62"/>
      <c r="D40" s="65"/>
      <c r="E40" s="11">
        <v>6</v>
      </c>
      <c r="F40" s="22" t="s">
        <v>159</v>
      </c>
      <c r="G40" s="12" t="s">
        <v>202</v>
      </c>
      <c r="H40" s="8">
        <f t="shared" si="3"/>
        <v>3900</v>
      </c>
      <c r="I40" s="8" t="str">
        <f t="shared" si="4"/>
        <v>786.7</v>
      </c>
      <c r="J40" s="9">
        <f t="shared" si="2"/>
        <v>20.171794871794873</v>
      </c>
      <c r="K40" s="67" t="s">
        <v>203</v>
      </c>
      <c r="L40" s="67"/>
      <c r="M40" s="23"/>
      <c r="N40" s="22"/>
      <c r="O40" s="22"/>
      <c r="P40" s="22"/>
      <c r="Q40" s="22"/>
      <c r="R40" s="22"/>
      <c r="S40" s="22"/>
      <c r="T40" s="22"/>
      <c r="U40" s="22"/>
    </row>
    <row r="41" spans="1:21" ht="13.8">
      <c r="A41" s="64"/>
      <c r="B41" s="66"/>
      <c r="C41" s="62"/>
      <c r="D41" s="65"/>
      <c r="E41" s="16">
        <v>12</v>
      </c>
      <c r="F41" s="17" t="s">
        <v>117</v>
      </c>
      <c r="G41" s="18" t="s">
        <v>204</v>
      </c>
      <c r="H41" s="8">
        <f t="shared" si="3"/>
        <v>4600</v>
      </c>
      <c r="I41" s="8" t="str">
        <f t="shared" si="4"/>
        <v>824.1</v>
      </c>
      <c r="J41" s="9">
        <f t="shared" si="2"/>
        <v>17.915217391304346</v>
      </c>
      <c r="K41" s="67"/>
      <c r="L41" s="67"/>
      <c r="M41" s="22"/>
      <c r="N41" s="22"/>
      <c r="O41" s="22"/>
      <c r="P41" s="22"/>
      <c r="Q41" s="22"/>
      <c r="R41" s="22"/>
      <c r="S41" s="22"/>
      <c r="T41" s="22"/>
      <c r="U41" s="22"/>
    </row>
    <row r="42" spans="1:21" ht="13.8">
      <c r="A42" s="64"/>
      <c r="B42" s="66"/>
      <c r="C42" s="62" t="s">
        <v>155</v>
      </c>
      <c r="D42" s="63" t="s">
        <v>136</v>
      </c>
      <c r="E42" s="5">
        <v>1</v>
      </c>
      <c r="F42" s="6" t="s">
        <v>205</v>
      </c>
      <c r="G42" s="7" t="s">
        <v>161</v>
      </c>
      <c r="H42" s="8">
        <f t="shared" si="3"/>
        <v>171100</v>
      </c>
      <c r="I42" s="8">
        <f t="shared" si="4"/>
        <v>2800</v>
      </c>
      <c r="J42" s="9">
        <f t="shared" si="2"/>
        <v>1.6364699006428989</v>
      </c>
      <c r="K42" s="24" t="s">
        <v>206</v>
      </c>
      <c r="L42" s="24" t="s">
        <v>207</v>
      </c>
      <c r="M42" s="22">
        <f>IF(ISNUMBER(SEARCH("ms", K42)), LEFT(K42, LEN(K42) - 2), LEFT(K42, LEN(K42) - 1) * 1000)</f>
        <v>32500</v>
      </c>
      <c r="N42" s="8" t="str">
        <f>IF(ISNUMBER(SEARCH("ms", L42)), LEFT(L42, LEN(L42) - 2), LEFT(L42, LEN(L42) - 1) * 1000)</f>
        <v>730.4</v>
      </c>
      <c r="O42" s="22"/>
      <c r="P42" s="22"/>
      <c r="Q42" s="22"/>
      <c r="R42" s="22"/>
      <c r="S42" s="22"/>
      <c r="T42" s="22"/>
      <c r="U42" s="22"/>
    </row>
    <row r="43" spans="1:21" ht="13.8">
      <c r="A43" s="64"/>
      <c r="B43" s="66"/>
      <c r="C43" s="62"/>
      <c r="D43" s="63"/>
      <c r="E43" s="11">
        <v>6</v>
      </c>
      <c r="F43" s="22" t="s">
        <v>208</v>
      </c>
      <c r="G43" s="12" t="s">
        <v>112</v>
      </c>
      <c r="H43" s="8">
        <f t="shared" si="3"/>
        <v>68700</v>
      </c>
      <c r="I43" s="8">
        <f t="shared" si="4"/>
        <v>1600</v>
      </c>
      <c r="J43" s="9">
        <f t="shared" si="2"/>
        <v>2.3289665211062593</v>
      </c>
      <c r="K43" s="24" t="s">
        <v>209</v>
      </c>
      <c r="L43" s="24" t="s">
        <v>210</v>
      </c>
      <c r="M43" s="22">
        <f t="shared" ref="M43:N50" si="5">IF(ISNUMBER(SEARCH("ms", K43)), LEFT(K43, LEN(K43) - 2), LEFT(K43, LEN(K43) - 1) * 1000)</f>
        <v>13700</v>
      </c>
      <c r="N43" s="8" t="str">
        <f t="shared" si="5"/>
        <v>266.4</v>
      </c>
      <c r="O43" s="22"/>
      <c r="P43" s="22"/>
      <c r="Q43" s="22"/>
      <c r="R43" s="22"/>
      <c r="S43" s="22"/>
      <c r="T43" s="22"/>
      <c r="U43" s="22"/>
    </row>
    <row r="44" spans="1:21" ht="13.8">
      <c r="A44" s="64"/>
      <c r="B44" s="66"/>
      <c r="C44" s="62"/>
      <c r="D44" s="63"/>
      <c r="E44" s="11">
        <v>12</v>
      </c>
      <c r="F44" s="22" t="s">
        <v>211</v>
      </c>
      <c r="G44" s="12" t="s">
        <v>212</v>
      </c>
      <c r="H44" s="8">
        <f t="shared" si="3"/>
        <v>61400</v>
      </c>
      <c r="I44" s="8">
        <f t="shared" si="4"/>
        <v>1100</v>
      </c>
      <c r="J44" s="9">
        <f t="shared" si="2"/>
        <v>1.7915309446254073</v>
      </c>
      <c r="K44" s="24" t="s">
        <v>213</v>
      </c>
      <c r="L44" s="24" t="s">
        <v>214</v>
      </c>
      <c r="M44" s="22">
        <f t="shared" si="5"/>
        <v>14700</v>
      </c>
      <c r="N44" s="8" t="str">
        <f t="shared" si="5"/>
        <v>251.1</v>
      </c>
      <c r="O44" s="22"/>
      <c r="P44" s="22"/>
      <c r="Q44" s="22"/>
      <c r="R44" s="22"/>
      <c r="S44" s="22"/>
      <c r="T44" s="22"/>
      <c r="U44" s="22"/>
    </row>
    <row r="45" spans="1:21" ht="13.8">
      <c r="A45" s="64"/>
      <c r="B45" s="66"/>
      <c r="C45" s="62"/>
      <c r="D45" s="64" t="s">
        <v>146</v>
      </c>
      <c r="E45" s="11">
        <v>1</v>
      </c>
      <c r="F45" s="22" t="s">
        <v>215</v>
      </c>
      <c r="G45" s="12" t="s">
        <v>216</v>
      </c>
      <c r="H45" s="8">
        <f t="shared" si="3"/>
        <v>163700</v>
      </c>
      <c r="I45" s="8">
        <f t="shared" si="4"/>
        <v>11200</v>
      </c>
      <c r="J45" s="9">
        <f t="shared" si="2"/>
        <v>6.8417837507635912</v>
      </c>
      <c r="K45" s="24" t="s">
        <v>217</v>
      </c>
      <c r="L45" s="24" t="s">
        <v>218</v>
      </c>
      <c r="M45" s="22">
        <f t="shared" si="5"/>
        <v>32000</v>
      </c>
      <c r="N45" s="22">
        <f t="shared" si="5"/>
        <v>3400</v>
      </c>
      <c r="O45" s="22"/>
      <c r="P45" s="22"/>
      <c r="Q45" s="22"/>
      <c r="R45" s="22"/>
      <c r="S45" s="22"/>
      <c r="T45" s="22"/>
      <c r="U45" s="22"/>
    </row>
    <row r="46" spans="1:21" ht="13.8">
      <c r="A46" s="64"/>
      <c r="B46" s="66"/>
      <c r="C46" s="62"/>
      <c r="D46" s="64"/>
      <c r="E46" s="11">
        <v>6</v>
      </c>
      <c r="F46" s="22" t="s">
        <v>219</v>
      </c>
      <c r="G46" s="12" t="s">
        <v>220</v>
      </c>
      <c r="H46" s="8">
        <f t="shared" si="3"/>
        <v>68900</v>
      </c>
      <c r="I46" s="8">
        <f t="shared" si="4"/>
        <v>6100</v>
      </c>
      <c r="J46" s="9">
        <f t="shared" si="2"/>
        <v>8.8534107402031932</v>
      </c>
      <c r="K46" s="24" t="s">
        <v>221</v>
      </c>
      <c r="L46" s="24" t="s">
        <v>222</v>
      </c>
      <c r="M46" s="22">
        <f t="shared" si="5"/>
        <v>13600</v>
      </c>
      <c r="N46" s="22">
        <f t="shared" si="5"/>
        <v>1300</v>
      </c>
      <c r="O46" s="22"/>
      <c r="P46" s="22"/>
      <c r="Q46" s="22"/>
      <c r="R46" s="22"/>
      <c r="S46" s="22"/>
      <c r="T46" s="22"/>
      <c r="U46" s="22"/>
    </row>
    <row r="47" spans="1:21" ht="13.8">
      <c r="A47" s="64"/>
      <c r="B47" s="66"/>
      <c r="C47" s="62"/>
      <c r="D47" s="64"/>
      <c r="E47" s="11">
        <v>12</v>
      </c>
      <c r="F47" s="22" t="s">
        <v>223</v>
      </c>
      <c r="G47" s="12" t="s">
        <v>224</v>
      </c>
      <c r="H47" s="8">
        <f t="shared" si="3"/>
        <v>61700</v>
      </c>
      <c r="I47" s="8">
        <f t="shared" si="4"/>
        <v>5400</v>
      </c>
      <c r="J47" s="9">
        <f t="shared" si="2"/>
        <v>8.7520259319286886</v>
      </c>
      <c r="K47" s="24" t="s">
        <v>225</v>
      </c>
      <c r="L47" s="24" t="s">
        <v>222</v>
      </c>
      <c r="M47" s="22">
        <f t="shared" si="5"/>
        <v>14600</v>
      </c>
      <c r="N47" s="22">
        <f t="shared" si="5"/>
        <v>1300</v>
      </c>
      <c r="O47" s="22"/>
      <c r="P47" s="22"/>
      <c r="Q47" s="22"/>
      <c r="R47" s="22"/>
      <c r="S47" s="22"/>
      <c r="T47" s="22"/>
      <c r="U47" s="22"/>
    </row>
    <row r="48" spans="1:21" ht="13.8">
      <c r="A48" s="64"/>
      <c r="B48" s="66"/>
      <c r="C48" s="62"/>
      <c r="D48" s="65" t="s">
        <v>151</v>
      </c>
      <c r="E48" s="11">
        <v>1</v>
      </c>
      <c r="F48" s="22" t="s">
        <v>226</v>
      </c>
      <c r="G48" s="25" t="s">
        <v>227</v>
      </c>
      <c r="H48" s="8">
        <f t="shared" si="3"/>
        <v>160000</v>
      </c>
      <c r="I48" s="8">
        <f t="shared" si="4"/>
        <v>20500</v>
      </c>
      <c r="J48" s="9">
        <f t="shared" si="2"/>
        <v>12.812499999999998</v>
      </c>
      <c r="K48" s="24" t="s">
        <v>228</v>
      </c>
      <c r="L48" s="24" t="s">
        <v>229</v>
      </c>
      <c r="M48" s="22">
        <f t="shared" si="5"/>
        <v>32100</v>
      </c>
      <c r="N48" s="22">
        <f t="shared" si="5"/>
        <v>6700</v>
      </c>
      <c r="O48" s="22"/>
      <c r="P48" s="22"/>
      <c r="Q48" s="22"/>
      <c r="R48" s="22"/>
      <c r="S48" s="22"/>
      <c r="T48" s="22"/>
      <c r="U48" s="22"/>
    </row>
    <row r="49" spans="1:21" ht="13.8">
      <c r="A49" s="64"/>
      <c r="B49" s="66"/>
      <c r="C49" s="62"/>
      <c r="D49" s="65"/>
      <c r="E49" s="11">
        <v>6</v>
      </c>
      <c r="F49" s="22" t="s">
        <v>230</v>
      </c>
      <c r="G49" s="12" t="s">
        <v>231</v>
      </c>
      <c r="H49" s="8">
        <f t="shared" si="3"/>
        <v>68200</v>
      </c>
      <c r="I49" s="8">
        <f t="shared" si="4"/>
        <v>9800</v>
      </c>
      <c r="J49" s="9">
        <f t="shared" si="2"/>
        <v>14.369501466275661</v>
      </c>
      <c r="K49" s="24" t="s">
        <v>209</v>
      </c>
      <c r="L49" s="24" t="s">
        <v>232</v>
      </c>
      <c r="M49" s="22">
        <f t="shared" si="5"/>
        <v>13700</v>
      </c>
      <c r="N49" s="22">
        <f t="shared" si="5"/>
        <v>2700</v>
      </c>
      <c r="O49" s="22"/>
      <c r="P49" s="22"/>
      <c r="Q49" s="22"/>
      <c r="R49" s="22"/>
      <c r="S49" s="22"/>
      <c r="T49" s="22"/>
      <c r="U49" s="22"/>
    </row>
    <row r="50" spans="1:21" ht="13.8">
      <c r="A50" s="64"/>
      <c r="B50" s="66"/>
      <c r="C50" s="62"/>
      <c r="D50" s="65"/>
      <c r="E50" s="16">
        <v>12</v>
      </c>
      <c r="F50" s="17" t="s">
        <v>233</v>
      </c>
      <c r="G50" s="18" t="s">
        <v>44</v>
      </c>
      <c r="H50" s="8">
        <f t="shared" si="3"/>
        <v>64200</v>
      </c>
      <c r="I50" s="8">
        <f t="shared" si="4"/>
        <v>9900</v>
      </c>
      <c r="J50" s="9">
        <f t="shared" si="2"/>
        <v>15.420560747663551</v>
      </c>
      <c r="K50" s="24" t="s">
        <v>234</v>
      </c>
      <c r="L50" s="24" t="s">
        <v>161</v>
      </c>
      <c r="M50" s="22">
        <f t="shared" si="5"/>
        <v>14400</v>
      </c>
      <c r="N50" s="22">
        <f t="shared" si="5"/>
        <v>2800</v>
      </c>
      <c r="O50" s="22"/>
      <c r="P50" s="22"/>
      <c r="Q50" s="22"/>
      <c r="R50" s="22"/>
      <c r="S50" s="22"/>
      <c r="T50" s="22"/>
      <c r="U50" s="22"/>
    </row>
    <row r="51" spans="1:21" ht="13.8">
      <c r="A51" s="64"/>
      <c r="B51" s="66"/>
      <c r="C51" s="62" t="s">
        <v>171</v>
      </c>
      <c r="D51" s="63" t="s">
        <v>136</v>
      </c>
      <c r="E51" s="5">
        <v>1</v>
      </c>
      <c r="F51" s="6" t="s">
        <v>235</v>
      </c>
      <c r="G51" s="7" t="s">
        <v>228</v>
      </c>
      <c r="H51" s="8">
        <f t="shared" si="3"/>
        <v>1453200</v>
      </c>
      <c r="I51" s="8">
        <f t="shared" si="4"/>
        <v>32100</v>
      </c>
      <c r="J51" s="9">
        <f t="shared" si="2"/>
        <v>2.2089182493806772</v>
      </c>
      <c r="K51" s="22"/>
      <c r="L51" s="22"/>
      <c r="M51" s="22"/>
      <c r="N51" s="22"/>
      <c r="O51" s="22"/>
      <c r="P51" s="22"/>
      <c r="Q51" s="22"/>
      <c r="R51" s="22"/>
      <c r="S51" s="22"/>
      <c r="T51" s="22"/>
      <c r="U51" s="22"/>
    </row>
    <row r="52" spans="1:21" ht="13.8">
      <c r="A52" s="64"/>
      <c r="B52" s="66"/>
      <c r="C52" s="62"/>
      <c r="D52" s="63"/>
      <c r="E52" s="11">
        <v>6</v>
      </c>
      <c r="F52" s="22" t="s">
        <v>236</v>
      </c>
      <c r="G52" s="12" t="s">
        <v>237</v>
      </c>
      <c r="H52" s="8">
        <f t="shared" si="3"/>
        <v>603600</v>
      </c>
      <c r="I52" s="8">
        <f t="shared" si="4"/>
        <v>13100</v>
      </c>
      <c r="J52" s="9">
        <f t="shared" si="2"/>
        <v>2.1703114645460571</v>
      </c>
      <c r="K52" s="22"/>
      <c r="L52" s="22"/>
      <c r="M52" s="22"/>
      <c r="N52" s="22"/>
      <c r="O52" s="22"/>
      <c r="P52" s="22"/>
      <c r="Q52" s="22"/>
      <c r="R52" s="22"/>
      <c r="S52" s="22"/>
      <c r="T52" s="22"/>
      <c r="U52" s="22"/>
    </row>
    <row r="53" spans="1:21" ht="13.8">
      <c r="A53" s="64"/>
      <c r="B53" s="66"/>
      <c r="C53" s="62"/>
      <c r="D53" s="63"/>
      <c r="E53" s="11">
        <v>12</v>
      </c>
      <c r="F53" s="22" t="s">
        <v>238</v>
      </c>
      <c r="G53" s="12" t="s">
        <v>239</v>
      </c>
      <c r="H53" s="8">
        <f t="shared" si="3"/>
        <v>600000</v>
      </c>
      <c r="I53" s="8">
        <f t="shared" si="4"/>
        <v>10900</v>
      </c>
      <c r="J53" s="9">
        <f t="shared" si="2"/>
        <v>1.8166666666666669</v>
      </c>
      <c r="K53" s="22"/>
      <c r="L53" s="22"/>
      <c r="M53" s="22"/>
      <c r="N53" s="22"/>
      <c r="O53" s="22"/>
      <c r="P53" s="22"/>
      <c r="Q53" s="22"/>
      <c r="R53" s="22"/>
      <c r="S53" s="22"/>
      <c r="T53" s="22"/>
      <c r="U53" s="22"/>
    </row>
    <row r="54" spans="1:21" ht="13.8">
      <c r="A54" s="64"/>
      <c r="B54" s="66"/>
      <c r="C54" s="62"/>
      <c r="D54" s="64" t="s">
        <v>146</v>
      </c>
      <c r="E54" s="11">
        <v>1</v>
      </c>
      <c r="F54" s="22" t="s">
        <v>240</v>
      </c>
      <c r="G54" s="12" t="s">
        <v>241</v>
      </c>
      <c r="H54" s="8">
        <f t="shared" si="3"/>
        <v>1372800</v>
      </c>
      <c r="I54" s="8">
        <f t="shared" si="4"/>
        <v>104000</v>
      </c>
      <c r="J54" s="9">
        <f t="shared" si="2"/>
        <v>7.5757575757575761</v>
      </c>
      <c r="K54" s="22"/>
      <c r="L54" s="22"/>
      <c r="M54" s="22"/>
      <c r="N54" s="22"/>
      <c r="O54" s="22"/>
      <c r="P54" s="22"/>
      <c r="Q54" s="22"/>
      <c r="R54" s="22"/>
      <c r="S54" s="22"/>
      <c r="T54" s="22"/>
      <c r="U54" s="22"/>
    </row>
    <row r="55" spans="1:21" ht="13.8">
      <c r="A55" s="64"/>
      <c r="B55" s="66"/>
      <c r="C55" s="62"/>
      <c r="D55" s="64"/>
      <c r="E55" s="11">
        <v>6</v>
      </c>
      <c r="F55" s="22" t="s">
        <v>242</v>
      </c>
      <c r="G55" s="12" t="s">
        <v>243</v>
      </c>
      <c r="H55" s="8">
        <f t="shared" si="3"/>
        <v>581600</v>
      </c>
      <c r="I55" s="8">
        <f t="shared" si="4"/>
        <v>40900</v>
      </c>
      <c r="J55" s="9">
        <f t="shared" si="2"/>
        <v>7.0323246217331503</v>
      </c>
      <c r="K55" s="22"/>
      <c r="L55" s="22"/>
      <c r="M55" s="22"/>
      <c r="N55" s="22"/>
      <c r="O55" s="22"/>
      <c r="P55" s="22"/>
      <c r="Q55" s="22"/>
      <c r="R55" s="22"/>
      <c r="S55" s="22"/>
      <c r="T55" s="22"/>
      <c r="U55" s="22"/>
    </row>
    <row r="56" spans="1:21" ht="13.8">
      <c r="A56" s="64"/>
      <c r="B56" s="66"/>
      <c r="C56" s="62"/>
      <c r="D56" s="64"/>
      <c r="E56" s="11">
        <v>12</v>
      </c>
      <c r="F56" s="22" t="s">
        <v>244</v>
      </c>
      <c r="G56" s="12" t="s">
        <v>245</v>
      </c>
      <c r="H56" s="8">
        <f t="shared" si="3"/>
        <v>629800</v>
      </c>
      <c r="I56" s="8">
        <f t="shared" si="4"/>
        <v>41700</v>
      </c>
      <c r="J56" s="9">
        <f t="shared" si="2"/>
        <v>6.6211495712924746</v>
      </c>
      <c r="K56" s="22"/>
      <c r="L56" s="22"/>
      <c r="M56" s="22"/>
      <c r="N56" s="22"/>
      <c r="O56" s="22"/>
      <c r="P56" s="22"/>
      <c r="Q56" s="22"/>
      <c r="R56" s="22"/>
      <c r="S56" s="22"/>
      <c r="T56" s="22"/>
      <c r="U56" s="22"/>
    </row>
    <row r="57" spans="1:21" ht="13.8">
      <c r="A57" s="64"/>
      <c r="B57" s="66"/>
      <c r="C57" s="62"/>
      <c r="D57" s="65" t="s">
        <v>151</v>
      </c>
      <c r="E57" s="11">
        <v>1</v>
      </c>
      <c r="F57" s="22" t="s">
        <v>246</v>
      </c>
      <c r="G57" s="12" t="s">
        <v>247</v>
      </c>
      <c r="H57" s="8">
        <f t="shared" si="3"/>
        <v>1382500</v>
      </c>
      <c r="I57" s="8">
        <f t="shared" si="4"/>
        <v>300900</v>
      </c>
      <c r="J57" s="9">
        <f t="shared" si="2"/>
        <v>21.764918625678121</v>
      </c>
      <c r="K57" s="22"/>
      <c r="L57" s="22"/>
      <c r="M57" s="22"/>
      <c r="N57" s="22"/>
      <c r="O57" s="22"/>
      <c r="P57" s="22"/>
      <c r="Q57" s="22"/>
      <c r="R57" s="22"/>
      <c r="S57" s="22"/>
      <c r="T57" s="22"/>
      <c r="U57" s="22"/>
    </row>
    <row r="58" spans="1:21" ht="13.8">
      <c r="A58" s="64"/>
      <c r="B58" s="66"/>
      <c r="C58" s="62"/>
      <c r="D58" s="65"/>
      <c r="E58" s="11">
        <v>6</v>
      </c>
      <c r="F58" s="22" t="s">
        <v>248</v>
      </c>
      <c r="G58" s="12" t="s">
        <v>249</v>
      </c>
      <c r="H58" s="8">
        <f t="shared" si="3"/>
        <v>595900</v>
      </c>
      <c r="I58" s="8">
        <f t="shared" si="4"/>
        <v>106900</v>
      </c>
      <c r="J58" s="9">
        <f t="shared" si="2"/>
        <v>17.939251552273873</v>
      </c>
      <c r="K58" s="22"/>
      <c r="L58" s="22"/>
      <c r="M58" s="22"/>
      <c r="N58" s="22"/>
      <c r="O58" s="22"/>
      <c r="P58" s="22"/>
      <c r="Q58" s="22"/>
      <c r="R58" s="22"/>
      <c r="S58" s="22"/>
      <c r="T58" s="22"/>
      <c r="U58" s="22"/>
    </row>
    <row r="59" spans="1:21" ht="13.8">
      <c r="A59" s="64"/>
      <c r="B59" s="66"/>
      <c r="C59" s="62"/>
      <c r="D59" s="65"/>
      <c r="E59" s="16">
        <v>12</v>
      </c>
      <c r="F59" s="17" t="s">
        <v>250</v>
      </c>
      <c r="G59" s="18" t="s">
        <v>251</v>
      </c>
      <c r="H59" s="8">
        <f t="shared" si="3"/>
        <v>586800</v>
      </c>
      <c r="I59" s="8">
        <f t="shared" si="4"/>
        <v>97100</v>
      </c>
      <c r="J59" s="9">
        <f t="shared" si="2"/>
        <v>16.547375596455353</v>
      </c>
      <c r="K59" s="22"/>
      <c r="L59" s="22"/>
      <c r="M59" s="22"/>
      <c r="N59" s="22"/>
      <c r="O59" s="22"/>
      <c r="P59" s="22"/>
      <c r="Q59" s="22"/>
      <c r="R59" s="22"/>
      <c r="S59" s="22"/>
      <c r="T59" s="22"/>
      <c r="U59" s="22"/>
    </row>
    <row r="60" spans="1:21" ht="13.8">
      <c r="A60" s="59" t="s">
        <v>149</v>
      </c>
      <c r="B60" s="56" t="s">
        <v>134</v>
      </c>
      <c r="C60" s="57" t="s">
        <v>135</v>
      </c>
      <c r="D60" s="58" t="s">
        <v>136</v>
      </c>
      <c r="E60" s="26">
        <v>1</v>
      </c>
      <c r="F60" s="6" t="s">
        <v>35</v>
      </c>
      <c r="G60" s="7" t="s">
        <v>252</v>
      </c>
      <c r="H60" s="8">
        <f t="shared" si="3"/>
        <v>1200</v>
      </c>
      <c r="I60" s="8" t="str">
        <f t="shared" si="4"/>
        <v>16.3</v>
      </c>
      <c r="J60" s="9">
        <f t="shared" si="2"/>
        <v>1.3583333333333334</v>
      </c>
      <c r="K60" s="22"/>
      <c r="L60" s="22"/>
      <c r="M60" s="22"/>
      <c r="N60" s="22"/>
      <c r="O60" s="22"/>
      <c r="P60" s="22"/>
      <c r="Q60" s="22"/>
      <c r="R60" s="22"/>
      <c r="S60" s="22"/>
      <c r="T60" s="22"/>
      <c r="U60" s="22"/>
    </row>
    <row r="61" spans="1:21" ht="13.8">
      <c r="A61" s="59"/>
      <c r="B61" s="56"/>
      <c r="C61" s="57"/>
      <c r="D61" s="58"/>
      <c r="E61" s="27">
        <v>6</v>
      </c>
      <c r="F61" s="22" t="s">
        <v>253</v>
      </c>
      <c r="G61" s="12" t="s">
        <v>254</v>
      </c>
      <c r="H61" s="8" t="str">
        <f t="shared" si="3"/>
        <v>415.4</v>
      </c>
      <c r="I61" s="8" t="str">
        <f t="shared" si="4"/>
        <v>12</v>
      </c>
      <c r="J61" s="9">
        <f t="shared" si="2"/>
        <v>2.8887818969667793</v>
      </c>
      <c r="K61" s="22"/>
      <c r="L61" s="22"/>
      <c r="M61" s="22"/>
      <c r="N61" s="22"/>
      <c r="O61" s="22"/>
      <c r="P61" s="22"/>
      <c r="Q61" s="22"/>
      <c r="R61" s="22"/>
      <c r="S61" s="22"/>
      <c r="T61" s="22"/>
      <c r="U61" s="22"/>
    </row>
    <row r="62" spans="1:21" ht="13.8">
      <c r="A62" s="59"/>
      <c r="B62" s="56"/>
      <c r="C62" s="57"/>
      <c r="D62" s="58"/>
      <c r="E62" s="27" t="s">
        <v>142</v>
      </c>
      <c r="F62" s="22" t="s">
        <v>255</v>
      </c>
      <c r="G62" s="12" t="s">
        <v>256</v>
      </c>
      <c r="H62" s="8" t="str">
        <f t="shared" si="3"/>
        <v>238</v>
      </c>
      <c r="I62" s="8" t="str">
        <f t="shared" si="4"/>
        <v>7.6</v>
      </c>
      <c r="J62" s="9">
        <f t="shared" si="2"/>
        <v>3.1932773109243695</v>
      </c>
      <c r="K62" s="22"/>
      <c r="L62" s="22"/>
      <c r="M62" s="22"/>
      <c r="N62" s="22"/>
      <c r="O62" s="22"/>
      <c r="P62" s="22"/>
      <c r="Q62" s="22"/>
      <c r="R62" s="22"/>
      <c r="S62" s="22"/>
      <c r="T62" s="22"/>
      <c r="U62" s="22"/>
    </row>
    <row r="63" spans="1:21" ht="13.8">
      <c r="A63" s="59"/>
      <c r="B63" s="56"/>
      <c r="C63" s="57"/>
      <c r="D63" s="59" t="s">
        <v>146</v>
      </c>
      <c r="E63" s="27">
        <v>1</v>
      </c>
      <c r="F63" s="22" t="s">
        <v>35</v>
      </c>
      <c r="G63" s="12" t="s">
        <v>257</v>
      </c>
      <c r="H63" s="8">
        <f t="shared" si="3"/>
        <v>1200</v>
      </c>
      <c r="I63" s="8" t="str">
        <f t="shared" si="4"/>
        <v>55.4</v>
      </c>
      <c r="J63" s="9">
        <f t="shared" si="2"/>
        <v>4.6166666666666671</v>
      </c>
      <c r="K63" s="22"/>
      <c r="L63" s="22"/>
      <c r="M63" s="22"/>
      <c r="N63" s="22"/>
      <c r="O63" s="22"/>
      <c r="P63" s="22"/>
      <c r="Q63" s="22"/>
      <c r="R63" s="22"/>
      <c r="S63" s="22"/>
      <c r="T63" s="22"/>
      <c r="U63" s="22"/>
    </row>
    <row r="64" spans="1:21" ht="13.8">
      <c r="A64" s="59"/>
      <c r="B64" s="56"/>
      <c r="C64" s="57"/>
      <c r="D64" s="59"/>
      <c r="E64" s="27">
        <v>6</v>
      </c>
      <c r="F64" s="22" t="s">
        <v>258</v>
      </c>
      <c r="G64" s="12" t="s">
        <v>259</v>
      </c>
      <c r="H64" s="8" t="str">
        <f t="shared" si="3"/>
        <v>286.5</v>
      </c>
      <c r="I64" s="8" t="str">
        <f t="shared" si="4"/>
        <v>34.3</v>
      </c>
      <c r="J64" s="9">
        <f t="shared" si="2"/>
        <v>11.972076788830714</v>
      </c>
      <c r="K64" s="22"/>
      <c r="L64" s="22"/>
      <c r="M64" s="22"/>
      <c r="N64" s="22"/>
      <c r="O64" s="22"/>
      <c r="P64" s="22"/>
      <c r="Q64" s="22"/>
      <c r="R64" s="22"/>
      <c r="S64" s="22"/>
      <c r="T64" s="22"/>
      <c r="U64" s="22"/>
    </row>
    <row r="65" spans="1:21" ht="13.8">
      <c r="A65" s="59"/>
      <c r="B65" s="56"/>
      <c r="C65" s="57"/>
      <c r="D65" s="59"/>
      <c r="E65" s="27" t="s">
        <v>142</v>
      </c>
      <c r="F65" s="22" t="s">
        <v>260</v>
      </c>
      <c r="G65" s="12" t="s">
        <v>261</v>
      </c>
      <c r="H65" s="8" t="str">
        <f t="shared" si="3"/>
        <v>272.7</v>
      </c>
      <c r="I65" s="8" t="str">
        <f t="shared" si="4"/>
        <v>35.5</v>
      </c>
      <c r="J65" s="9">
        <f t="shared" si="2"/>
        <v>13.017968463513018</v>
      </c>
      <c r="K65" s="22"/>
      <c r="L65" s="22"/>
      <c r="M65" s="22"/>
      <c r="N65" s="22"/>
      <c r="O65" s="22"/>
      <c r="P65" s="22"/>
      <c r="Q65" s="22"/>
      <c r="R65" s="22"/>
      <c r="S65" s="22"/>
      <c r="T65" s="22"/>
      <c r="U65" s="22"/>
    </row>
    <row r="66" spans="1:21" ht="13.8">
      <c r="A66" s="59"/>
      <c r="B66" s="56"/>
      <c r="C66" s="57"/>
      <c r="D66" s="60" t="s">
        <v>151</v>
      </c>
      <c r="E66" s="27">
        <v>1</v>
      </c>
      <c r="F66" s="22" t="s">
        <v>262</v>
      </c>
      <c r="G66" s="12" t="s">
        <v>263</v>
      </c>
      <c r="H66" s="8" t="str">
        <f t="shared" si="3"/>
        <v>955.4</v>
      </c>
      <c r="I66" s="8" t="str">
        <f t="shared" si="4"/>
        <v>102.9</v>
      </c>
      <c r="J66" s="9">
        <f t="shared" si="2"/>
        <v>10.770357965250158</v>
      </c>
      <c r="K66" s="22"/>
      <c r="L66" s="22"/>
      <c r="M66" s="22"/>
      <c r="N66" s="22"/>
      <c r="O66" s="22"/>
      <c r="P66" s="22"/>
      <c r="Q66" s="22"/>
      <c r="R66" s="22"/>
      <c r="S66" s="22"/>
      <c r="T66" s="22"/>
      <c r="U66" s="22"/>
    </row>
    <row r="67" spans="1:21" ht="13.8">
      <c r="A67" s="59"/>
      <c r="B67" s="56"/>
      <c r="C67" s="57"/>
      <c r="D67" s="60"/>
      <c r="E67" s="27">
        <v>6</v>
      </c>
      <c r="F67" s="22" t="s">
        <v>264</v>
      </c>
      <c r="G67" s="12" t="s">
        <v>265</v>
      </c>
      <c r="H67" s="8" t="str">
        <f t="shared" si="3"/>
        <v>265.9</v>
      </c>
      <c r="I67" s="8" t="str">
        <f t="shared" si="4"/>
        <v>63.7</v>
      </c>
      <c r="J67" s="9">
        <f t="shared" si="2"/>
        <v>23.956374576908615</v>
      </c>
      <c r="K67" s="22"/>
      <c r="L67" s="22"/>
      <c r="M67" s="22"/>
      <c r="N67" s="22"/>
      <c r="O67" s="22"/>
      <c r="P67" s="22"/>
      <c r="Q67" s="22"/>
      <c r="R67" s="22"/>
      <c r="S67" s="22"/>
      <c r="T67" s="22"/>
      <c r="U67" s="22"/>
    </row>
    <row r="68" spans="1:21" ht="13.8">
      <c r="A68" s="59"/>
      <c r="B68" s="56"/>
      <c r="C68" s="57"/>
      <c r="D68" s="60"/>
      <c r="E68" s="28" t="s">
        <v>142</v>
      </c>
      <c r="F68" s="17" t="s">
        <v>266</v>
      </c>
      <c r="G68" s="18" t="s">
        <v>267</v>
      </c>
      <c r="H68" s="8" t="str">
        <f t="shared" si="3"/>
        <v>192.3</v>
      </c>
      <c r="I68" s="8" t="str">
        <f t="shared" si="4"/>
        <v>60.5</v>
      </c>
      <c r="J68" s="9">
        <f t="shared" si="2"/>
        <v>31.461258450338015</v>
      </c>
      <c r="K68" s="22"/>
      <c r="L68" s="22"/>
      <c r="M68" s="22"/>
      <c r="N68" s="22"/>
      <c r="O68" s="22"/>
      <c r="P68" s="22"/>
      <c r="Q68" s="22"/>
      <c r="R68" s="22"/>
      <c r="S68" s="22"/>
      <c r="T68" s="22"/>
      <c r="U68" s="22"/>
    </row>
    <row r="69" spans="1:21" ht="13.8">
      <c r="A69" s="59"/>
      <c r="B69" s="56"/>
      <c r="C69" s="57" t="s">
        <v>155</v>
      </c>
      <c r="D69" s="58" t="s">
        <v>136</v>
      </c>
      <c r="E69" s="26">
        <v>1</v>
      </c>
      <c r="F69" s="6" t="s">
        <v>268</v>
      </c>
      <c r="G69" s="7" t="s">
        <v>269</v>
      </c>
      <c r="H69" s="8">
        <f t="shared" si="3"/>
        <v>393100</v>
      </c>
      <c r="I69" s="8" t="str">
        <f t="shared" si="4"/>
        <v>321.5</v>
      </c>
      <c r="J69" s="9">
        <f t="shared" si="2"/>
        <v>8.1785805138641574E-2</v>
      </c>
      <c r="K69" s="22"/>
      <c r="L69" s="22"/>
      <c r="M69" s="22"/>
      <c r="N69" s="22"/>
      <c r="O69" s="22"/>
      <c r="P69" s="22"/>
      <c r="Q69" s="22"/>
      <c r="R69" s="22"/>
      <c r="S69" s="22"/>
      <c r="T69" s="22"/>
      <c r="U69" s="22"/>
    </row>
    <row r="70" spans="1:21" ht="13.8">
      <c r="A70" s="59"/>
      <c r="B70" s="56"/>
      <c r="C70" s="57"/>
      <c r="D70" s="58"/>
      <c r="E70" s="27">
        <v>6</v>
      </c>
      <c r="F70" s="22" t="s">
        <v>270</v>
      </c>
      <c r="G70" s="12" t="s">
        <v>266</v>
      </c>
      <c r="H70" s="8">
        <f t="shared" ref="H70:H101" si="6">IF(ISNUMBER(SEARCH("ms", F70)), LEFT(F70, LEN(F70) - 2), LEFT(F70, LEN(F70) - 1) * 1000)</f>
        <v>146700</v>
      </c>
      <c r="I70" s="8" t="str">
        <f t="shared" ref="I70:I101" si="7">IF(ISNUMBER(SEARCH("ms", G70)), LEFT(G70, LEN(G70) - 2), LEFT(G70, LEN(G70) - 1) * 1000)</f>
        <v>192.3</v>
      </c>
      <c r="J70" s="9">
        <f t="shared" si="2"/>
        <v>0.1310838445807771</v>
      </c>
      <c r="K70" s="22"/>
      <c r="L70" s="22"/>
      <c r="M70" s="22"/>
      <c r="N70" s="22"/>
      <c r="O70" s="22"/>
      <c r="P70" s="22"/>
      <c r="Q70" s="22"/>
      <c r="R70" s="22"/>
      <c r="S70" s="22"/>
      <c r="T70" s="22"/>
      <c r="U70" s="22"/>
    </row>
    <row r="71" spans="1:21" ht="13.8">
      <c r="A71" s="59"/>
      <c r="B71" s="56"/>
      <c r="C71" s="57"/>
      <c r="D71" s="58"/>
      <c r="E71" s="27" t="s">
        <v>142</v>
      </c>
      <c r="F71" s="22" t="s">
        <v>271</v>
      </c>
      <c r="G71" s="12" t="s">
        <v>272</v>
      </c>
      <c r="H71" s="8">
        <f t="shared" si="6"/>
        <v>116200</v>
      </c>
      <c r="I71" s="8" t="str">
        <f t="shared" si="7"/>
        <v>171.4</v>
      </c>
      <c r="J71" s="9">
        <f t="shared" ref="J71:J134" si="8">100 * (I71 / H71)</f>
        <v>0.14750430292598968</v>
      </c>
      <c r="K71" s="22"/>
      <c r="L71" s="22"/>
      <c r="M71" s="22"/>
      <c r="N71" s="22"/>
      <c r="O71" s="22"/>
      <c r="P71" s="22"/>
      <c r="Q71" s="22"/>
      <c r="R71" s="22"/>
      <c r="S71" s="22"/>
      <c r="T71" s="22"/>
      <c r="U71" s="22"/>
    </row>
    <row r="72" spans="1:21" ht="13.8">
      <c r="A72" s="59"/>
      <c r="B72" s="56"/>
      <c r="C72" s="57"/>
      <c r="D72" s="59" t="s">
        <v>146</v>
      </c>
      <c r="E72" s="27">
        <v>1</v>
      </c>
      <c r="F72" s="22" t="s">
        <v>273</v>
      </c>
      <c r="G72" s="12" t="s">
        <v>274</v>
      </c>
      <c r="H72" s="8">
        <f t="shared" si="6"/>
        <v>426200</v>
      </c>
      <c r="I72" s="8">
        <f t="shared" si="7"/>
        <v>1500</v>
      </c>
      <c r="J72" s="9">
        <f t="shared" si="8"/>
        <v>0.35194744251525106</v>
      </c>
      <c r="K72" s="22"/>
      <c r="L72" s="22"/>
      <c r="M72" s="22"/>
      <c r="N72" s="22"/>
      <c r="O72" s="22"/>
      <c r="P72" s="22"/>
      <c r="Q72" s="22"/>
      <c r="R72" s="22"/>
      <c r="S72" s="22"/>
      <c r="T72" s="22"/>
      <c r="U72" s="22"/>
    </row>
    <row r="73" spans="1:21" ht="13.8">
      <c r="A73" s="59"/>
      <c r="B73" s="56"/>
      <c r="C73" s="57"/>
      <c r="D73" s="59"/>
      <c r="E73" s="27">
        <v>6</v>
      </c>
      <c r="F73" s="22" t="s">
        <v>275</v>
      </c>
      <c r="G73" s="12" t="s">
        <v>276</v>
      </c>
      <c r="H73" s="8">
        <f t="shared" si="6"/>
        <v>150600</v>
      </c>
      <c r="I73" s="8" t="str">
        <f t="shared" si="7"/>
        <v>906.1</v>
      </c>
      <c r="J73" s="9">
        <f t="shared" si="8"/>
        <v>0.60166002656042494</v>
      </c>
      <c r="K73" s="22"/>
      <c r="L73" s="22"/>
      <c r="M73" s="22"/>
      <c r="N73" s="22"/>
      <c r="O73" s="22"/>
      <c r="P73" s="22"/>
      <c r="Q73" s="22"/>
      <c r="R73" s="22"/>
      <c r="S73" s="22"/>
      <c r="T73" s="22"/>
      <c r="U73" s="22"/>
    </row>
    <row r="74" spans="1:21" ht="13.8">
      <c r="A74" s="59"/>
      <c r="B74" s="56"/>
      <c r="C74" s="57"/>
      <c r="D74" s="59"/>
      <c r="E74" s="27" t="s">
        <v>142</v>
      </c>
      <c r="F74" s="22" t="s">
        <v>277</v>
      </c>
      <c r="G74" s="12" t="s">
        <v>278</v>
      </c>
      <c r="H74" s="8">
        <f t="shared" si="6"/>
        <v>116700</v>
      </c>
      <c r="I74" s="8" t="str">
        <f t="shared" si="7"/>
        <v>819.2</v>
      </c>
      <c r="J74" s="9">
        <f t="shared" si="8"/>
        <v>0.70197086546700949</v>
      </c>
      <c r="K74" s="22"/>
      <c r="L74" s="22"/>
      <c r="M74" s="22"/>
      <c r="N74" s="22"/>
      <c r="O74" s="22"/>
      <c r="P74" s="22"/>
      <c r="Q74" s="22"/>
      <c r="R74" s="22"/>
      <c r="S74" s="22"/>
      <c r="T74" s="22"/>
      <c r="U74" s="22"/>
    </row>
    <row r="75" spans="1:21" ht="13.8">
      <c r="A75" s="59"/>
      <c r="B75" s="56"/>
      <c r="C75" s="57"/>
      <c r="D75" s="60" t="s">
        <v>151</v>
      </c>
      <c r="E75" s="27">
        <v>1</v>
      </c>
      <c r="F75" s="22" t="s">
        <v>279</v>
      </c>
      <c r="G75" s="12" t="s">
        <v>280</v>
      </c>
      <c r="H75" s="8">
        <f t="shared" si="6"/>
        <v>405600</v>
      </c>
      <c r="I75" s="8">
        <f t="shared" si="7"/>
        <v>2900</v>
      </c>
      <c r="J75" s="9">
        <f t="shared" si="8"/>
        <v>0.71499013806706113</v>
      </c>
      <c r="K75" s="22"/>
      <c r="L75" s="22"/>
      <c r="M75" s="22"/>
      <c r="N75" s="22"/>
      <c r="O75" s="22"/>
      <c r="P75" s="22"/>
      <c r="Q75" s="22"/>
      <c r="R75" s="22"/>
      <c r="S75" s="22"/>
      <c r="T75" s="22"/>
      <c r="U75" s="22"/>
    </row>
    <row r="76" spans="1:21" ht="13.8">
      <c r="A76" s="59"/>
      <c r="B76" s="56"/>
      <c r="C76" s="57"/>
      <c r="D76" s="60"/>
      <c r="E76" s="27">
        <v>6</v>
      </c>
      <c r="F76" s="22" t="s">
        <v>281</v>
      </c>
      <c r="G76" s="12" t="s">
        <v>282</v>
      </c>
      <c r="H76" s="8">
        <f t="shared" si="6"/>
        <v>155800</v>
      </c>
      <c r="I76" s="8">
        <f t="shared" si="7"/>
        <v>1800</v>
      </c>
      <c r="J76" s="9">
        <f t="shared" si="8"/>
        <v>1.1553273427471118</v>
      </c>
      <c r="K76" s="54" t="s">
        <v>283</v>
      </c>
      <c r="L76" s="54"/>
      <c r="M76" s="22"/>
      <c r="N76" s="22"/>
      <c r="O76" s="22"/>
      <c r="P76" s="22"/>
      <c r="Q76" s="22"/>
      <c r="R76" s="22"/>
      <c r="S76" s="22"/>
      <c r="T76" s="22"/>
      <c r="U76" s="22"/>
    </row>
    <row r="77" spans="1:21" ht="13.8">
      <c r="A77" s="59"/>
      <c r="B77" s="56"/>
      <c r="C77" s="57"/>
      <c r="D77" s="60"/>
      <c r="E77" s="28" t="s">
        <v>142</v>
      </c>
      <c r="F77" s="17" t="s">
        <v>284</v>
      </c>
      <c r="G77" s="18" t="s">
        <v>285</v>
      </c>
      <c r="H77" s="8">
        <f t="shared" si="6"/>
        <v>129600</v>
      </c>
      <c r="I77" s="8">
        <f t="shared" si="7"/>
        <v>1700</v>
      </c>
      <c r="J77" s="9">
        <f t="shared" si="8"/>
        <v>1.3117283950617282</v>
      </c>
      <c r="K77" s="54"/>
      <c r="L77" s="54"/>
      <c r="M77" s="22"/>
      <c r="N77" s="22"/>
      <c r="O77" s="22"/>
      <c r="P77" s="22"/>
      <c r="Q77" s="22"/>
      <c r="R77" s="22"/>
      <c r="S77" s="22"/>
      <c r="T77" s="22"/>
      <c r="U77" s="22"/>
    </row>
    <row r="78" spans="1:21" ht="13.8">
      <c r="A78" s="59"/>
      <c r="B78" s="56"/>
      <c r="C78" s="57" t="s">
        <v>171</v>
      </c>
      <c r="D78" s="58" t="s">
        <v>136</v>
      </c>
      <c r="E78" s="26">
        <v>1</v>
      </c>
      <c r="F78" s="6" t="s">
        <v>82</v>
      </c>
      <c r="G78" s="7" t="s">
        <v>274</v>
      </c>
      <c r="H78" s="8">
        <f t="shared" si="6"/>
        <v>3143300</v>
      </c>
      <c r="I78" s="8">
        <f t="shared" si="7"/>
        <v>1500</v>
      </c>
      <c r="J78" s="9">
        <f t="shared" si="8"/>
        <v>4.7720548468170393E-2</v>
      </c>
      <c r="K78" s="29" t="s">
        <v>286</v>
      </c>
      <c r="L78" s="29" t="s">
        <v>287</v>
      </c>
      <c r="M78" s="22">
        <f t="shared" ref="M78:N86" si="9">IF(ISNUMBER(SEARCH("ms", K78)), LEFT(K78, LEN(K78) - 2), LEFT(K78, LEN(K78) - 1) * 1000)</f>
        <v>1425100</v>
      </c>
      <c r="N78" s="8" t="str">
        <f t="shared" si="9"/>
        <v>797.2</v>
      </c>
      <c r="O78" s="22"/>
      <c r="P78" s="22"/>
      <c r="Q78" s="22"/>
      <c r="R78" s="22"/>
      <c r="S78" s="22"/>
      <c r="T78" s="22"/>
      <c r="U78" s="22"/>
    </row>
    <row r="79" spans="1:21" ht="13.8">
      <c r="A79" s="59"/>
      <c r="B79" s="56"/>
      <c r="C79" s="57"/>
      <c r="D79" s="58"/>
      <c r="E79" s="27">
        <v>6</v>
      </c>
      <c r="F79" s="22" t="s">
        <v>288</v>
      </c>
      <c r="G79" s="12" t="s">
        <v>289</v>
      </c>
      <c r="H79" s="8">
        <f t="shared" si="6"/>
        <v>981500</v>
      </c>
      <c r="I79" s="8" t="str">
        <f t="shared" si="7"/>
        <v>936.8</v>
      </c>
      <c r="J79" s="9">
        <f t="shared" si="8"/>
        <v>9.5445746306673449E-2</v>
      </c>
      <c r="K79" s="29" t="s">
        <v>448</v>
      </c>
      <c r="L79" s="29" t="s">
        <v>290</v>
      </c>
      <c r="M79" s="22">
        <f t="shared" si="9"/>
        <v>426000</v>
      </c>
      <c r="N79" s="8" t="str">
        <f t="shared" si="9"/>
        <v>505.9</v>
      </c>
      <c r="O79" s="22"/>
      <c r="P79" s="22"/>
      <c r="Q79" s="22"/>
      <c r="R79" s="22"/>
      <c r="S79" s="22"/>
      <c r="T79" s="22"/>
      <c r="U79" s="22"/>
    </row>
    <row r="80" spans="1:21" ht="13.8">
      <c r="A80" s="59"/>
      <c r="B80" s="56"/>
      <c r="C80" s="57"/>
      <c r="D80" s="58"/>
      <c r="E80" s="27" t="s">
        <v>142</v>
      </c>
      <c r="F80" s="22" t="s">
        <v>291</v>
      </c>
      <c r="G80" s="12" t="s">
        <v>292</v>
      </c>
      <c r="H80" s="8">
        <f t="shared" si="6"/>
        <v>757800</v>
      </c>
      <c r="I80" s="38">
        <v>929.1</v>
      </c>
      <c r="J80" s="9">
        <f t="shared" si="8"/>
        <v>0.1226049089469517</v>
      </c>
      <c r="K80" s="29" t="s">
        <v>293</v>
      </c>
      <c r="L80" s="29" t="s">
        <v>294</v>
      </c>
      <c r="M80" s="22">
        <f t="shared" si="9"/>
        <v>328600</v>
      </c>
      <c r="N80" s="8" t="str">
        <f t="shared" si="9"/>
        <v>455.8</v>
      </c>
      <c r="O80" s="22"/>
      <c r="P80" s="22"/>
      <c r="Q80" s="22"/>
      <c r="R80" s="22"/>
      <c r="S80" s="22"/>
      <c r="T80" s="22"/>
      <c r="U80" s="22"/>
    </row>
    <row r="81" spans="1:21" ht="13.8">
      <c r="A81" s="59"/>
      <c r="B81" s="56"/>
      <c r="C81" s="57"/>
      <c r="D81" s="59" t="s">
        <v>146</v>
      </c>
      <c r="E81" s="27">
        <v>1</v>
      </c>
      <c r="F81" s="22" t="s">
        <v>295</v>
      </c>
      <c r="G81" s="12" t="s">
        <v>296</v>
      </c>
      <c r="H81" s="8">
        <f t="shared" si="6"/>
        <v>3162100</v>
      </c>
      <c r="I81" s="8">
        <f t="shared" si="7"/>
        <v>7600</v>
      </c>
      <c r="J81" s="9">
        <f t="shared" si="8"/>
        <v>0.24034660510420292</v>
      </c>
      <c r="K81" s="29" t="s">
        <v>297</v>
      </c>
      <c r="L81" s="29" t="s">
        <v>298</v>
      </c>
      <c r="M81" s="22">
        <f t="shared" si="9"/>
        <v>1393700</v>
      </c>
      <c r="N81" s="22">
        <f t="shared" si="9"/>
        <v>3800</v>
      </c>
      <c r="O81" s="22"/>
      <c r="P81" s="22"/>
      <c r="Q81" s="22"/>
      <c r="R81" s="22"/>
      <c r="S81" s="22"/>
      <c r="T81" s="22"/>
      <c r="U81" s="22"/>
    </row>
    <row r="82" spans="1:21" ht="13.8">
      <c r="A82" s="59"/>
      <c r="B82" s="56"/>
      <c r="C82" s="57"/>
      <c r="D82" s="59"/>
      <c r="E82" s="27">
        <v>6</v>
      </c>
      <c r="F82" s="22" t="s">
        <v>299</v>
      </c>
      <c r="G82" s="12" t="s">
        <v>300</v>
      </c>
      <c r="H82" s="8">
        <f t="shared" si="6"/>
        <v>978700</v>
      </c>
      <c r="I82" s="8">
        <f t="shared" si="7"/>
        <v>4400</v>
      </c>
      <c r="J82" s="9">
        <f t="shared" si="8"/>
        <v>0.44957596812097678</v>
      </c>
      <c r="K82" s="29" t="s">
        <v>301</v>
      </c>
      <c r="L82" s="29" t="s">
        <v>302</v>
      </c>
      <c r="M82" s="22">
        <f t="shared" si="9"/>
        <v>425300</v>
      </c>
      <c r="N82" s="22">
        <f t="shared" si="9"/>
        <v>2200</v>
      </c>
      <c r="O82" s="22"/>
      <c r="P82" s="22"/>
      <c r="Q82" s="22"/>
      <c r="R82" s="22"/>
      <c r="S82" s="22"/>
      <c r="T82" s="22"/>
      <c r="U82" s="22"/>
    </row>
    <row r="83" spans="1:21" ht="13.8">
      <c r="A83" s="59"/>
      <c r="B83" s="56"/>
      <c r="C83" s="57"/>
      <c r="D83" s="59"/>
      <c r="E83" s="27" t="s">
        <v>142</v>
      </c>
      <c r="F83" s="22" t="s">
        <v>303</v>
      </c>
      <c r="G83" s="12" t="s">
        <v>304</v>
      </c>
      <c r="H83" s="8">
        <f t="shared" si="6"/>
        <v>762500</v>
      </c>
      <c r="I83" s="8">
        <f t="shared" si="7"/>
        <v>4500</v>
      </c>
      <c r="J83" s="9">
        <f t="shared" si="8"/>
        <v>0.5901639344262295</v>
      </c>
      <c r="K83" s="29" t="s">
        <v>305</v>
      </c>
      <c r="L83" s="29" t="s">
        <v>306</v>
      </c>
      <c r="M83" s="22">
        <f t="shared" si="9"/>
        <v>333400</v>
      </c>
      <c r="N83" s="22">
        <f t="shared" si="9"/>
        <v>2100</v>
      </c>
      <c r="O83" s="22"/>
      <c r="P83" s="22"/>
      <c r="Q83" s="22"/>
      <c r="R83" s="22"/>
      <c r="S83" s="22"/>
      <c r="T83" s="22"/>
      <c r="U83" s="22"/>
    </row>
    <row r="84" spans="1:21" ht="13.8">
      <c r="A84" s="59"/>
      <c r="B84" s="56"/>
      <c r="C84" s="57"/>
      <c r="D84" s="60" t="s">
        <v>151</v>
      </c>
      <c r="E84" s="27">
        <v>1</v>
      </c>
      <c r="F84" s="22" t="s">
        <v>307</v>
      </c>
      <c r="G84" s="12" t="s">
        <v>308</v>
      </c>
      <c r="H84" s="8">
        <f t="shared" si="6"/>
        <v>3178400</v>
      </c>
      <c r="I84" s="8">
        <f t="shared" si="7"/>
        <v>74900</v>
      </c>
      <c r="J84" s="9">
        <f t="shared" si="8"/>
        <v>2.3565315882204882</v>
      </c>
      <c r="K84" s="29" t="s">
        <v>309</v>
      </c>
      <c r="L84" s="29" t="s">
        <v>296</v>
      </c>
      <c r="M84" s="22">
        <f t="shared" si="9"/>
        <v>1388800</v>
      </c>
      <c r="N84" s="22">
        <f t="shared" si="9"/>
        <v>7600</v>
      </c>
      <c r="O84" s="22"/>
      <c r="P84" s="22"/>
      <c r="Q84" s="22"/>
      <c r="R84" s="22"/>
      <c r="S84" s="22"/>
      <c r="T84" s="22"/>
      <c r="U84" s="22"/>
    </row>
    <row r="85" spans="1:21" ht="13.8">
      <c r="A85" s="59"/>
      <c r="B85" s="56"/>
      <c r="C85" s="57"/>
      <c r="D85" s="60"/>
      <c r="E85" s="27">
        <v>6</v>
      </c>
      <c r="F85" s="22" t="s">
        <v>310</v>
      </c>
      <c r="G85" s="12" t="s">
        <v>311</v>
      </c>
      <c r="H85" s="8">
        <f t="shared" si="6"/>
        <v>977600</v>
      </c>
      <c r="I85" s="8">
        <f t="shared" si="7"/>
        <v>81900</v>
      </c>
      <c r="J85" s="9">
        <f t="shared" si="8"/>
        <v>8.3776595744680851</v>
      </c>
      <c r="K85" s="29" t="s">
        <v>312</v>
      </c>
      <c r="L85" s="29" t="s">
        <v>300</v>
      </c>
      <c r="M85" s="22">
        <f t="shared" si="9"/>
        <v>437100</v>
      </c>
      <c r="N85" s="22">
        <f t="shared" si="9"/>
        <v>4400</v>
      </c>
      <c r="O85" s="22"/>
      <c r="P85" s="22"/>
      <c r="Q85" s="22"/>
      <c r="R85" s="22"/>
      <c r="S85" s="22"/>
      <c r="T85" s="22"/>
      <c r="U85" s="22"/>
    </row>
    <row r="86" spans="1:21" ht="13.8">
      <c r="A86" s="59"/>
      <c r="B86" s="56"/>
      <c r="C86" s="57"/>
      <c r="D86" s="60"/>
      <c r="E86" s="28" t="s">
        <v>142</v>
      </c>
      <c r="F86" s="17" t="s">
        <v>313</v>
      </c>
      <c r="G86" s="18" t="s">
        <v>166</v>
      </c>
      <c r="H86" s="8">
        <f t="shared" si="6"/>
        <v>776400</v>
      </c>
      <c r="I86" s="8">
        <f t="shared" si="7"/>
        <v>106000</v>
      </c>
      <c r="J86" s="9">
        <f t="shared" si="8"/>
        <v>13.652756311179804</v>
      </c>
      <c r="K86" s="29" t="s">
        <v>314</v>
      </c>
      <c r="L86" s="29" t="s">
        <v>12</v>
      </c>
      <c r="M86" s="22">
        <f t="shared" si="9"/>
        <v>330600</v>
      </c>
      <c r="N86" s="22">
        <f t="shared" si="9"/>
        <v>4000</v>
      </c>
      <c r="O86" s="22"/>
      <c r="P86" s="22"/>
      <c r="Q86" s="22"/>
      <c r="R86" s="22"/>
      <c r="S86" s="22"/>
      <c r="T86" s="22"/>
      <c r="U86" s="22"/>
    </row>
    <row r="87" spans="1:21" ht="13.8">
      <c r="A87" s="59"/>
      <c r="B87" s="56" t="s">
        <v>191</v>
      </c>
      <c r="C87" s="57" t="s">
        <v>135</v>
      </c>
      <c r="D87" s="58" t="s">
        <v>136</v>
      </c>
      <c r="E87" s="26">
        <v>1</v>
      </c>
      <c r="F87" s="6" t="s">
        <v>315</v>
      </c>
      <c r="G87" s="7" t="s">
        <v>316</v>
      </c>
      <c r="H87" s="8" t="str">
        <f t="shared" si="6"/>
        <v>859.1</v>
      </c>
      <c r="I87" s="8" t="str">
        <f t="shared" si="7"/>
        <v>15.1</v>
      </c>
      <c r="J87" s="9">
        <f t="shared" si="8"/>
        <v>1.7576533581655218</v>
      </c>
      <c r="K87" s="22"/>
      <c r="L87" s="22"/>
      <c r="M87" s="22"/>
      <c r="N87" s="22"/>
      <c r="O87" s="22"/>
      <c r="P87" s="22"/>
      <c r="Q87" s="22"/>
      <c r="R87" s="22"/>
      <c r="S87" s="22"/>
      <c r="T87" s="22"/>
      <c r="U87" s="22"/>
    </row>
    <row r="88" spans="1:21" ht="13.8">
      <c r="A88" s="59"/>
      <c r="B88" s="56"/>
      <c r="C88" s="57"/>
      <c r="D88" s="58"/>
      <c r="E88" s="27">
        <v>6</v>
      </c>
      <c r="F88" s="22" t="s">
        <v>317</v>
      </c>
      <c r="G88" s="12" t="s">
        <v>318</v>
      </c>
      <c r="H88" s="8" t="str">
        <f t="shared" si="6"/>
        <v>269.5</v>
      </c>
      <c r="I88" s="8" t="str">
        <f t="shared" si="7"/>
        <v>8</v>
      </c>
      <c r="J88" s="9">
        <f t="shared" si="8"/>
        <v>2.9684601113172544</v>
      </c>
      <c r="K88" s="22"/>
      <c r="L88" s="22"/>
      <c r="M88" s="22"/>
      <c r="N88" s="22"/>
      <c r="O88" s="22"/>
      <c r="P88" s="22"/>
      <c r="Q88" s="22"/>
      <c r="R88" s="22"/>
      <c r="S88" s="22"/>
      <c r="T88" s="22"/>
      <c r="U88" s="22"/>
    </row>
    <row r="89" spans="1:21" ht="13.8">
      <c r="A89" s="59"/>
      <c r="B89" s="56"/>
      <c r="C89" s="57"/>
      <c r="D89" s="58"/>
      <c r="E89" s="27" t="s">
        <v>142</v>
      </c>
      <c r="F89" s="22" t="s">
        <v>319</v>
      </c>
      <c r="G89" s="12" t="s">
        <v>320</v>
      </c>
      <c r="H89" s="8" t="str">
        <f t="shared" si="6"/>
        <v>228.4</v>
      </c>
      <c r="I89" s="8" t="str">
        <f t="shared" si="7"/>
        <v>7</v>
      </c>
      <c r="J89" s="9">
        <f t="shared" si="8"/>
        <v>3.0647985989492121</v>
      </c>
      <c r="K89" s="22"/>
      <c r="L89" s="22"/>
      <c r="M89" s="22"/>
      <c r="N89" s="22"/>
      <c r="O89" s="22"/>
      <c r="P89" s="22"/>
      <c r="Q89" s="22"/>
      <c r="R89" s="22"/>
      <c r="S89" s="22"/>
      <c r="T89" s="22"/>
      <c r="U89" s="22"/>
    </row>
    <row r="90" spans="1:21" ht="13.8">
      <c r="A90" s="59"/>
      <c r="B90" s="56"/>
      <c r="C90" s="57"/>
      <c r="D90" s="59" t="s">
        <v>146</v>
      </c>
      <c r="E90" s="27">
        <v>1</v>
      </c>
      <c r="F90" s="22" t="s">
        <v>321</v>
      </c>
      <c r="G90" s="12" t="s">
        <v>322</v>
      </c>
      <c r="H90" s="8" t="str">
        <f t="shared" si="6"/>
        <v>863.6</v>
      </c>
      <c r="I90" s="8" t="str">
        <f t="shared" si="7"/>
        <v>54.3</v>
      </c>
      <c r="J90" s="9">
        <f t="shared" si="8"/>
        <v>6.2876331635016198</v>
      </c>
      <c r="K90" s="22"/>
      <c r="L90" s="22"/>
      <c r="M90" s="22"/>
      <c r="N90" s="22"/>
      <c r="O90" s="22"/>
      <c r="P90" s="22"/>
      <c r="Q90" s="22"/>
      <c r="R90" s="22"/>
      <c r="S90" s="22"/>
      <c r="T90" s="22"/>
      <c r="U90" s="22"/>
    </row>
    <row r="91" spans="1:21" ht="13.8">
      <c r="A91" s="59"/>
      <c r="B91" s="56"/>
      <c r="C91" s="57"/>
      <c r="D91" s="59"/>
      <c r="E91" s="27">
        <v>6</v>
      </c>
      <c r="F91" s="22" t="s">
        <v>323</v>
      </c>
      <c r="G91" s="12" t="s">
        <v>324</v>
      </c>
      <c r="H91" s="8" t="str">
        <f t="shared" si="6"/>
        <v>283.3</v>
      </c>
      <c r="I91" s="8" t="str">
        <f t="shared" si="7"/>
        <v>33.6</v>
      </c>
      <c r="J91" s="9">
        <f t="shared" si="8"/>
        <v>11.860218849276386</v>
      </c>
      <c r="K91" s="22"/>
      <c r="L91" s="22"/>
      <c r="M91" s="22"/>
      <c r="N91" s="22"/>
      <c r="O91" s="22"/>
      <c r="P91" s="22"/>
      <c r="Q91" s="22"/>
      <c r="R91" s="22"/>
      <c r="S91" s="22"/>
      <c r="T91" s="22"/>
      <c r="U91" s="22"/>
    </row>
    <row r="92" spans="1:21" ht="13.8">
      <c r="A92" s="59"/>
      <c r="B92" s="56"/>
      <c r="C92" s="57"/>
      <c r="D92" s="59"/>
      <c r="E92" s="27" t="s">
        <v>142</v>
      </c>
      <c r="F92" s="22" t="s">
        <v>325</v>
      </c>
      <c r="G92" s="12" t="s">
        <v>326</v>
      </c>
      <c r="H92" s="8" t="str">
        <f t="shared" si="6"/>
        <v>228.3</v>
      </c>
      <c r="I92" s="8" t="str">
        <f t="shared" si="7"/>
        <v>31.1</v>
      </c>
      <c r="J92" s="9">
        <f t="shared" si="8"/>
        <v>13.622426631625054</v>
      </c>
      <c r="K92" s="22"/>
      <c r="L92" s="22"/>
      <c r="M92" s="22"/>
      <c r="N92" s="22"/>
      <c r="O92" s="22"/>
      <c r="P92" s="22"/>
      <c r="Q92" s="22"/>
      <c r="R92" s="22"/>
      <c r="S92" s="22"/>
      <c r="T92" s="22"/>
      <c r="U92" s="22"/>
    </row>
    <row r="93" spans="1:21" ht="13.8">
      <c r="A93" s="59"/>
      <c r="B93" s="56"/>
      <c r="C93" s="57"/>
      <c r="D93" s="60" t="s">
        <v>151</v>
      </c>
      <c r="E93" s="27">
        <v>1</v>
      </c>
      <c r="F93" s="22" t="s">
        <v>315</v>
      </c>
      <c r="G93" s="12" t="s">
        <v>327</v>
      </c>
      <c r="H93" s="8" t="str">
        <f t="shared" si="6"/>
        <v>859.1</v>
      </c>
      <c r="I93" s="8" t="str">
        <f t="shared" si="7"/>
        <v>103.3</v>
      </c>
      <c r="J93" s="9">
        <f t="shared" si="8"/>
        <v>12.024211384006518</v>
      </c>
      <c r="K93" s="22"/>
      <c r="L93" s="22"/>
      <c r="M93" s="22"/>
      <c r="N93" s="22"/>
      <c r="O93" s="22"/>
      <c r="P93" s="22"/>
      <c r="Q93" s="22"/>
      <c r="R93" s="22"/>
      <c r="S93" s="22"/>
      <c r="T93" s="22"/>
      <c r="U93" s="22"/>
    </row>
    <row r="94" spans="1:21" ht="13.8">
      <c r="A94" s="59"/>
      <c r="B94" s="56"/>
      <c r="C94" s="57"/>
      <c r="D94" s="60"/>
      <c r="E94" s="27">
        <v>6</v>
      </c>
      <c r="F94" s="22" t="s">
        <v>328</v>
      </c>
      <c r="G94" s="12" t="s">
        <v>329</v>
      </c>
      <c r="H94" s="8" t="str">
        <f t="shared" si="6"/>
        <v>273.1</v>
      </c>
      <c r="I94" s="8" t="str">
        <f t="shared" si="7"/>
        <v>62.2</v>
      </c>
      <c r="J94" s="9">
        <f t="shared" si="8"/>
        <v>22.775540095203223</v>
      </c>
      <c r="K94" s="22"/>
      <c r="L94" s="22"/>
      <c r="M94" s="22"/>
      <c r="N94" s="22"/>
      <c r="O94" s="22"/>
      <c r="P94" s="22"/>
      <c r="Q94" s="22"/>
      <c r="R94" s="22"/>
      <c r="S94" s="22"/>
      <c r="T94" s="22"/>
      <c r="U94" s="22"/>
    </row>
    <row r="95" spans="1:21" ht="13.8">
      <c r="A95" s="59"/>
      <c r="B95" s="56"/>
      <c r="C95" s="57"/>
      <c r="D95" s="60"/>
      <c r="E95" s="28" t="s">
        <v>142</v>
      </c>
      <c r="F95" s="17" t="s">
        <v>330</v>
      </c>
      <c r="G95" s="18" t="s">
        <v>331</v>
      </c>
      <c r="H95" s="8" t="str">
        <f t="shared" si="6"/>
        <v>238.1</v>
      </c>
      <c r="I95" s="8" t="str">
        <f t="shared" si="7"/>
        <v>60.3</v>
      </c>
      <c r="J95" s="9">
        <f t="shared" si="8"/>
        <v>25.325493490130196</v>
      </c>
      <c r="K95" s="22"/>
      <c r="L95" s="22"/>
      <c r="M95" s="22"/>
      <c r="N95" s="22"/>
      <c r="O95" s="22"/>
      <c r="P95" s="22"/>
      <c r="Q95" s="22"/>
      <c r="R95" s="22"/>
      <c r="S95" s="22"/>
      <c r="T95" s="22"/>
      <c r="U95" s="22"/>
    </row>
    <row r="96" spans="1:21" ht="13.8">
      <c r="A96" s="59"/>
      <c r="B96" s="56"/>
      <c r="C96" s="57" t="s">
        <v>155</v>
      </c>
      <c r="D96" s="58" t="s">
        <v>136</v>
      </c>
      <c r="E96" s="26">
        <v>1</v>
      </c>
      <c r="F96" s="6" t="s">
        <v>97</v>
      </c>
      <c r="G96" s="7" t="s">
        <v>332</v>
      </c>
      <c r="H96" s="8">
        <f t="shared" si="6"/>
        <v>321000</v>
      </c>
      <c r="I96" s="8" t="str">
        <f t="shared" si="7"/>
        <v>373.1</v>
      </c>
      <c r="J96" s="9">
        <f t="shared" si="8"/>
        <v>0.11623052959501559</v>
      </c>
      <c r="K96" s="22"/>
      <c r="L96" s="22"/>
      <c r="M96" s="22"/>
      <c r="N96" s="22"/>
      <c r="O96" s="22"/>
      <c r="P96" s="22"/>
      <c r="Q96" s="22"/>
      <c r="R96" s="22"/>
      <c r="S96" s="22"/>
      <c r="T96" s="22"/>
      <c r="U96" s="22"/>
    </row>
    <row r="97" spans="1:21" ht="13.8">
      <c r="A97" s="59"/>
      <c r="B97" s="56"/>
      <c r="C97" s="57"/>
      <c r="D97" s="58"/>
      <c r="E97" s="27">
        <v>6</v>
      </c>
      <c r="F97" s="22" t="s">
        <v>333</v>
      </c>
      <c r="G97" s="12" t="s">
        <v>334</v>
      </c>
      <c r="H97" s="8">
        <f t="shared" si="6"/>
        <v>128600</v>
      </c>
      <c r="I97" s="8" t="str">
        <f t="shared" si="7"/>
        <v>223.5</v>
      </c>
      <c r="J97" s="9">
        <f t="shared" si="8"/>
        <v>0.17379471228615861</v>
      </c>
      <c r="K97" s="22"/>
      <c r="L97" s="22"/>
      <c r="M97" s="22"/>
      <c r="N97" s="22"/>
      <c r="O97" s="22"/>
      <c r="P97" s="22"/>
      <c r="Q97" s="22"/>
      <c r="R97" s="22"/>
      <c r="S97" s="22"/>
      <c r="T97" s="22"/>
      <c r="U97" s="22"/>
    </row>
    <row r="98" spans="1:21" ht="13.8">
      <c r="A98" s="59"/>
      <c r="B98" s="56"/>
      <c r="C98" s="57"/>
      <c r="D98" s="58"/>
      <c r="E98" s="27" t="s">
        <v>142</v>
      </c>
      <c r="F98" s="22" t="s">
        <v>335</v>
      </c>
      <c r="G98" s="12" t="s">
        <v>336</v>
      </c>
      <c r="H98" s="8">
        <f t="shared" si="6"/>
        <v>102700</v>
      </c>
      <c r="I98" s="8" t="str">
        <f t="shared" si="7"/>
        <v>192</v>
      </c>
      <c r="J98" s="9">
        <f t="shared" si="8"/>
        <v>0.186952288218111</v>
      </c>
      <c r="K98" s="22"/>
      <c r="L98" s="22"/>
      <c r="M98" s="22"/>
      <c r="N98" s="22"/>
      <c r="O98" s="22"/>
      <c r="P98" s="22"/>
      <c r="Q98" s="22"/>
      <c r="R98" s="22"/>
      <c r="S98" s="22"/>
      <c r="T98" s="22"/>
      <c r="U98" s="22"/>
    </row>
    <row r="99" spans="1:21" ht="13.8">
      <c r="A99" s="59"/>
      <c r="B99" s="56"/>
      <c r="C99" s="57"/>
      <c r="D99" s="59" t="s">
        <v>146</v>
      </c>
      <c r="E99" s="27">
        <v>1</v>
      </c>
      <c r="F99" s="22" t="s">
        <v>337</v>
      </c>
      <c r="G99" s="39" t="s">
        <v>285</v>
      </c>
      <c r="H99" s="8">
        <f t="shared" si="6"/>
        <v>339700</v>
      </c>
      <c r="I99" s="38">
        <f t="shared" si="7"/>
        <v>1700</v>
      </c>
      <c r="J99" s="9">
        <f t="shared" si="8"/>
        <v>0.50044156608772439</v>
      </c>
      <c r="K99" s="22"/>
      <c r="L99" s="22"/>
      <c r="M99" s="22"/>
      <c r="N99" s="22"/>
      <c r="O99" s="22"/>
      <c r="P99" s="22"/>
      <c r="Q99" s="22"/>
      <c r="R99" s="22"/>
      <c r="S99" s="22"/>
      <c r="T99" s="22"/>
      <c r="U99" s="22"/>
    </row>
    <row r="100" spans="1:21" ht="13.8">
      <c r="A100" s="59"/>
      <c r="B100" s="56"/>
      <c r="C100" s="57"/>
      <c r="D100" s="59"/>
      <c r="E100" s="27">
        <v>6</v>
      </c>
      <c r="F100" s="22" t="s">
        <v>339</v>
      </c>
      <c r="G100" s="12" t="s">
        <v>198</v>
      </c>
      <c r="H100" s="8">
        <f t="shared" si="6"/>
        <v>130699.99999999999</v>
      </c>
      <c r="I100" s="8">
        <f t="shared" si="7"/>
        <v>1000</v>
      </c>
      <c r="J100" s="9">
        <f t="shared" si="8"/>
        <v>0.76511094108645761</v>
      </c>
      <c r="K100" s="22"/>
      <c r="L100" s="22"/>
      <c r="M100" s="22"/>
      <c r="N100" s="22"/>
      <c r="O100" s="22"/>
      <c r="P100" s="22"/>
      <c r="Q100" s="22"/>
      <c r="R100" s="22"/>
      <c r="S100" s="22"/>
      <c r="T100" s="22"/>
      <c r="U100" s="22"/>
    </row>
    <row r="101" spans="1:21" ht="13.8">
      <c r="A101" s="59"/>
      <c r="B101" s="56"/>
      <c r="C101" s="57"/>
      <c r="D101" s="59"/>
      <c r="E101" s="27" t="s">
        <v>142</v>
      </c>
      <c r="F101" s="22" t="s">
        <v>340</v>
      </c>
      <c r="G101" s="12" t="s">
        <v>341</v>
      </c>
      <c r="H101" s="8">
        <f t="shared" si="6"/>
        <v>107600</v>
      </c>
      <c r="I101" s="8" t="str">
        <f t="shared" si="7"/>
        <v>840.2</v>
      </c>
      <c r="J101" s="9">
        <f t="shared" si="8"/>
        <v>0.78085501858736062</v>
      </c>
      <c r="K101" s="22"/>
      <c r="L101" s="22"/>
      <c r="M101" s="22"/>
      <c r="N101" s="22"/>
      <c r="O101" s="22"/>
      <c r="P101" s="22"/>
      <c r="Q101" s="22"/>
      <c r="R101" s="22"/>
      <c r="S101" s="22"/>
      <c r="T101" s="22"/>
      <c r="U101" s="22"/>
    </row>
    <row r="102" spans="1:21" ht="13.8">
      <c r="A102" s="59"/>
      <c r="B102" s="56"/>
      <c r="C102" s="57"/>
      <c r="D102" s="60" t="s">
        <v>151</v>
      </c>
      <c r="E102" s="27">
        <v>1</v>
      </c>
      <c r="F102" s="22" t="s">
        <v>342</v>
      </c>
      <c r="G102" s="12" t="s">
        <v>343</v>
      </c>
      <c r="H102" s="8">
        <f t="shared" ref="H102:H133" si="10">IF(ISNUMBER(SEARCH("ms", F102)), LEFT(F102, LEN(F102) - 2), LEFT(F102, LEN(F102) - 1) * 1000)</f>
        <v>318000</v>
      </c>
      <c r="I102" s="8">
        <f t="shared" ref="I102:I133" si="11">IF(ISNUMBER(SEARCH("ms", G102)), LEFT(G102, LEN(G102) - 2), LEFT(G102, LEN(G102) - 1) * 1000)</f>
        <v>3300</v>
      </c>
      <c r="J102" s="9">
        <f t="shared" si="8"/>
        <v>1.0377358490566038</v>
      </c>
      <c r="K102" s="22"/>
      <c r="L102" s="22"/>
      <c r="M102" s="22"/>
      <c r="N102" s="22"/>
      <c r="O102" s="22"/>
      <c r="P102" s="22"/>
      <c r="Q102" s="22"/>
      <c r="R102" s="22"/>
      <c r="S102" s="22"/>
      <c r="T102" s="22"/>
      <c r="U102" s="22"/>
    </row>
    <row r="103" spans="1:21" ht="13.8">
      <c r="A103" s="59"/>
      <c r="B103" s="56"/>
      <c r="C103" s="57"/>
      <c r="D103" s="60"/>
      <c r="E103" s="27">
        <v>6</v>
      </c>
      <c r="F103" s="22" t="s">
        <v>344</v>
      </c>
      <c r="G103" s="12" t="s">
        <v>153</v>
      </c>
      <c r="H103" s="8">
        <f t="shared" si="10"/>
        <v>133700</v>
      </c>
      <c r="I103" s="8">
        <f t="shared" si="11"/>
        <v>1900</v>
      </c>
      <c r="J103" s="9">
        <f t="shared" si="8"/>
        <v>1.4210919970082274</v>
      </c>
      <c r="K103" s="22"/>
      <c r="L103" s="22"/>
      <c r="M103" s="22"/>
      <c r="N103" s="22"/>
      <c r="O103" s="22"/>
      <c r="P103" s="22"/>
      <c r="Q103" s="22"/>
      <c r="R103" s="22"/>
      <c r="S103" s="22"/>
      <c r="T103" s="22"/>
      <c r="U103" s="22"/>
    </row>
    <row r="104" spans="1:21" ht="13.8">
      <c r="A104" s="59"/>
      <c r="B104" s="56"/>
      <c r="C104" s="57"/>
      <c r="D104" s="60"/>
      <c r="E104" s="28" t="s">
        <v>142</v>
      </c>
      <c r="F104" s="17" t="s">
        <v>166</v>
      </c>
      <c r="G104" s="18" t="s">
        <v>282</v>
      </c>
      <c r="H104" s="8">
        <f t="shared" si="10"/>
        <v>106000</v>
      </c>
      <c r="I104" s="8">
        <f t="shared" si="11"/>
        <v>1800</v>
      </c>
      <c r="J104" s="9">
        <f t="shared" si="8"/>
        <v>1.6981132075471699</v>
      </c>
      <c r="K104" s="22"/>
      <c r="L104" s="22"/>
      <c r="M104" s="22"/>
      <c r="N104" s="22"/>
      <c r="O104" s="22"/>
      <c r="P104" s="22"/>
      <c r="Q104" s="22"/>
      <c r="R104" s="22"/>
      <c r="S104" s="22"/>
      <c r="T104" s="22"/>
      <c r="U104" s="22"/>
    </row>
    <row r="105" spans="1:21" ht="13.8">
      <c r="A105" s="59"/>
      <c r="B105" s="56"/>
      <c r="C105" s="57" t="s">
        <v>171</v>
      </c>
      <c r="D105" s="58" t="s">
        <v>136</v>
      </c>
      <c r="E105" s="26">
        <v>1</v>
      </c>
      <c r="F105" s="6" t="s">
        <v>345</v>
      </c>
      <c r="G105" s="7" t="s">
        <v>153</v>
      </c>
      <c r="H105" s="8">
        <f t="shared" si="10"/>
        <v>2967000</v>
      </c>
      <c r="I105" s="8">
        <f t="shared" si="11"/>
        <v>1900</v>
      </c>
      <c r="J105" s="9">
        <f t="shared" si="8"/>
        <v>6.4037748567576672E-2</v>
      </c>
      <c r="K105" s="22"/>
      <c r="L105" s="22"/>
      <c r="M105" s="22"/>
      <c r="N105" s="22"/>
      <c r="O105" s="22"/>
      <c r="P105" s="22"/>
      <c r="Q105" s="22"/>
      <c r="R105" s="22"/>
      <c r="S105" s="22"/>
      <c r="T105" s="22"/>
      <c r="U105" s="22"/>
    </row>
    <row r="106" spans="1:21" ht="13.8">
      <c r="A106" s="59"/>
      <c r="B106" s="56"/>
      <c r="C106" s="57"/>
      <c r="D106" s="58"/>
      <c r="E106" s="27">
        <v>6</v>
      </c>
      <c r="F106" s="22" t="s">
        <v>346</v>
      </c>
      <c r="G106" s="12" t="s">
        <v>347</v>
      </c>
      <c r="H106" s="8">
        <f t="shared" si="10"/>
        <v>956600</v>
      </c>
      <c r="I106" s="8" t="str">
        <f t="shared" si="11"/>
        <v>958.8</v>
      </c>
      <c r="J106" s="9">
        <f t="shared" si="8"/>
        <v>0.10022998118335773</v>
      </c>
      <c r="K106" s="22"/>
      <c r="L106" s="22"/>
      <c r="M106" s="22"/>
      <c r="N106" s="22"/>
      <c r="O106" s="22"/>
      <c r="P106" s="22"/>
      <c r="Q106" s="22"/>
      <c r="R106" s="22"/>
      <c r="S106" s="22"/>
      <c r="T106" s="22"/>
      <c r="U106" s="22"/>
    </row>
    <row r="107" spans="1:21" ht="13.8">
      <c r="A107" s="59"/>
      <c r="B107" s="56"/>
      <c r="C107" s="57"/>
      <c r="D107" s="58"/>
      <c r="E107" s="27" t="s">
        <v>142</v>
      </c>
      <c r="F107" s="22" t="s">
        <v>348</v>
      </c>
      <c r="G107" s="12" t="s">
        <v>349</v>
      </c>
      <c r="H107" s="8">
        <f t="shared" si="10"/>
        <v>768200</v>
      </c>
      <c r="I107" s="8" t="str">
        <f t="shared" si="11"/>
        <v>909</v>
      </c>
      <c r="J107" s="9">
        <f t="shared" si="8"/>
        <v>0.11832856027076283</v>
      </c>
      <c r="K107" s="22"/>
      <c r="L107" s="22"/>
      <c r="M107" s="22"/>
      <c r="N107" s="22"/>
      <c r="O107" s="22"/>
      <c r="P107" s="22"/>
      <c r="Q107" s="22"/>
      <c r="R107" s="22"/>
      <c r="S107" s="22"/>
      <c r="T107" s="22"/>
      <c r="U107" s="22"/>
    </row>
    <row r="108" spans="1:21" ht="13.8">
      <c r="A108" s="59"/>
      <c r="B108" s="56"/>
      <c r="C108" s="57"/>
      <c r="D108" s="59" t="s">
        <v>146</v>
      </c>
      <c r="E108" s="27">
        <v>1</v>
      </c>
      <c r="F108" s="22" t="s">
        <v>350</v>
      </c>
      <c r="G108" s="12" t="s">
        <v>351</v>
      </c>
      <c r="H108" s="8">
        <f t="shared" si="10"/>
        <v>3020100</v>
      </c>
      <c r="I108" s="8">
        <f t="shared" si="11"/>
        <v>8600</v>
      </c>
      <c r="J108" s="9">
        <f t="shared" si="8"/>
        <v>0.28475878282176087</v>
      </c>
      <c r="K108" s="22"/>
      <c r="L108" s="22"/>
      <c r="M108" s="22"/>
      <c r="N108" s="22"/>
      <c r="O108" s="22"/>
      <c r="P108" s="22"/>
      <c r="Q108" s="22"/>
      <c r="R108" s="22"/>
      <c r="S108" s="22"/>
      <c r="T108" s="22"/>
      <c r="U108" s="22"/>
    </row>
    <row r="109" spans="1:21" ht="13.8">
      <c r="A109" s="59"/>
      <c r="B109" s="56"/>
      <c r="C109" s="57"/>
      <c r="D109" s="59"/>
      <c r="E109" s="27">
        <v>6</v>
      </c>
      <c r="F109" s="22" t="s">
        <v>352</v>
      </c>
      <c r="G109" s="12" t="s">
        <v>304</v>
      </c>
      <c r="H109" s="8">
        <f t="shared" si="10"/>
        <v>971000</v>
      </c>
      <c r="I109" s="8">
        <f t="shared" si="11"/>
        <v>4500</v>
      </c>
      <c r="J109" s="9">
        <f t="shared" si="8"/>
        <v>0.46343975283213185</v>
      </c>
      <c r="K109" s="22"/>
      <c r="L109" s="22"/>
      <c r="M109" s="22"/>
      <c r="N109" s="22"/>
      <c r="O109" s="22"/>
      <c r="P109" s="22"/>
      <c r="Q109" s="22"/>
      <c r="R109" s="22"/>
      <c r="S109" s="22"/>
      <c r="T109" s="22"/>
      <c r="U109" s="22"/>
    </row>
    <row r="110" spans="1:21" ht="13.8">
      <c r="A110" s="59"/>
      <c r="B110" s="56"/>
      <c r="C110" s="57"/>
      <c r="D110" s="59"/>
      <c r="E110" s="27" t="s">
        <v>142</v>
      </c>
      <c r="F110" s="22" t="s">
        <v>353</v>
      </c>
      <c r="G110" s="12" t="s">
        <v>195</v>
      </c>
      <c r="H110" s="8">
        <f t="shared" si="10"/>
        <v>750200</v>
      </c>
      <c r="I110" s="8">
        <f t="shared" si="11"/>
        <v>4300</v>
      </c>
      <c r="J110" s="9">
        <f t="shared" si="8"/>
        <v>0.5731804852039456</v>
      </c>
      <c r="K110" s="22"/>
      <c r="L110" s="22"/>
      <c r="M110" s="22"/>
      <c r="N110" s="22"/>
      <c r="O110" s="22"/>
      <c r="P110" s="22"/>
      <c r="Q110" s="22"/>
      <c r="R110" s="22"/>
      <c r="S110" s="22"/>
      <c r="T110" s="22"/>
      <c r="U110" s="22"/>
    </row>
    <row r="111" spans="1:21" ht="13.8">
      <c r="A111" s="59"/>
      <c r="B111" s="56"/>
      <c r="C111" s="57"/>
      <c r="D111" s="60" t="s">
        <v>151</v>
      </c>
      <c r="E111" s="27">
        <v>1</v>
      </c>
      <c r="F111" s="22" t="s">
        <v>354</v>
      </c>
      <c r="G111" s="12" t="s">
        <v>355</v>
      </c>
      <c r="H111" s="8">
        <f t="shared" si="10"/>
        <v>3028000</v>
      </c>
      <c r="I111" s="8">
        <f t="shared" si="11"/>
        <v>24200</v>
      </c>
      <c r="J111" s="9">
        <f t="shared" si="8"/>
        <v>0.79920739762219284</v>
      </c>
      <c r="K111" s="22"/>
      <c r="L111" s="22"/>
      <c r="M111" s="22"/>
      <c r="N111" s="22"/>
      <c r="O111" s="22"/>
      <c r="P111" s="22"/>
      <c r="Q111" s="22"/>
      <c r="R111" s="22"/>
      <c r="S111" s="22"/>
      <c r="T111" s="22"/>
      <c r="U111" s="22"/>
    </row>
    <row r="112" spans="1:21" ht="13.8">
      <c r="A112" s="59"/>
      <c r="B112" s="56"/>
      <c r="C112" s="57"/>
      <c r="D112" s="60"/>
      <c r="E112" s="27">
        <v>6</v>
      </c>
      <c r="F112" s="22" t="s">
        <v>356</v>
      </c>
      <c r="G112" s="12" t="s">
        <v>357</v>
      </c>
      <c r="H112" s="8">
        <f t="shared" si="10"/>
        <v>975300</v>
      </c>
      <c r="I112" s="8">
        <f t="shared" si="11"/>
        <v>16400</v>
      </c>
      <c r="J112" s="9">
        <f t="shared" si="8"/>
        <v>1.6815338870091254</v>
      </c>
      <c r="K112" s="22"/>
      <c r="L112" s="22"/>
      <c r="M112" s="22"/>
      <c r="N112" s="22"/>
      <c r="O112" s="22"/>
      <c r="P112" s="22"/>
      <c r="Q112" s="22"/>
      <c r="R112" s="22"/>
      <c r="S112" s="22"/>
      <c r="T112" s="22"/>
      <c r="U112" s="22"/>
    </row>
    <row r="113" spans="1:21" ht="13.8">
      <c r="A113" s="59"/>
      <c r="B113" s="56"/>
      <c r="C113" s="57"/>
      <c r="D113" s="60"/>
      <c r="E113" s="28" t="s">
        <v>142</v>
      </c>
      <c r="F113" s="17" t="s">
        <v>358</v>
      </c>
      <c r="G113" s="18" t="s">
        <v>359</v>
      </c>
      <c r="H113" s="8">
        <f t="shared" si="10"/>
        <v>768900</v>
      </c>
      <c r="I113" s="8">
        <f t="shared" si="11"/>
        <v>16700</v>
      </c>
      <c r="J113" s="9">
        <f t="shared" si="8"/>
        <v>2.1719339315905839</v>
      </c>
      <c r="K113" s="22"/>
      <c r="L113" s="22"/>
      <c r="M113" s="22"/>
      <c r="N113" s="22"/>
      <c r="O113" s="22"/>
      <c r="P113" s="22"/>
      <c r="Q113" s="22"/>
      <c r="R113" s="22"/>
      <c r="S113" s="22"/>
      <c r="T113" s="22"/>
      <c r="U113" s="22"/>
    </row>
    <row r="114" spans="1:21" ht="13.8">
      <c r="A114" s="54" t="s">
        <v>145</v>
      </c>
      <c r="B114" s="61" t="s">
        <v>134</v>
      </c>
      <c r="C114" s="52" t="s">
        <v>135</v>
      </c>
      <c r="D114" s="53" t="s">
        <v>136</v>
      </c>
      <c r="E114" s="30">
        <v>1</v>
      </c>
      <c r="F114" s="6" t="s">
        <v>19</v>
      </c>
      <c r="G114" s="7" t="s">
        <v>280</v>
      </c>
      <c r="H114" s="8">
        <f t="shared" si="10"/>
        <v>5000</v>
      </c>
      <c r="I114" s="8">
        <f t="shared" si="11"/>
        <v>2900</v>
      </c>
      <c r="J114" s="9">
        <f t="shared" si="8"/>
        <v>57.999999999999993</v>
      </c>
      <c r="K114" s="22"/>
      <c r="L114" s="22"/>
      <c r="M114" s="22"/>
      <c r="N114" s="22"/>
      <c r="O114" s="22"/>
      <c r="P114" s="22"/>
      <c r="Q114" s="22"/>
      <c r="R114" s="22"/>
      <c r="S114" s="22"/>
      <c r="T114" s="22"/>
      <c r="U114" s="22"/>
    </row>
    <row r="115" spans="1:21" ht="13.8">
      <c r="A115" s="54"/>
      <c r="B115" s="61"/>
      <c r="C115" s="52"/>
      <c r="D115" s="53"/>
      <c r="E115" s="31">
        <v>6</v>
      </c>
      <c r="F115" s="22" t="s">
        <v>360</v>
      </c>
      <c r="G115" s="12" t="s">
        <v>361</v>
      </c>
      <c r="H115" s="8">
        <f t="shared" si="10"/>
        <v>1400</v>
      </c>
      <c r="I115" s="8" t="str">
        <f t="shared" si="11"/>
        <v>674.1</v>
      </c>
      <c r="J115" s="9">
        <f t="shared" si="8"/>
        <v>48.150000000000006</v>
      </c>
      <c r="K115" s="22"/>
      <c r="L115" s="22"/>
      <c r="M115" s="22"/>
      <c r="N115" s="22"/>
      <c r="O115" s="22"/>
      <c r="P115" s="22"/>
      <c r="Q115" s="22"/>
      <c r="R115" s="22"/>
      <c r="S115" s="22"/>
      <c r="T115" s="22"/>
      <c r="U115" s="22"/>
    </row>
    <row r="116" spans="1:21" ht="13.8">
      <c r="A116" s="54"/>
      <c r="B116" s="61"/>
      <c r="C116" s="52"/>
      <c r="D116" s="53"/>
      <c r="E116" s="31" t="s">
        <v>142</v>
      </c>
      <c r="F116" s="22" t="s">
        <v>112</v>
      </c>
      <c r="G116" s="12" t="s">
        <v>362</v>
      </c>
      <c r="H116" s="8">
        <f t="shared" si="10"/>
        <v>1600</v>
      </c>
      <c r="I116" s="8" t="str">
        <f t="shared" si="11"/>
        <v>552.9</v>
      </c>
      <c r="J116" s="9">
        <f t="shared" si="8"/>
        <v>34.556249999999999</v>
      </c>
      <c r="K116" s="22"/>
      <c r="L116" s="22"/>
      <c r="M116" s="22"/>
      <c r="N116" s="22"/>
      <c r="O116" s="22"/>
      <c r="P116" s="22"/>
      <c r="Q116" s="22"/>
      <c r="R116" s="22"/>
      <c r="S116" s="22"/>
      <c r="T116" s="22"/>
      <c r="U116" s="22"/>
    </row>
    <row r="117" spans="1:21" ht="13.8">
      <c r="A117" s="54"/>
      <c r="B117" s="61"/>
      <c r="C117" s="52"/>
      <c r="D117" s="54" t="s">
        <v>146</v>
      </c>
      <c r="E117" s="31">
        <v>1</v>
      </c>
      <c r="F117" s="22" t="s">
        <v>363</v>
      </c>
      <c r="G117" s="12" t="s">
        <v>364</v>
      </c>
      <c r="H117" s="8">
        <f t="shared" si="10"/>
        <v>5100</v>
      </c>
      <c r="I117" s="8">
        <f t="shared" si="11"/>
        <v>3100</v>
      </c>
      <c r="J117" s="9">
        <f t="shared" si="8"/>
        <v>60.784313725490193</v>
      </c>
      <c r="K117" s="22"/>
      <c r="L117" s="22"/>
      <c r="M117" s="22"/>
      <c r="N117" s="22"/>
      <c r="O117" s="22"/>
      <c r="P117" s="22"/>
      <c r="Q117" s="22"/>
      <c r="R117" s="22"/>
      <c r="S117" s="22"/>
      <c r="T117" s="22"/>
      <c r="U117" s="22"/>
    </row>
    <row r="118" spans="1:21" ht="13.8">
      <c r="A118" s="54"/>
      <c r="B118" s="61"/>
      <c r="C118" s="52"/>
      <c r="D118" s="54"/>
      <c r="E118" s="31">
        <v>6</v>
      </c>
      <c r="F118" s="22" t="s">
        <v>360</v>
      </c>
      <c r="G118" s="12" t="s">
        <v>365</v>
      </c>
      <c r="H118" s="8">
        <f t="shared" si="10"/>
        <v>1400</v>
      </c>
      <c r="I118" s="8" t="str">
        <f t="shared" si="11"/>
        <v>813.7</v>
      </c>
      <c r="J118" s="9">
        <f t="shared" si="8"/>
        <v>58.121428571428581</v>
      </c>
      <c r="K118" s="22"/>
      <c r="L118" s="22"/>
      <c r="M118" s="22"/>
      <c r="N118" s="22"/>
      <c r="O118" s="22"/>
      <c r="P118" s="22"/>
      <c r="Q118" s="22"/>
      <c r="R118" s="22"/>
      <c r="S118" s="22"/>
      <c r="T118" s="22"/>
      <c r="U118" s="22"/>
    </row>
    <row r="119" spans="1:21" ht="13.8">
      <c r="A119" s="54"/>
      <c r="B119" s="61"/>
      <c r="C119" s="52"/>
      <c r="D119" s="54"/>
      <c r="E119" s="31" t="s">
        <v>142</v>
      </c>
      <c r="F119" s="22" t="s">
        <v>222</v>
      </c>
      <c r="G119" s="12" t="s">
        <v>366</v>
      </c>
      <c r="H119" s="8">
        <f t="shared" si="10"/>
        <v>1300</v>
      </c>
      <c r="I119" s="8" t="str">
        <f t="shared" si="11"/>
        <v>654.2</v>
      </c>
      <c r="J119" s="9">
        <f t="shared" si="8"/>
        <v>50.323076923076925</v>
      </c>
      <c r="K119" s="22"/>
      <c r="L119" s="22"/>
      <c r="M119" s="22"/>
      <c r="N119" s="22"/>
      <c r="O119" s="22"/>
      <c r="P119" s="22"/>
      <c r="Q119" s="22"/>
      <c r="R119" s="22"/>
      <c r="S119" s="22"/>
      <c r="T119" s="22"/>
      <c r="U119" s="22"/>
    </row>
    <row r="120" spans="1:21" ht="13.8">
      <c r="A120" s="54"/>
      <c r="B120" s="61"/>
      <c r="C120" s="52"/>
      <c r="D120" s="55" t="s">
        <v>151</v>
      </c>
      <c r="E120" s="31">
        <v>1</v>
      </c>
      <c r="F120" s="22" t="s">
        <v>19</v>
      </c>
      <c r="G120" s="12" t="s">
        <v>367</v>
      </c>
      <c r="H120" s="8">
        <f t="shared" si="10"/>
        <v>5000</v>
      </c>
      <c r="I120" s="8">
        <f t="shared" si="11"/>
        <v>3200</v>
      </c>
      <c r="J120" s="9">
        <f t="shared" si="8"/>
        <v>64</v>
      </c>
      <c r="K120" s="22"/>
      <c r="L120" s="22"/>
      <c r="M120" s="22"/>
      <c r="N120" s="22"/>
      <c r="O120" s="22"/>
      <c r="P120" s="22"/>
      <c r="Q120" s="22"/>
      <c r="R120" s="22"/>
      <c r="S120" s="22"/>
      <c r="T120" s="22"/>
      <c r="U120" s="22"/>
    </row>
    <row r="121" spans="1:21" ht="13.8">
      <c r="A121" s="54"/>
      <c r="B121" s="61"/>
      <c r="C121" s="52"/>
      <c r="D121" s="55"/>
      <c r="E121" s="31">
        <v>6</v>
      </c>
      <c r="F121" s="22" t="s">
        <v>360</v>
      </c>
      <c r="G121" s="12" t="s">
        <v>368</v>
      </c>
      <c r="H121" s="8">
        <f t="shared" si="10"/>
        <v>1400</v>
      </c>
      <c r="I121" s="8" t="str">
        <f t="shared" si="11"/>
        <v>817.2</v>
      </c>
      <c r="J121" s="9">
        <f t="shared" si="8"/>
        <v>58.371428571428574</v>
      </c>
      <c r="K121" s="22"/>
      <c r="L121" s="22"/>
      <c r="M121" s="22"/>
      <c r="N121" s="22"/>
      <c r="O121" s="22"/>
      <c r="P121" s="22"/>
      <c r="Q121" s="22"/>
      <c r="R121" s="22"/>
      <c r="S121" s="22"/>
      <c r="T121" s="22"/>
      <c r="U121" s="22"/>
    </row>
    <row r="122" spans="1:21" ht="13.8">
      <c r="A122" s="54"/>
      <c r="B122" s="61"/>
      <c r="C122" s="52"/>
      <c r="D122" s="55"/>
      <c r="E122" s="32" t="s">
        <v>142</v>
      </c>
      <c r="F122" s="17" t="s">
        <v>153</v>
      </c>
      <c r="G122" s="18" t="s">
        <v>369</v>
      </c>
      <c r="H122" s="8">
        <f t="shared" si="10"/>
        <v>1900</v>
      </c>
      <c r="I122" s="8" t="str">
        <f t="shared" si="11"/>
        <v>720.8</v>
      </c>
      <c r="J122" s="9">
        <f t="shared" si="8"/>
        <v>37.93684210526316</v>
      </c>
      <c r="K122" s="22"/>
      <c r="L122" s="22"/>
      <c r="M122" s="22"/>
      <c r="N122" s="22"/>
      <c r="O122" s="22"/>
      <c r="P122" s="22"/>
      <c r="Q122" s="22"/>
      <c r="R122" s="22"/>
      <c r="S122" s="22"/>
      <c r="T122" s="22"/>
      <c r="U122" s="22"/>
    </row>
    <row r="123" spans="1:21" ht="13.8">
      <c r="A123" s="54"/>
      <c r="B123" s="61"/>
      <c r="C123" s="52" t="s">
        <v>155</v>
      </c>
      <c r="D123" s="53" t="s">
        <v>136</v>
      </c>
      <c r="E123" s="30">
        <v>1</v>
      </c>
      <c r="F123" s="6" t="s">
        <v>370</v>
      </c>
      <c r="G123" s="7" t="s">
        <v>371</v>
      </c>
      <c r="H123" s="8">
        <f t="shared" si="10"/>
        <v>276000</v>
      </c>
      <c r="I123" s="8">
        <f t="shared" si="11"/>
        <v>45100</v>
      </c>
      <c r="J123" s="9">
        <f t="shared" si="8"/>
        <v>16.340579710144929</v>
      </c>
      <c r="K123" s="22"/>
      <c r="L123" s="22"/>
      <c r="M123" s="22"/>
      <c r="N123" s="22"/>
      <c r="O123" s="22"/>
      <c r="P123" s="22"/>
      <c r="Q123" s="22"/>
      <c r="R123" s="22"/>
      <c r="S123" s="22"/>
      <c r="T123" s="22"/>
      <c r="U123" s="22"/>
    </row>
    <row r="124" spans="1:21" ht="13.8">
      <c r="A124" s="54"/>
      <c r="B124" s="61"/>
      <c r="C124" s="52"/>
      <c r="D124" s="53"/>
      <c r="E124" s="31">
        <v>6</v>
      </c>
      <c r="F124" s="22" t="s">
        <v>372</v>
      </c>
      <c r="G124" s="12" t="s">
        <v>373</v>
      </c>
      <c r="H124" s="8">
        <f t="shared" si="10"/>
        <v>129800.00000000001</v>
      </c>
      <c r="I124" s="8">
        <f t="shared" si="11"/>
        <v>11900</v>
      </c>
      <c r="J124" s="9">
        <f t="shared" si="8"/>
        <v>9.1679506933744221</v>
      </c>
      <c r="K124" s="22"/>
      <c r="L124" s="22"/>
      <c r="M124" s="22"/>
      <c r="N124" s="22"/>
      <c r="O124" s="22"/>
      <c r="P124" s="22"/>
      <c r="Q124" s="22"/>
      <c r="R124" s="22"/>
      <c r="S124" s="22"/>
      <c r="T124" s="22"/>
      <c r="U124" s="22"/>
    </row>
    <row r="125" spans="1:21" ht="13.8">
      <c r="A125" s="54"/>
      <c r="B125" s="61"/>
      <c r="C125" s="52"/>
      <c r="D125" s="53"/>
      <c r="E125" s="31" t="s">
        <v>142</v>
      </c>
      <c r="F125" s="22" t="s">
        <v>374</v>
      </c>
      <c r="G125" s="12" t="s">
        <v>375</v>
      </c>
      <c r="H125" s="8">
        <f t="shared" si="10"/>
        <v>113700</v>
      </c>
      <c r="I125" s="8">
        <f t="shared" si="11"/>
        <v>9500</v>
      </c>
      <c r="J125" s="9">
        <f t="shared" si="8"/>
        <v>8.3553210202286721</v>
      </c>
      <c r="K125" s="22"/>
      <c r="L125" s="22"/>
      <c r="M125" s="22"/>
      <c r="N125" s="22"/>
      <c r="O125" s="22"/>
      <c r="P125" s="22"/>
      <c r="Q125" s="22"/>
      <c r="R125" s="22"/>
      <c r="S125" s="22"/>
      <c r="T125" s="22"/>
      <c r="U125" s="22"/>
    </row>
    <row r="126" spans="1:21" ht="13.8">
      <c r="A126" s="54"/>
      <c r="B126" s="61"/>
      <c r="C126" s="52"/>
      <c r="D126" s="54" t="s">
        <v>146</v>
      </c>
      <c r="E126" s="31">
        <v>1</v>
      </c>
      <c r="F126" s="22" t="s">
        <v>376</v>
      </c>
      <c r="G126" s="12" t="s">
        <v>377</v>
      </c>
      <c r="H126" s="8">
        <f t="shared" si="10"/>
        <v>297700</v>
      </c>
      <c r="I126" s="8">
        <f t="shared" si="11"/>
        <v>47900</v>
      </c>
      <c r="J126" s="9">
        <f t="shared" si="8"/>
        <v>16.090023513604297</v>
      </c>
      <c r="K126" s="22"/>
      <c r="L126" s="22"/>
      <c r="M126" s="22"/>
      <c r="N126" s="22"/>
      <c r="O126" s="22"/>
      <c r="P126" s="22"/>
      <c r="Q126" s="22"/>
      <c r="R126" s="22"/>
      <c r="S126" s="22"/>
      <c r="T126" s="22"/>
      <c r="U126" s="22"/>
    </row>
    <row r="127" spans="1:21" ht="13.8">
      <c r="A127" s="54"/>
      <c r="B127" s="61"/>
      <c r="C127" s="52"/>
      <c r="D127" s="54"/>
      <c r="E127" s="31">
        <v>6</v>
      </c>
      <c r="F127" s="22" t="s">
        <v>378</v>
      </c>
      <c r="G127" s="12" t="s">
        <v>379</v>
      </c>
      <c r="H127" s="8">
        <f t="shared" si="10"/>
        <v>127000</v>
      </c>
      <c r="I127" s="8">
        <f t="shared" si="11"/>
        <v>14100</v>
      </c>
      <c r="J127" s="9">
        <f t="shared" si="8"/>
        <v>11.102362204724409</v>
      </c>
      <c r="K127" s="22"/>
      <c r="L127" s="22"/>
      <c r="M127" s="22"/>
      <c r="N127" s="22"/>
      <c r="O127" s="22"/>
      <c r="P127" s="22"/>
      <c r="Q127" s="22"/>
      <c r="R127" s="22"/>
      <c r="S127" s="22"/>
      <c r="T127" s="22"/>
      <c r="U127" s="22"/>
    </row>
    <row r="128" spans="1:21" ht="13.8">
      <c r="A128" s="54"/>
      <c r="B128" s="61"/>
      <c r="C128" s="52"/>
      <c r="D128" s="54"/>
      <c r="E128" s="31" t="s">
        <v>142</v>
      </c>
      <c r="F128" s="22" t="s">
        <v>380</v>
      </c>
      <c r="G128" s="12" t="s">
        <v>157</v>
      </c>
      <c r="H128" s="8">
        <f t="shared" si="10"/>
        <v>112800</v>
      </c>
      <c r="I128" s="8">
        <f t="shared" si="11"/>
        <v>11400</v>
      </c>
      <c r="J128" s="9">
        <f t="shared" si="8"/>
        <v>10.106382978723403</v>
      </c>
      <c r="K128" s="22"/>
      <c r="L128" s="22"/>
      <c r="M128" s="22"/>
      <c r="N128" s="22"/>
      <c r="O128" s="22"/>
      <c r="P128" s="22"/>
      <c r="Q128" s="22"/>
      <c r="R128" s="22"/>
      <c r="S128" s="22"/>
      <c r="T128" s="22"/>
      <c r="U128" s="22"/>
    </row>
    <row r="129" spans="1:21" ht="13.8">
      <c r="A129" s="54"/>
      <c r="B129" s="61"/>
      <c r="C129" s="52"/>
      <c r="D129" s="55" t="s">
        <v>151</v>
      </c>
      <c r="E129" s="31">
        <v>1</v>
      </c>
      <c r="F129" s="22" t="s">
        <v>381</v>
      </c>
      <c r="G129" s="12" t="s">
        <v>382</v>
      </c>
      <c r="H129" s="8">
        <f t="shared" si="10"/>
        <v>331000</v>
      </c>
      <c r="I129" s="8">
        <f t="shared" si="11"/>
        <v>55300</v>
      </c>
      <c r="J129" s="9">
        <f t="shared" si="8"/>
        <v>16.706948640483386</v>
      </c>
      <c r="K129" s="22"/>
      <c r="L129" s="22"/>
      <c r="M129" s="22"/>
      <c r="N129" s="22"/>
      <c r="O129" s="22"/>
      <c r="P129" s="22"/>
      <c r="Q129" s="22"/>
      <c r="R129" s="22"/>
      <c r="S129" s="22"/>
      <c r="T129" s="22"/>
      <c r="U129" s="22"/>
    </row>
    <row r="130" spans="1:21" ht="13.8">
      <c r="A130" s="54"/>
      <c r="B130" s="61"/>
      <c r="C130" s="52"/>
      <c r="D130" s="55"/>
      <c r="E130" s="31">
        <v>6</v>
      </c>
      <c r="F130" s="22" t="s">
        <v>383</v>
      </c>
      <c r="G130" s="12" t="s">
        <v>384</v>
      </c>
      <c r="H130" s="8">
        <f t="shared" si="10"/>
        <v>123500</v>
      </c>
      <c r="I130" s="8">
        <f t="shared" si="11"/>
        <v>19500</v>
      </c>
      <c r="J130" s="9">
        <f t="shared" si="8"/>
        <v>15.789473684210526</v>
      </c>
      <c r="K130" s="22"/>
      <c r="L130" s="22"/>
      <c r="M130" s="22"/>
      <c r="N130" s="22"/>
      <c r="O130" s="22"/>
      <c r="P130" s="22"/>
      <c r="Q130" s="22"/>
      <c r="R130" s="22"/>
      <c r="S130" s="22"/>
      <c r="T130" s="22"/>
      <c r="U130" s="22"/>
    </row>
    <row r="131" spans="1:21" ht="13.8">
      <c r="A131" s="54"/>
      <c r="B131" s="61"/>
      <c r="C131" s="52"/>
      <c r="D131" s="55"/>
      <c r="E131" s="32" t="s">
        <v>142</v>
      </c>
      <c r="F131" s="17" t="s">
        <v>340</v>
      </c>
      <c r="G131" s="18" t="s">
        <v>385</v>
      </c>
      <c r="H131" s="8">
        <f t="shared" si="10"/>
        <v>107600</v>
      </c>
      <c r="I131" s="8">
        <f t="shared" si="11"/>
        <v>13900</v>
      </c>
      <c r="J131" s="9">
        <f t="shared" si="8"/>
        <v>12.9182156133829</v>
      </c>
      <c r="K131" s="22"/>
      <c r="L131" s="22"/>
      <c r="M131" s="22"/>
      <c r="N131" s="22"/>
      <c r="O131" s="22"/>
      <c r="P131" s="22"/>
      <c r="Q131" s="22"/>
      <c r="R131" s="22"/>
      <c r="S131" s="22"/>
      <c r="T131" s="22"/>
      <c r="U131" s="22"/>
    </row>
    <row r="132" spans="1:21" ht="13.8">
      <c r="A132" s="54"/>
      <c r="B132" s="61"/>
      <c r="C132" s="52" t="s">
        <v>171</v>
      </c>
      <c r="D132" s="53" t="s">
        <v>136</v>
      </c>
      <c r="E132" s="30">
        <v>1</v>
      </c>
      <c r="F132" s="6" t="s">
        <v>386</v>
      </c>
      <c r="G132" s="7" t="s">
        <v>387</v>
      </c>
      <c r="H132" s="8">
        <f t="shared" si="10"/>
        <v>2740100</v>
      </c>
      <c r="I132" s="8">
        <f t="shared" si="11"/>
        <v>291800</v>
      </c>
      <c r="J132" s="9">
        <f t="shared" si="8"/>
        <v>10.649246377869421</v>
      </c>
      <c r="K132" s="22"/>
      <c r="L132" s="22"/>
      <c r="M132" s="22"/>
      <c r="N132" s="22"/>
      <c r="O132" s="22"/>
      <c r="P132" s="22"/>
      <c r="Q132" s="22"/>
      <c r="R132" s="22"/>
      <c r="S132" s="22"/>
      <c r="T132" s="22"/>
      <c r="U132" s="22"/>
    </row>
    <row r="133" spans="1:21" ht="13.8">
      <c r="A133" s="54"/>
      <c r="B133" s="61"/>
      <c r="C133" s="52"/>
      <c r="D133" s="53"/>
      <c r="E133" s="31">
        <v>6</v>
      </c>
      <c r="F133" s="22" t="s">
        <v>388</v>
      </c>
      <c r="G133" s="12" t="s">
        <v>389</v>
      </c>
      <c r="H133" s="8">
        <f t="shared" si="10"/>
        <v>768100</v>
      </c>
      <c r="I133" s="8">
        <f t="shared" si="11"/>
        <v>83000</v>
      </c>
      <c r="J133" s="9">
        <f t="shared" si="8"/>
        <v>10.805884650436141</v>
      </c>
      <c r="K133" s="22"/>
      <c r="L133" s="22"/>
      <c r="M133" s="22"/>
      <c r="N133" s="22"/>
      <c r="O133" s="22"/>
      <c r="P133" s="22"/>
      <c r="Q133" s="22"/>
      <c r="R133" s="22"/>
      <c r="S133" s="22"/>
      <c r="T133" s="22"/>
      <c r="U133" s="22"/>
    </row>
    <row r="134" spans="1:21" ht="13.8">
      <c r="A134" s="54"/>
      <c r="B134" s="61"/>
      <c r="C134" s="52"/>
      <c r="D134" s="53"/>
      <c r="E134" s="31" t="s">
        <v>142</v>
      </c>
      <c r="F134" s="22" t="s">
        <v>390</v>
      </c>
      <c r="G134" s="12" t="s">
        <v>391</v>
      </c>
      <c r="H134" s="8">
        <f t="shared" ref="H134:H167" si="12">IF(ISNUMBER(SEARCH("ms", F134)), LEFT(F134, LEN(F134) - 2), LEFT(F134, LEN(F134) - 1) * 1000)</f>
        <v>632100</v>
      </c>
      <c r="I134" s="8">
        <f t="shared" ref="I134:I167" si="13">IF(ISNUMBER(SEARCH("ms", G134)), LEFT(G134, LEN(G134) - 2), LEFT(G134, LEN(G134) - 1) * 1000)</f>
        <v>70000</v>
      </c>
      <c r="J134" s="9">
        <f t="shared" si="8"/>
        <v>11.074197120708748</v>
      </c>
      <c r="K134" s="22"/>
      <c r="L134" s="22"/>
      <c r="M134" s="22"/>
      <c r="N134" s="22"/>
      <c r="O134" s="22"/>
      <c r="P134" s="22"/>
      <c r="Q134" s="22"/>
      <c r="R134" s="22"/>
      <c r="S134" s="22"/>
      <c r="T134" s="22"/>
      <c r="U134" s="22"/>
    </row>
    <row r="135" spans="1:21" ht="13.8">
      <c r="A135" s="54"/>
      <c r="B135" s="61"/>
      <c r="C135" s="52"/>
      <c r="D135" s="54" t="s">
        <v>146</v>
      </c>
      <c r="E135" s="31">
        <v>1</v>
      </c>
      <c r="F135" s="22" t="s">
        <v>392</v>
      </c>
      <c r="G135" s="12" t="s">
        <v>393</v>
      </c>
      <c r="H135" s="8">
        <f t="shared" si="12"/>
        <v>2610900</v>
      </c>
      <c r="I135" s="8">
        <f t="shared" si="13"/>
        <v>290700</v>
      </c>
      <c r="J135" s="9">
        <f t="shared" ref="J135:J167" si="14">100 * (I135 / H135)</f>
        <v>11.134091692519821</v>
      </c>
      <c r="K135" s="22"/>
      <c r="L135" s="22"/>
      <c r="M135" s="22"/>
      <c r="N135" s="22"/>
      <c r="O135" s="22"/>
      <c r="P135" s="22"/>
      <c r="Q135" s="22"/>
      <c r="R135" s="22"/>
      <c r="S135" s="22"/>
      <c r="T135" s="22"/>
      <c r="U135" s="22"/>
    </row>
    <row r="136" spans="1:21" ht="13.8">
      <c r="A136" s="54"/>
      <c r="B136" s="61"/>
      <c r="C136" s="52"/>
      <c r="D136" s="54"/>
      <c r="E136" s="31">
        <v>6</v>
      </c>
      <c r="F136" s="22" t="s">
        <v>394</v>
      </c>
      <c r="G136" s="12" t="s">
        <v>395</v>
      </c>
      <c r="H136" s="8">
        <f t="shared" si="12"/>
        <v>770800</v>
      </c>
      <c r="I136" s="8">
        <f t="shared" si="13"/>
        <v>95000</v>
      </c>
      <c r="J136" s="9">
        <f t="shared" si="14"/>
        <v>12.324857291126103</v>
      </c>
      <c r="K136" s="22"/>
      <c r="L136" s="22"/>
      <c r="M136" s="22"/>
      <c r="N136" s="22"/>
      <c r="O136" s="22"/>
      <c r="P136" s="22"/>
      <c r="Q136" s="22"/>
      <c r="R136" s="22"/>
      <c r="S136" s="22"/>
      <c r="T136" s="22"/>
      <c r="U136" s="22"/>
    </row>
    <row r="137" spans="1:21" ht="13.8">
      <c r="A137" s="54"/>
      <c r="B137" s="61"/>
      <c r="C137" s="52"/>
      <c r="D137" s="54"/>
      <c r="E137" s="31" t="s">
        <v>142</v>
      </c>
      <c r="F137" s="22" t="s">
        <v>396</v>
      </c>
      <c r="G137" s="12" t="s">
        <v>397</v>
      </c>
      <c r="H137" s="8">
        <f t="shared" si="12"/>
        <v>653100</v>
      </c>
      <c r="I137" s="8">
        <f t="shared" si="13"/>
        <v>82200</v>
      </c>
      <c r="J137" s="9">
        <f t="shared" si="14"/>
        <v>12.586127698667893</v>
      </c>
      <c r="K137" s="22"/>
      <c r="L137" s="22"/>
      <c r="M137" s="22"/>
      <c r="N137" s="22"/>
      <c r="O137" s="22"/>
      <c r="P137" s="22"/>
      <c r="Q137" s="22"/>
      <c r="R137" s="22"/>
      <c r="S137" s="22"/>
      <c r="T137" s="22"/>
      <c r="U137" s="22"/>
    </row>
    <row r="138" spans="1:21" ht="13.8">
      <c r="A138" s="54"/>
      <c r="B138" s="61"/>
      <c r="C138" s="52"/>
      <c r="D138" s="55" t="s">
        <v>151</v>
      </c>
      <c r="E138" s="31">
        <v>1</v>
      </c>
      <c r="F138" s="22" t="s">
        <v>398</v>
      </c>
      <c r="G138" s="12" t="s">
        <v>399</v>
      </c>
      <c r="H138" s="8">
        <f t="shared" si="12"/>
        <v>2620700</v>
      </c>
      <c r="I138" s="8">
        <f t="shared" si="13"/>
        <v>315700</v>
      </c>
      <c r="J138" s="9">
        <f t="shared" si="14"/>
        <v>12.046399816842829</v>
      </c>
      <c r="K138" s="22"/>
      <c r="L138" s="22"/>
      <c r="M138" s="22"/>
      <c r="N138" s="22"/>
      <c r="O138" s="22"/>
      <c r="P138" s="22"/>
      <c r="Q138" s="22"/>
      <c r="R138" s="22"/>
      <c r="S138" s="22"/>
      <c r="T138" s="22"/>
      <c r="U138" s="22"/>
    </row>
    <row r="139" spans="1:21" ht="13.8">
      <c r="A139" s="54"/>
      <c r="B139" s="61"/>
      <c r="C139" s="52"/>
      <c r="D139" s="55"/>
      <c r="E139" s="31">
        <v>6</v>
      </c>
      <c r="F139" s="22" t="s">
        <v>400</v>
      </c>
      <c r="G139" s="12" t="s">
        <v>401</v>
      </c>
      <c r="H139" s="8">
        <f t="shared" si="12"/>
        <v>782500</v>
      </c>
      <c r="I139" s="8">
        <f t="shared" si="13"/>
        <v>116300</v>
      </c>
      <c r="J139" s="9">
        <f t="shared" si="14"/>
        <v>14.862619808306709</v>
      </c>
      <c r="K139" s="22"/>
      <c r="L139" s="22"/>
      <c r="M139" s="22"/>
      <c r="N139" s="22"/>
      <c r="O139" s="22"/>
      <c r="P139" s="22"/>
      <c r="Q139" s="22"/>
      <c r="R139" s="22"/>
      <c r="S139" s="22"/>
      <c r="T139" s="22"/>
      <c r="U139" s="22"/>
    </row>
    <row r="140" spans="1:21" ht="13.8">
      <c r="A140" s="54"/>
      <c r="B140" s="61"/>
      <c r="C140" s="52"/>
      <c r="D140" s="55"/>
      <c r="E140" s="32" t="s">
        <v>142</v>
      </c>
      <c r="F140" s="17" t="s">
        <v>402</v>
      </c>
      <c r="G140" s="18" t="s">
        <v>403</v>
      </c>
      <c r="H140" s="8">
        <f t="shared" si="12"/>
        <v>656800</v>
      </c>
      <c r="I140" s="8">
        <f t="shared" si="13"/>
        <v>93700</v>
      </c>
      <c r="J140" s="9">
        <f t="shared" si="14"/>
        <v>14.266138855054811</v>
      </c>
      <c r="K140" s="22"/>
      <c r="L140" s="22"/>
      <c r="M140" s="22"/>
      <c r="N140" s="22"/>
      <c r="O140" s="22"/>
      <c r="P140" s="22"/>
      <c r="Q140" s="22"/>
      <c r="R140" s="22"/>
      <c r="S140" s="22"/>
      <c r="T140" s="22"/>
      <c r="U140" s="22"/>
    </row>
    <row r="141" spans="1:21" ht="13.8">
      <c r="A141" s="54"/>
      <c r="B141" s="51" t="s">
        <v>191</v>
      </c>
      <c r="C141" s="52" t="s">
        <v>135</v>
      </c>
      <c r="D141" s="53" t="s">
        <v>136</v>
      </c>
      <c r="E141" s="30">
        <v>1</v>
      </c>
      <c r="F141" s="6" t="s">
        <v>304</v>
      </c>
      <c r="G141" s="7" t="s">
        <v>404</v>
      </c>
      <c r="H141" s="8">
        <f t="shared" si="12"/>
        <v>4500</v>
      </c>
      <c r="I141" s="8">
        <f t="shared" si="13"/>
        <v>2600</v>
      </c>
      <c r="J141" s="9">
        <f t="shared" si="14"/>
        <v>57.777777777777771</v>
      </c>
      <c r="K141" s="22"/>
      <c r="L141" s="22"/>
      <c r="M141" s="22"/>
      <c r="N141" s="22"/>
      <c r="O141" s="22"/>
      <c r="P141" s="22"/>
      <c r="Q141" s="22"/>
      <c r="R141" s="22"/>
      <c r="S141" s="22"/>
      <c r="T141" s="22"/>
      <c r="U141" s="22"/>
    </row>
    <row r="142" spans="1:21" ht="13.8">
      <c r="A142" s="54"/>
      <c r="B142" s="51"/>
      <c r="C142" s="52"/>
      <c r="D142" s="53"/>
      <c r="E142" s="31">
        <v>6</v>
      </c>
      <c r="F142" s="22" t="s">
        <v>274</v>
      </c>
      <c r="G142" s="12" t="s">
        <v>405</v>
      </c>
      <c r="H142" s="8">
        <f t="shared" si="12"/>
        <v>1500</v>
      </c>
      <c r="I142" s="8" t="str">
        <f t="shared" si="13"/>
        <v>752</v>
      </c>
      <c r="J142" s="9">
        <f t="shared" si="14"/>
        <v>50.133333333333333</v>
      </c>
      <c r="K142" s="22"/>
      <c r="L142" s="22"/>
      <c r="M142" s="22"/>
      <c r="N142" s="22"/>
      <c r="O142" s="22"/>
      <c r="P142" s="22"/>
      <c r="Q142" s="22"/>
      <c r="R142" s="22"/>
      <c r="S142" s="22"/>
      <c r="T142" s="22"/>
      <c r="U142" s="22"/>
    </row>
    <row r="143" spans="1:21" ht="13.8">
      <c r="A143" s="54"/>
      <c r="B143" s="51"/>
      <c r="C143" s="52"/>
      <c r="D143" s="53"/>
      <c r="E143" s="31" t="s">
        <v>142</v>
      </c>
      <c r="F143" s="22" t="s">
        <v>222</v>
      </c>
      <c r="G143" s="12" t="s">
        <v>406</v>
      </c>
      <c r="H143" s="8">
        <f t="shared" si="12"/>
        <v>1300</v>
      </c>
      <c r="I143" s="8" t="str">
        <f t="shared" si="13"/>
        <v>585.1</v>
      </c>
      <c r="J143" s="9">
        <f t="shared" si="14"/>
        <v>45.007692307692309</v>
      </c>
      <c r="K143" s="22"/>
      <c r="L143" s="22"/>
      <c r="M143" s="22"/>
      <c r="N143" s="22"/>
      <c r="O143" s="22"/>
      <c r="P143" s="22"/>
      <c r="Q143" s="22"/>
      <c r="R143" s="22"/>
      <c r="S143" s="22"/>
      <c r="T143" s="22"/>
      <c r="U143" s="22"/>
    </row>
    <row r="144" spans="1:21" ht="13.8">
      <c r="A144" s="54"/>
      <c r="B144" s="51"/>
      <c r="C144" s="52"/>
      <c r="D144" s="54" t="s">
        <v>146</v>
      </c>
      <c r="E144" s="31">
        <v>1</v>
      </c>
      <c r="F144" s="22" t="s">
        <v>304</v>
      </c>
      <c r="G144" s="12" t="s">
        <v>280</v>
      </c>
      <c r="H144" s="8">
        <f t="shared" si="12"/>
        <v>4500</v>
      </c>
      <c r="I144" s="8">
        <f t="shared" si="13"/>
        <v>2900</v>
      </c>
      <c r="J144" s="9">
        <f t="shared" si="14"/>
        <v>64.444444444444443</v>
      </c>
      <c r="K144" s="22"/>
      <c r="L144" s="22"/>
      <c r="M144" s="22"/>
      <c r="N144" s="22"/>
      <c r="O144" s="22"/>
      <c r="P144" s="22"/>
      <c r="Q144" s="22"/>
      <c r="R144" s="22"/>
      <c r="S144" s="22"/>
      <c r="T144" s="22"/>
      <c r="U144" s="22"/>
    </row>
    <row r="145" spans="1:21" ht="13.8">
      <c r="A145" s="54"/>
      <c r="B145" s="51"/>
      <c r="C145" s="52"/>
      <c r="D145" s="54"/>
      <c r="E145" s="31">
        <v>6</v>
      </c>
      <c r="F145" s="22" t="s">
        <v>282</v>
      </c>
      <c r="G145" s="12" t="s">
        <v>407</v>
      </c>
      <c r="H145" s="8">
        <f t="shared" si="12"/>
        <v>1800</v>
      </c>
      <c r="I145" s="8" t="str">
        <f t="shared" si="13"/>
        <v>942.6</v>
      </c>
      <c r="J145" s="9">
        <f t="shared" si="14"/>
        <v>52.366666666666674</v>
      </c>
      <c r="K145" s="22"/>
      <c r="L145" s="22"/>
      <c r="M145" s="22"/>
      <c r="N145" s="22"/>
      <c r="O145" s="22"/>
      <c r="P145" s="22"/>
      <c r="Q145" s="22"/>
      <c r="R145" s="22"/>
      <c r="S145" s="22"/>
      <c r="T145" s="22"/>
      <c r="U145" s="22"/>
    </row>
    <row r="146" spans="1:21" ht="13.8">
      <c r="A146" s="54"/>
      <c r="B146" s="51"/>
      <c r="C146" s="52"/>
      <c r="D146" s="54"/>
      <c r="E146" s="31" t="s">
        <v>142</v>
      </c>
      <c r="F146" s="22" t="s">
        <v>112</v>
      </c>
      <c r="G146" s="12" t="s">
        <v>408</v>
      </c>
      <c r="H146" s="8">
        <f t="shared" si="12"/>
        <v>1600</v>
      </c>
      <c r="I146" s="8" t="str">
        <f t="shared" si="13"/>
        <v>804.3</v>
      </c>
      <c r="J146" s="9">
        <f t="shared" si="14"/>
        <v>50.268749999999997</v>
      </c>
      <c r="K146" s="22"/>
      <c r="L146" s="22"/>
      <c r="M146" s="22"/>
      <c r="N146" s="22"/>
      <c r="O146" s="22"/>
      <c r="P146" s="22"/>
      <c r="Q146" s="22"/>
      <c r="R146" s="22"/>
      <c r="S146" s="22"/>
      <c r="T146" s="22"/>
      <c r="U146" s="22"/>
    </row>
    <row r="147" spans="1:21" ht="13.8">
      <c r="A147" s="54"/>
      <c r="B147" s="51"/>
      <c r="C147" s="52"/>
      <c r="D147" s="55" t="s">
        <v>151</v>
      </c>
      <c r="E147" s="31">
        <v>1</v>
      </c>
      <c r="F147" s="22" t="s">
        <v>304</v>
      </c>
      <c r="G147" s="12" t="s">
        <v>20</v>
      </c>
      <c r="H147" s="8">
        <f t="shared" si="12"/>
        <v>4500</v>
      </c>
      <c r="I147" s="8">
        <f t="shared" si="13"/>
        <v>3000</v>
      </c>
      <c r="J147" s="9">
        <f t="shared" si="14"/>
        <v>66.666666666666657</v>
      </c>
      <c r="K147" s="22"/>
      <c r="L147" s="22"/>
      <c r="M147" s="22"/>
      <c r="N147" s="22"/>
      <c r="O147" s="22"/>
      <c r="P147" s="22"/>
      <c r="Q147" s="22"/>
      <c r="R147" s="22"/>
      <c r="S147" s="22"/>
      <c r="T147" s="22"/>
      <c r="U147" s="22"/>
    </row>
    <row r="148" spans="1:21" ht="13.8">
      <c r="A148" s="54"/>
      <c r="B148" s="51"/>
      <c r="C148" s="52"/>
      <c r="D148" s="55"/>
      <c r="E148" s="31">
        <v>6</v>
      </c>
      <c r="F148" s="22" t="s">
        <v>274</v>
      </c>
      <c r="G148" s="12" t="s">
        <v>409</v>
      </c>
      <c r="H148" s="8">
        <f t="shared" si="12"/>
        <v>1500</v>
      </c>
      <c r="I148" s="8" t="str">
        <f t="shared" si="13"/>
        <v>987.4</v>
      </c>
      <c r="J148" s="9">
        <f t="shared" si="14"/>
        <v>65.826666666666668</v>
      </c>
      <c r="K148" s="22"/>
      <c r="L148" s="22"/>
      <c r="M148" s="22"/>
      <c r="N148" s="22"/>
      <c r="O148" s="22"/>
      <c r="P148" s="22"/>
      <c r="Q148" s="22"/>
      <c r="R148" s="22"/>
      <c r="S148" s="22"/>
      <c r="T148" s="22"/>
      <c r="U148" s="22"/>
    </row>
    <row r="149" spans="1:21" ht="13.8">
      <c r="A149" s="54"/>
      <c r="B149" s="51"/>
      <c r="C149" s="52"/>
      <c r="D149" s="55"/>
      <c r="E149" s="32" t="s">
        <v>142</v>
      </c>
      <c r="F149" s="17" t="s">
        <v>274</v>
      </c>
      <c r="G149" s="18" t="s">
        <v>410</v>
      </c>
      <c r="H149" s="8">
        <f t="shared" si="12"/>
        <v>1500</v>
      </c>
      <c r="I149" s="8" t="str">
        <f t="shared" si="13"/>
        <v>828</v>
      </c>
      <c r="J149" s="9">
        <f t="shared" si="14"/>
        <v>55.2</v>
      </c>
      <c r="K149" s="22"/>
      <c r="L149" s="22"/>
      <c r="M149" s="22"/>
      <c r="N149" s="22"/>
      <c r="O149" s="22"/>
      <c r="P149" s="22"/>
      <c r="Q149" s="22"/>
      <c r="R149" s="22"/>
      <c r="S149" s="22"/>
      <c r="T149" s="22"/>
      <c r="U149" s="22"/>
    </row>
    <row r="150" spans="1:21" ht="13.8">
      <c r="A150" s="54"/>
      <c r="B150" s="51"/>
      <c r="C150" s="52" t="s">
        <v>155</v>
      </c>
      <c r="D150" s="53" t="s">
        <v>136</v>
      </c>
      <c r="E150" s="30">
        <v>1</v>
      </c>
      <c r="F150" s="6" t="s">
        <v>411</v>
      </c>
      <c r="G150" s="7" t="s">
        <v>163</v>
      </c>
      <c r="H150" s="8">
        <f t="shared" si="12"/>
        <v>251800</v>
      </c>
      <c r="I150" s="8">
        <f t="shared" si="13"/>
        <v>42100</v>
      </c>
      <c r="J150" s="9">
        <f t="shared" si="14"/>
        <v>16.719618745035742</v>
      </c>
      <c r="K150" s="22"/>
      <c r="L150" s="22"/>
      <c r="M150" s="22"/>
      <c r="N150" s="22"/>
      <c r="O150" s="22"/>
      <c r="P150" s="22"/>
      <c r="Q150" s="22"/>
      <c r="R150" s="22"/>
      <c r="S150" s="22"/>
      <c r="T150" s="22"/>
      <c r="U150" s="22"/>
    </row>
    <row r="151" spans="1:21" ht="13.8">
      <c r="A151" s="54"/>
      <c r="B151" s="51"/>
      <c r="C151" s="52"/>
      <c r="D151" s="53"/>
      <c r="E151" s="31">
        <v>6</v>
      </c>
      <c r="F151" s="22" t="s">
        <v>412</v>
      </c>
      <c r="G151" s="12" t="s">
        <v>157</v>
      </c>
      <c r="H151" s="8">
        <f t="shared" si="12"/>
        <v>94000</v>
      </c>
      <c r="I151" s="8">
        <f t="shared" si="13"/>
        <v>11400</v>
      </c>
      <c r="J151" s="9">
        <f t="shared" si="14"/>
        <v>12.127659574468085</v>
      </c>
      <c r="K151" s="22"/>
      <c r="L151" s="22"/>
      <c r="M151" s="22"/>
      <c r="N151" s="22"/>
      <c r="O151" s="22"/>
      <c r="P151" s="22"/>
      <c r="Q151" s="22"/>
      <c r="R151" s="22"/>
      <c r="S151" s="22"/>
      <c r="T151" s="22"/>
      <c r="U151" s="22"/>
    </row>
    <row r="152" spans="1:21" ht="13.8">
      <c r="A152" s="54"/>
      <c r="B152" s="51"/>
      <c r="C152" s="52"/>
      <c r="D152" s="53"/>
      <c r="E152" s="31" t="s">
        <v>142</v>
      </c>
      <c r="F152" s="22" t="s">
        <v>413</v>
      </c>
      <c r="G152" s="12" t="s">
        <v>414</v>
      </c>
      <c r="H152" s="8">
        <f t="shared" si="12"/>
        <v>79800</v>
      </c>
      <c r="I152" s="8">
        <f t="shared" si="13"/>
        <v>9700</v>
      </c>
      <c r="J152" s="9">
        <f t="shared" si="14"/>
        <v>12.155388471177945</v>
      </c>
      <c r="K152" s="22"/>
      <c r="L152" s="22"/>
      <c r="M152" s="22"/>
      <c r="N152" s="22"/>
      <c r="O152" s="22"/>
      <c r="P152" s="22"/>
      <c r="Q152" s="22"/>
      <c r="R152" s="22"/>
      <c r="S152" s="22"/>
      <c r="T152" s="22"/>
      <c r="U152" s="22"/>
    </row>
    <row r="153" spans="1:21" ht="13.8">
      <c r="A153" s="54"/>
      <c r="B153" s="51"/>
      <c r="C153" s="52"/>
      <c r="D153" s="54" t="s">
        <v>146</v>
      </c>
      <c r="E153" s="31">
        <v>1</v>
      </c>
      <c r="F153" s="22" t="s">
        <v>415</v>
      </c>
      <c r="G153" s="12" t="s">
        <v>416</v>
      </c>
      <c r="H153" s="8">
        <f t="shared" si="12"/>
        <v>262700</v>
      </c>
      <c r="I153" s="8">
        <f t="shared" si="13"/>
        <v>46900</v>
      </c>
      <c r="J153" s="9">
        <f t="shared" si="14"/>
        <v>17.853064331937571</v>
      </c>
      <c r="K153" s="22"/>
      <c r="L153" s="22"/>
      <c r="M153" s="22"/>
      <c r="N153" s="22"/>
      <c r="O153" s="22"/>
      <c r="P153" s="22"/>
      <c r="Q153" s="22"/>
      <c r="R153" s="22"/>
      <c r="S153" s="22"/>
      <c r="T153" s="22"/>
      <c r="U153" s="22"/>
    </row>
    <row r="154" spans="1:21" ht="13.8">
      <c r="A154" s="54"/>
      <c r="B154" s="51"/>
      <c r="C154" s="52"/>
      <c r="D154" s="54"/>
      <c r="E154" s="31">
        <v>6</v>
      </c>
      <c r="F154" s="22" t="s">
        <v>417</v>
      </c>
      <c r="G154" s="12" t="s">
        <v>418</v>
      </c>
      <c r="H154" s="8">
        <f t="shared" si="12"/>
        <v>104900</v>
      </c>
      <c r="I154" s="8">
        <f t="shared" si="13"/>
        <v>14200</v>
      </c>
      <c r="J154" s="9">
        <f t="shared" si="14"/>
        <v>13.536701620591037</v>
      </c>
      <c r="K154" s="22"/>
      <c r="L154" s="22"/>
      <c r="M154" s="22"/>
      <c r="N154" s="22"/>
      <c r="O154" s="22"/>
      <c r="P154" s="22"/>
      <c r="Q154" s="22"/>
      <c r="R154" s="22"/>
      <c r="S154" s="22"/>
      <c r="T154" s="22"/>
      <c r="U154" s="22"/>
    </row>
    <row r="155" spans="1:21" ht="13.8">
      <c r="A155" s="54"/>
      <c r="B155" s="51"/>
      <c r="C155" s="52"/>
      <c r="D155" s="54"/>
      <c r="E155" s="31" t="s">
        <v>142</v>
      </c>
      <c r="F155" s="22" t="s">
        <v>419</v>
      </c>
      <c r="G155" s="12" t="s">
        <v>420</v>
      </c>
      <c r="H155" s="8">
        <f t="shared" si="12"/>
        <v>88200</v>
      </c>
      <c r="I155" s="8">
        <f t="shared" si="13"/>
        <v>11800</v>
      </c>
      <c r="J155" s="9">
        <f t="shared" si="14"/>
        <v>13.378684807256235</v>
      </c>
      <c r="K155" s="22"/>
      <c r="L155" s="22"/>
      <c r="M155" s="22"/>
      <c r="N155" s="22"/>
      <c r="O155" s="22"/>
      <c r="P155" s="22"/>
      <c r="Q155" s="22"/>
      <c r="R155" s="22"/>
      <c r="S155" s="22"/>
      <c r="T155" s="22"/>
      <c r="U155" s="22"/>
    </row>
    <row r="156" spans="1:21" ht="13.8">
      <c r="A156" s="54"/>
      <c r="B156" s="51"/>
      <c r="C156" s="52"/>
      <c r="D156" s="55" t="s">
        <v>151</v>
      </c>
      <c r="E156" s="31">
        <v>1</v>
      </c>
      <c r="F156" s="22" t="s">
        <v>421</v>
      </c>
      <c r="G156" s="12" t="s">
        <v>422</v>
      </c>
      <c r="H156" s="8">
        <f t="shared" si="12"/>
        <v>261300</v>
      </c>
      <c r="I156" s="8">
        <f t="shared" si="13"/>
        <v>52300</v>
      </c>
      <c r="J156" s="9">
        <f t="shared" si="14"/>
        <v>20.015308075009568</v>
      </c>
      <c r="K156" s="22"/>
      <c r="L156" s="22"/>
      <c r="M156" s="22"/>
      <c r="N156" s="22"/>
      <c r="O156" s="22"/>
      <c r="P156" s="22"/>
      <c r="Q156" s="22"/>
      <c r="R156" s="22"/>
      <c r="S156" s="22"/>
      <c r="T156" s="22"/>
      <c r="U156" s="22"/>
    </row>
    <row r="157" spans="1:21" ht="13.8">
      <c r="A157" s="54"/>
      <c r="B157" s="51"/>
      <c r="C157" s="52"/>
      <c r="D157" s="55"/>
      <c r="E157" s="31">
        <v>6</v>
      </c>
      <c r="F157" s="22" t="s">
        <v>423</v>
      </c>
      <c r="G157" s="12" t="s">
        <v>424</v>
      </c>
      <c r="H157" s="8">
        <f t="shared" si="12"/>
        <v>92800</v>
      </c>
      <c r="I157" s="8">
        <f t="shared" si="13"/>
        <v>17900</v>
      </c>
      <c r="J157" s="9">
        <f t="shared" si="14"/>
        <v>19.288793103448278</v>
      </c>
      <c r="K157" s="22"/>
      <c r="L157" s="22"/>
      <c r="M157" s="22"/>
      <c r="N157" s="22"/>
      <c r="O157" s="22"/>
      <c r="P157" s="22"/>
      <c r="Q157" s="22"/>
      <c r="R157" s="22"/>
      <c r="S157" s="22"/>
      <c r="T157" s="22"/>
      <c r="U157" s="22"/>
    </row>
    <row r="158" spans="1:21" ht="13.8">
      <c r="A158" s="54"/>
      <c r="B158" s="51"/>
      <c r="C158" s="52"/>
      <c r="D158" s="55"/>
      <c r="E158" s="32" t="s">
        <v>142</v>
      </c>
      <c r="F158" s="17" t="s">
        <v>425</v>
      </c>
      <c r="G158" s="18" t="s">
        <v>418</v>
      </c>
      <c r="H158" s="8">
        <f t="shared" si="12"/>
        <v>90700</v>
      </c>
      <c r="I158" s="8">
        <f t="shared" si="13"/>
        <v>14200</v>
      </c>
      <c r="J158" s="9">
        <f t="shared" si="14"/>
        <v>15.65600882028666</v>
      </c>
      <c r="K158" s="22"/>
      <c r="L158" s="22"/>
      <c r="M158" s="22"/>
      <c r="N158" s="22"/>
      <c r="O158" s="22"/>
      <c r="P158" s="22"/>
      <c r="Q158" s="22"/>
      <c r="R158" s="22"/>
      <c r="S158" s="22"/>
      <c r="T158" s="22"/>
      <c r="U158" s="22"/>
    </row>
    <row r="159" spans="1:21" ht="13.8">
      <c r="A159" s="54"/>
      <c r="B159" s="51"/>
      <c r="C159" s="52" t="s">
        <v>171</v>
      </c>
      <c r="D159" s="53" t="s">
        <v>136</v>
      </c>
      <c r="E159" s="30">
        <v>1</v>
      </c>
      <c r="F159" s="6" t="s">
        <v>426</v>
      </c>
      <c r="G159" s="7" t="s">
        <v>427</v>
      </c>
      <c r="H159" s="8">
        <f t="shared" si="12"/>
        <v>2618800</v>
      </c>
      <c r="I159" s="8">
        <f t="shared" si="13"/>
        <v>281300</v>
      </c>
      <c r="J159" s="9">
        <f t="shared" si="14"/>
        <v>10.741561020314649</v>
      </c>
      <c r="K159" s="22"/>
      <c r="L159" s="22"/>
      <c r="M159" s="22"/>
      <c r="N159" s="22"/>
      <c r="O159" s="22"/>
      <c r="P159" s="22"/>
      <c r="Q159" s="22"/>
      <c r="R159" s="22"/>
      <c r="S159" s="22"/>
      <c r="T159" s="22"/>
      <c r="U159" s="22"/>
    </row>
    <row r="160" spans="1:21" ht="13.8">
      <c r="A160" s="54"/>
      <c r="B160" s="51"/>
      <c r="C160" s="52"/>
      <c r="D160" s="53"/>
      <c r="E160" s="31">
        <v>6</v>
      </c>
      <c r="F160" s="22" t="s">
        <v>428</v>
      </c>
      <c r="G160" s="12" t="s">
        <v>429</v>
      </c>
      <c r="H160" s="8">
        <f t="shared" si="12"/>
        <v>798500</v>
      </c>
      <c r="I160" s="8">
        <f t="shared" si="13"/>
        <v>76900</v>
      </c>
      <c r="J160" s="9">
        <f t="shared" si="14"/>
        <v>9.6305572949279892</v>
      </c>
      <c r="K160" s="22"/>
      <c r="L160" s="22"/>
      <c r="M160" s="22"/>
      <c r="N160" s="22"/>
      <c r="O160" s="22"/>
      <c r="P160" s="22"/>
      <c r="Q160" s="22"/>
      <c r="R160" s="22"/>
      <c r="S160" s="22"/>
      <c r="T160" s="22"/>
      <c r="U160" s="22"/>
    </row>
    <row r="161" spans="1:21" ht="13.8">
      <c r="A161" s="54"/>
      <c r="B161" s="51"/>
      <c r="C161" s="52"/>
      <c r="D161" s="53"/>
      <c r="E161" s="31" t="s">
        <v>142</v>
      </c>
      <c r="F161" s="22" t="s">
        <v>430</v>
      </c>
      <c r="G161" s="12" t="s">
        <v>431</v>
      </c>
      <c r="H161" s="8">
        <f t="shared" si="12"/>
        <v>654900</v>
      </c>
      <c r="I161" s="8">
        <f t="shared" si="13"/>
        <v>60400</v>
      </c>
      <c r="J161" s="9">
        <f t="shared" si="14"/>
        <v>9.2227821041380356</v>
      </c>
      <c r="K161" s="22"/>
      <c r="L161" s="22"/>
      <c r="M161" s="22"/>
      <c r="N161" s="22"/>
      <c r="O161" s="22"/>
      <c r="P161" s="22"/>
      <c r="Q161" s="22"/>
      <c r="R161" s="22"/>
      <c r="S161" s="22"/>
      <c r="T161" s="22"/>
      <c r="U161" s="22"/>
    </row>
    <row r="162" spans="1:21" ht="13.8">
      <c r="A162" s="54"/>
      <c r="B162" s="51"/>
      <c r="C162" s="52"/>
      <c r="D162" s="54" t="s">
        <v>146</v>
      </c>
      <c r="E162" s="31">
        <v>1</v>
      </c>
      <c r="F162" s="22" t="s">
        <v>432</v>
      </c>
      <c r="G162" s="12" t="s">
        <v>433</v>
      </c>
      <c r="H162" s="8">
        <f t="shared" si="12"/>
        <v>2720100</v>
      </c>
      <c r="I162" s="8">
        <f t="shared" si="13"/>
        <v>286100</v>
      </c>
      <c r="J162" s="9">
        <f t="shared" si="14"/>
        <v>10.517995661924195</v>
      </c>
      <c r="K162" s="22"/>
      <c r="L162" s="22"/>
      <c r="M162" s="22"/>
      <c r="N162" s="22"/>
      <c r="O162" s="22"/>
      <c r="P162" s="22"/>
      <c r="Q162" s="22"/>
      <c r="R162" s="22"/>
      <c r="S162" s="22"/>
      <c r="T162" s="22"/>
      <c r="U162" s="22"/>
    </row>
    <row r="163" spans="1:21" ht="13.8">
      <c r="A163" s="54"/>
      <c r="B163" s="51"/>
      <c r="C163" s="52"/>
      <c r="D163" s="54"/>
      <c r="E163" s="31">
        <v>6</v>
      </c>
      <c r="F163" s="22" t="s">
        <v>434</v>
      </c>
      <c r="G163" s="12" t="s">
        <v>435</v>
      </c>
      <c r="H163" s="8">
        <f t="shared" si="12"/>
        <v>814900</v>
      </c>
      <c r="I163" s="8">
        <f t="shared" si="13"/>
        <v>89700</v>
      </c>
      <c r="J163" s="9">
        <f t="shared" si="14"/>
        <v>11.00748558105289</v>
      </c>
      <c r="K163" s="22"/>
      <c r="L163" s="22"/>
      <c r="M163" s="22"/>
      <c r="N163" s="22"/>
      <c r="O163" s="22"/>
      <c r="P163" s="22"/>
      <c r="Q163" s="22"/>
      <c r="R163" s="22"/>
      <c r="S163" s="22"/>
      <c r="T163" s="22"/>
      <c r="U163" s="22"/>
    </row>
    <row r="164" spans="1:21" ht="13.8">
      <c r="A164" s="54"/>
      <c r="B164" s="51"/>
      <c r="C164" s="52"/>
      <c r="D164" s="54"/>
      <c r="E164" s="31" t="s">
        <v>142</v>
      </c>
      <c r="F164" s="22" t="s">
        <v>436</v>
      </c>
      <c r="G164" s="12" t="s">
        <v>437</v>
      </c>
      <c r="H164" s="8">
        <f t="shared" si="12"/>
        <v>671500</v>
      </c>
      <c r="I164" s="8">
        <f t="shared" si="13"/>
        <v>77700</v>
      </c>
      <c r="J164" s="9">
        <f t="shared" si="14"/>
        <v>11.571109456440805</v>
      </c>
      <c r="K164" s="22"/>
      <c r="L164" s="22"/>
      <c r="M164" s="22"/>
      <c r="N164" s="22"/>
      <c r="O164" s="22"/>
      <c r="P164" s="22"/>
      <c r="Q164" s="22"/>
      <c r="R164" s="22"/>
      <c r="S164" s="22"/>
      <c r="T164" s="22"/>
      <c r="U164" s="22"/>
    </row>
    <row r="165" spans="1:21" ht="13.8">
      <c r="A165" s="54"/>
      <c r="B165" s="51"/>
      <c r="C165" s="52"/>
      <c r="D165" s="55" t="s">
        <v>151</v>
      </c>
      <c r="E165" s="31">
        <v>1</v>
      </c>
      <c r="F165" s="22" t="s">
        <v>438</v>
      </c>
      <c r="G165" s="12" t="s">
        <v>439</v>
      </c>
      <c r="H165" s="8">
        <f t="shared" si="12"/>
        <v>2723000</v>
      </c>
      <c r="I165" s="8">
        <f t="shared" si="13"/>
        <v>319500</v>
      </c>
      <c r="J165" s="9">
        <f t="shared" si="14"/>
        <v>11.733382298934998</v>
      </c>
      <c r="K165" s="22"/>
      <c r="L165" s="22"/>
      <c r="M165" s="22"/>
      <c r="N165" s="22"/>
      <c r="O165" s="22"/>
      <c r="P165" s="22"/>
      <c r="Q165" s="22"/>
      <c r="R165" s="22"/>
      <c r="S165" s="22"/>
      <c r="T165" s="22"/>
      <c r="U165" s="22"/>
    </row>
    <row r="166" spans="1:21" ht="13.8">
      <c r="A166" s="54"/>
      <c r="B166" s="51"/>
      <c r="C166" s="52"/>
      <c r="D166" s="55"/>
      <c r="E166" s="31">
        <v>6</v>
      </c>
      <c r="F166" s="22" t="s">
        <v>440</v>
      </c>
      <c r="G166" s="12" t="s">
        <v>441</v>
      </c>
      <c r="H166" s="8">
        <f t="shared" si="12"/>
        <v>819900</v>
      </c>
      <c r="I166" s="8">
        <f t="shared" si="13"/>
        <v>105600</v>
      </c>
      <c r="J166" s="9">
        <f t="shared" si="14"/>
        <v>12.879619465788512</v>
      </c>
      <c r="K166" s="22"/>
      <c r="L166" s="22"/>
      <c r="M166" s="22"/>
      <c r="N166" s="22"/>
      <c r="O166" s="22"/>
      <c r="P166" s="22"/>
      <c r="Q166" s="22"/>
      <c r="R166" s="22"/>
      <c r="S166" s="22"/>
      <c r="T166" s="22"/>
      <c r="U166" s="22"/>
    </row>
    <row r="167" spans="1:21" ht="13.8">
      <c r="A167" s="54"/>
      <c r="B167" s="51"/>
      <c r="C167" s="52"/>
      <c r="D167" s="55"/>
      <c r="E167" s="32" t="s">
        <v>142</v>
      </c>
      <c r="F167" s="17" t="s">
        <v>442</v>
      </c>
      <c r="G167" s="18" t="s">
        <v>443</v>
      </c>
      <c r="H167" s="8">
        <f t="shared" si="12"/>
        <v>673400</v>
      </c>
      <c r="I167" s="8">
        <f t="shared" si="13"/>
        <v>85600</v>
      </c>
      <c r="J167" s="9">
        <f t="shared" si="14"/>
        <v>12.711612711612711</v>
      </c>
      <c r="K167" s="22"/>
      <c r="L167" s="22"/>
      <c r="M167" s="22"/>
      <c r="N167" s="22"/>
      <c r="O167" s="22"/>
      <c r="P167" s="22"/>
      <c r="Q167" s="22"/>
      <c r="R167" s="22"/>
      <c r="S167" s="22"/>
      <c r="T167" s="22"/>
      <c r="U167" s="22"/>
    </row>
  </sheetData>
  <mergeCells count="89">
    <mergeCell ref="C159:C167"/>
    <mergeCell ref="D159:D161"/>
    <mergeCell ref="D162:D164"/>
    <mergeCell ref="D165:D167"/>
    <mergeCell ref="D141:D143"/>
    <mergeCell ref="D144:D146"/>
    <mergeCell ref="D147:D149"/>
    <mergeCell ref="C150:C158"/>
    <mergeCell ref="D150:D152"/>
    <mergeCell ref="D153:D155"/>
    <mergeCell ref="D156:D158"/>
    <mergeCell ref="A114:A167"/>
    <mergeCell ref="B114:B140"/>
    <mergeCell ref="C114:C122"/>
    <mergeCell ref="D114:D116"/>
    <mergeCell ref="D117:D119"/>
    <mergeCell ref="D120:D122"/>
    <mergeCell ref="C123:C131"/>
    <mergeCell ref="D123:D125"/>
    <mergeCell ref="D126:D128"/>
    <mergeCell ref="D129:D131"/>
    <mergeCell ref="C132:C140"/>
    <mergeCell ref="D132:D134"/>
    <mergeCell ref="D135:D137"/>
    <mergeCell ref="D138:D140"/>
    <mergeCell ref="B141:B167"/>
    <mergeCell ref="C141:C149"/>
    <mergeCell ref="D96:D98"/>
    <mergeCell ref="D99:D101"/>
    <mergeCell ref="D102:D104"/>
    <mergeCell ref="C105:C113"/>
    <mergeCell ref="D105:D107"/>
    <mergeCell ref="D108:D110"/>
    <mergeCell ref="D111:D113"/>
    <mergeCell ref="K76:L77"/>
    <mergeCell ref="C78:C86"/>
    <mergeCell ref="D78:D80"/>
    <mergeCell ref="D81:D83"/>
    <mergeCell ref="D84:D86"/>
    <mergeCell ref="A60:A113"/>
    <mergeCell ref="B60:B86"/>
    <mergeCell ref="C60:C68"/>
    <mergeCell ref="D60:D62"/>
    <mergeCell ref="D63:D65"/>
    <mergeCell ref="D66:D68"/>
    <mergeCell ref="C69:C77"/>
    <mergeCell ref="D69:D71"/>
    <mergeCell ref="D72:D74"/>
    <mergeCell ref="D75:D77"/>
    <mergeCell ref="B87:B113"/>
    <mergeCell ref="C87:C95"/>
    <mergeCell ref="D87:D89"/>
    <mergeCell ref="D90:D92"/>
    <mergeCell ref="D93:D95"/>
    <mergeCell ref="C96:C104"/>
    <mergeCell ref="C24:C32"/>
    <mergeCell ref="D24:D26"/>
    <mergeCell ref="D27:D29"/>
    <mergeCell ref="D30:D32"/>
    <mergeCell ref="K40:L41"/>
    <mergeCell ref="B33:B59"/>
    <mergeCell ref="C33:C41"/>
    <mergeCell ref="D33:D35"/>
    <mergeCell ref="D36:D38"/>
    <mergeCell ref="D39:D41"/>
    <mergeCell ref="C51:C59"/>
    <mergeCell ref="D51:D53"/>
    <mergeCell ref="D54:D56"/>
    <mergeCell ref="D57:D59"/>
    <mergeCell ref="C42:C50"/>
    <mergeCell ref="D42:D44"/>
    <mergeCell ref="D45:D47"/>
    <mergeCell ref="D48:D50"/>
    <mergeCell ref="A1:U2"/>
    <mergeCell ref="M4:O4"/>
    <mergeCell ref="A6:A59"/>
    <mergeCell ref="B6:B32"/>
    <mergeCell ref="C6:C14"/>
    <mergeCell ref="D6:D8"/>
    <mergeCell ref="L6:L7"/>
    <mergeCell ref="L8:L9"/>
    <mergeCell ref="D9:D11"/>
    <mergeCell ref="L10:L11"/>
    <mergeCell ref="D12:D14"/>
    <mergeCell ref="C15:C23"/>
    <mergeCell ref="D15:D17"/>
    <mergeCell ref="D18:D20"/>
    <mergeCell ref="D21:D23"/>
    <mergeCell ref="M30:N30"/>
  </mergeCells>
  <pageMargins left="0" right="0" top="0.39370000000000005" bottom="0.39370000000000005" header="0" footer="0"/>
  <pageSetup orientation="portrait" r:id="rId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B9C53-0D26-4E27-8969-743C38E5A8EF}">
  <dimension ref="B1:W68"/>
  <sheetViews>
    <sheetView topLeftCell="F25" zoomScale="115" zoomScaleNormal="115" workbookViewId="0">
      <selection activeCell="T42" sqref="T42"/>
    </sheetView>
  </sheetViews>
  <sheetFormatPr defaultRowHeight="13.2"/>
  <sheetData>
    <row r="1" spans="2:23">
      <c r="B1" t="s">
        <v>466</v>
      </c>
      <c r="C1" t="s">
        <v>467</v>
      </c>
      <c r="D1" t="s">
        <v>468</v>
      </c>
      <c r="F1" t="s">
        <v>452</v>
      </c>
    </row>
    <row r="2" spans="2:23">
      <c r="B2">
        <f>results_gr!H6</f>
        <v>25600</v>
      </c>
      <c r="C2" s="37">
        <f>results_gr!H60</f>
        <v>1200</v>
      </c>
      <c r="D2">
        <f>results_gr!H114</f>
        <v>5000</v>
      </c>
      <c r="F2">
        <f>LOG(B2)</f>
        <v>4.4082399653118491</v>
      </c>
      <c r="G2" s="1">
        <f t="shared" ref="G2:H2" si="0">LOG(C2)</f>
        <v>3.0791812460476247</v>
      </c>
      <c r="H2" s="1">
        <f t="shared" si="0"/>
        <v>3.6989700043360187</v>
      </c>
      <c r="Q2" s="1">
        <f>results_gr!H33</f>
        <v>9000</v>
      </c>
      <c r="R2" s="37" t="str">
        <f>results_gr!H87</f>
        <v>859.1</v>
      </c>
      <c r="S2" s="1">
        <f>results_gr!H141</f>
        <v>4500</v>
      </c>
      <c r="U2">
        <f>LOG(Q2)</f>
        <v>3.9542425094393248</v>
      </c>
      <c r="V2" s="1">
        <f t="shared" ref="V2:W17" si="1">LOG(R2)</f>
        <v>2.9340437190355253</v>
      </c>
      <c r="W2" s="1">
        <f t="shared" si="1"/>
        <v>3.6532125137753435</v>
      </c>
    </row>
    <row r="3" spans="2:23">
      <c r="B3" s="1">
        <f>results_gr!H7</f>
        <v>10000</v>
      </c>
      <c r="C3" s="37" t="str">
        <f>results_gr!H61</f>
        <v>415.4</v>
      </c>
      <c r="D3" s="1">
        <f>results_gr!H115</f>
        <v>1400</v>
      </c>
      <c r="F3" s="1">
        <f t="shared" ref="F3:F28" si="2">LOG(B3)</f>
        <v>4</v>
      </c>
      <c r="G3" s="1">
        <f t="shared" ref="G3:G28" si="3">LOG(C3)</f>
        <v>2.6184664921990803</v>
      </c>
      <c r="H3" s="1">
        <f t="shared" ref="H3:H28" si="4">LOG(D3)</f>
        <v>3.1461280356782382</v>
      </c>
      <c r="Q3" s="1">
        <f>results_gr!H34</f>
        <v>4000</v>
      </c>
      <c r="R3" s="37" t="str">
        <f>results_gr!H88</f>
        <v>269.5</v>
      </c>
      <c r="S3" s="1">
        <f>results_gr!H142</f>
        <v>1500</v>
      </c>
      <c r="U3" s="1">
        <f t="shared" ref="U3:U28" si="5">LOG(Q3)</f>
        <v>3.6020599913279625</v>
      </c>
      <c r="V3" s="1">
        <f t="shared" si="1"/>
        <v>2.4305587695227575</v>
      </c>
      <c r="W3" s="1">
        <f t="shared" si="1"/>
        <v>3.1760912590556813</v>
      </c>
    </row>
    <row r="4" spans="2:23">
      <c r="B4" s="1">
        <f>results_gr!H8</f>
        <v>11000</v>
      </c>
      <c r="C4" s="37" t="str">
        <f>results_gr!H62</f>
        <v>238</v>
      </c>
      <c r="D4" s="1">
        <f>results_gr!H116</f>
        <v>1600</v>
      </c>
      <c r="F4" s="1">
        <f t="shared" si="2"/>
        <v>4.0413926851582254</v>
      </c>
      <c r="G4" s="1">
        <f t="shared" si="3"/>
        <v>2.3765769570565118</v>
      </c>
      <c r="H4" s="1">
        <f t="shared" si="4"/>
        <v>3.2041199826559246</v>
      </c>
      <c r="Q4" s="1">
        <f>results_gr!H35</f>
        <v>4300</v>
      </c>
      <c r="R4" s="37" t="str">
        <f>results_gr!H89</f>
        <v>228.4</v>
      </c>
      <c r="S4" s="1">
        <f>results_gr!H143</f>
        <v>1300</v>
      </c>
      <c r="U4" s="1">
        <f t="shared" si="5"/>
        <v>3.6334684555795866</v>
      </c>
      <c r="V4" s="1">
        <f t="shared" si="1"/>
        <v>2.3586960995738107</v>
      </c>
      <c r="W4" s="1">
        <f t="shared" si="1"/>
        <v>3.1139433523068369</v>
      </c>
    </row>
    <row r="5" spans="2:23">
      <c r="B5" s="1">
        <f>results_gr!H9</f>
        <v>25000</v>
      </c>
      <c r="C5" s="37">
        <f>results_gr!H63</f>
        <v>1200</v>
      </c>
      <c r="D5" s="1">
        <f>results_gr!H117</f>
        <v>5100</v>
      </c>
      <c r="F5" s="1">
        <f t="shared" si="2"/>
        <v>4.3979400086720375</v>
      </c>
      <c r="G5" s="1">
        <f t="shared" si="3"/>
        <v>3.0791812460476247</v>
      </c>
      <c r="H5" s="1">
        <f t="shared" si="4"/>
        <v>3.7075701760979363</v>
      </c>
      <c r="Q5" s="1">
        <f>results_gr!H36</f>
        <v>9400</v>
      </c>
      <c r="R5" s="37" t="str">
        <f>results_gr!H90</f>
        <v>863.6</v>
      </c>
      <c r="S5" s="1">
        <f>results_gr!H144</f>
        <v>4500</v>
      </c>
      <c r="U5" s="1">
        <f t="shared" si="5"/>
        <v>3.9731278535996988</v>
      </c>
      <c r="V5" s="1">
        <f t="shared" si="1"/>
        <v>2.9363126336621934</v>
      </c>
      <c r="W5" s="1">
        <f t="shared" si="1"/>
        <v>3.6532125137753435</v>
      </c>
    </row>
    <row r="6" spans="2:23">
      <c r="B6" s="1">
        <f>results_gr!H10</f>
        <v>10200</v>
      </c>
      <c r="C6" s="37" t="str">
        <f>results_gr!H64</f>
        <v>286.5</v>
      </c>
      <c r="D6" s="1">
        <f>results_gr!H118</f>
        <v>1400</v>
      </c>
      <c r="F6" s="1">
        <f t="shared" si="2"/>
        <v>4.008600171761918</v>
      </c>
      <c r="G6" s="1">
        <f t="shared" si="3"/>
        <v>2.457124626303409</v>
      </c>
      <c r="H6" s="1">
        <f t="shared" si="4"/>
        <v>3.1461280356782382</v>
      </c>
      <c r="Q6" s="1">
        <f>results_gr!H37</f>
        <v>4000</v>
      </c>
      <c r="R6" s="37" t="str">
        <f>results_gr!H91</f>
        <v>283.3</v>
      </c>
      <c r="S6" s="1">
        <f>results_gr!H145</f>
        <v>1800</v>
      </c>
      <c r="U6" s="1">
        <f t="shared" si="5"/>
        <v>3.6020599913279625</v>
      </c>
      <c r="V6" s="1">
        <f t="shared" si="1"/>
        <v>2.4522465745204372</v>
      </c>
      <c r="W6" s="1">
        <f t="shared" si="1"/>
        <v>3.255272505103306</v>
      </c>
    </row>
    <row r="7" spans="2:23">
      <c r="B7" s="1">
        <f>results_gr!H11</f>
        <v>11000</v>
      </c>
      <c r="C7" s="37" t="str">
        <f>results_gr!H65</f>
        <v>272.7</v>
      </c>
      <c r="D7" s="1">
        <f>results_gr!H119</f>
        <v>1300</v>
      </c>
      <c r="F7" s="1">
        <f t="shared" si="2"/>
        <v>4.0413926851582254</v>
      </c>
      <c r="G7" s="1">
        <f t="shared" si="3"/>
        <v>2.43568513794163</v>
      </c>
      <c r="H7" s="1">
        <f t="shared" si="4"/>
        <v>3.1139433523068369</v>
      </c>
      <c r="Q7" s="1">
        <f>results_gr!H38</f>
        <v>4200</v>
      </c>
      <c r="R7" s="37" t="str">
        <f>results_gr!H92</f>
        <v>228.3</v>
      </c>
      <c r="S7" s="1">
        <f>results_gr!H146</f>
        <v>1600</v>
      </c>
      <c r="U7" s="1">
        <f t="shared" si="5"/>
        <v>3.6232492903979003</v>
      </c>
      <c r="V7" s="1">
        <f t="shared" si="1"/>
        <v>2.3585059114902354</v>
      </c>
      <c r="W7" s="1">
        <f t="shared" si="1"/>
        <v>3.2041199826559246</v>
      </c>
    </row>
    <row r="8" spans="2:23">
      <c r="B8" s="1">
        <f>results_gr!H12</f>
        <v>25000</v>
      </c>
      <c r="C8" s="37" t="str">
        <f>results_gr!H66</f>
        <v>955.4</v>
      </c>
      <c r="D8" s="1">
        <f>results_gr!H120</f>
        <v>5000</v>
      </c>
      <c r="F8" s="1">
        <f t="shared" si="2"/>
        <v>4.3979400086720375</v>
      </c>
      <c r="G8" s="1">
        <f t="shared" si="3"/>
        <v>2.9801852369473352</v>
      </c>
      <c r="H8" s="1">
        <f t="shared" si="4"/>
        <v>3.6989700043360187</v>
      </c>
      <c r="Q8" s="1">
        <f>results_gr!H39</f>
        <v>9000</v>
      </c>
      <c r="R8" s="37" t="str">
        <f>results_gr!H93</f>
        <v>859.1</v>
      </c>
      <c r="S8" s="1">
        <f>results_gr!H147</f>
        <v>4500</v>
      </c>
      <c r="U8" s="1">
        <f t="shared" si="5"/>
        <v>3.9542425094393248</v>
      </c>
      <c r="V8" s="1">
        <f t="shared" si="1"/>
        <v>2.9340437190355253</v>
      </c>
      <c r="W8" s="1">
        <f t="shared" si="1"/>
        <v>3.6532125137753435</v>
      </c>
    </row>
    <row r="9" spans="2:23">
      <c r="B9" s="1">
        <f>results_gr!H13</f>
        <v>10000</v>
      </c>
      <c r="C9" s="37" t="str">
        <f>results_gr!H67</f>
        <v>265.9</v>
      </c>
      <c r="D9" s="1">
        <f>results_gr!H121</f>
        <v>1400</v>
      </c>
      <c r="F9" s="1">
        <f t="shared" si="2"/>
        <v>4</v>
      </c>
      <c r="G9" s="1">
        <f t="shared" si="3"/>
        <v>2.4247183373315671</v>
      </c>
      <c r="H9" s="1">
        <f t="shared" si="4"/>
        <v>3.1461280356782382</v>
      </c>
      <c r="Q9" s="1">
        <f>results_gr!H40</f>
        <v>3900</v>
      </c>
      <c r="R9" s="37" t="str">
        <f>results_gr!H94</f>
        <v>273.1</v>
      </c>
      <c r="S9" s="1">
        <f>results_gr!H148</f>
        <v>1500</v>
      </c>
      <c r="U9" s="1">
        <f t="shared" si="5"/>
        <v>3.5910646070264991</v>
      </c>
      <c r="V9" s="1">
        <f t="shared" si="1"/>
        <v>2.4363217001397333</v>
      </c>
      <c r="W9" s="1">
        <f t="shared" si="1"/>
        <v>3.1760912590556813</v>
      </c>
    </row>
    <row r="10" spans="2:23">
      <c r="B10" s="1">
        <f>results_gr!H14</f>
        <v>11100</v>
      </c>
      <c r="C10" s="37" t="str">
        <f>results_gr!H68</f>
        <v>192.3</v>
      </c>
      <c r="D10" s="1">
        <f>results_gr!H122</f>
        <v>1900</v>
      </c>
      <c r="F10" s="1">
        <f t="shared" si="2"/>
        <v>4.0453229787866576</v>
      </c>
      <c r="G10" s="1">
        <f t="shared" si="3"/>
        <v>2.2839792842384798</v>
      </c>
      <c r="H10" s="1">
        <f t="shared" si="4"/>
        <v>3.2787536009528289</v>
      </c>
      <c r="Q10" s="1">
        <f>results_gr!H41</f>
        <v>4600</v>
      </c>
      <c r="R10" s="37" t="str">
        <f>results_gr!H95</f>
        <v>238.1</v>
      </c>
      <c r="S10" s="1">
        <f>results_gr!H149</f>
        <v>1500</v>
      </c>
      <c r="U10" s="1">
        <f t="shared" si="5"/>
        <v>3.6627578316815739</v>
      </c>
      <c r="V10" s="1">
        <f t="shared" si="1"/>
        <v>2.3767593954048798</v>
      </c>
      <c r="W10" s="1">
        <f t="shared" si="1"/>
        <v>3.1760912590556813</v>
      </c>
    </row>
    <row r="11" spans="2:23">
      <c r="B11" s="1">
        <f>results_gr!H15</f>
        <v>242800</v>
      </c>
      <c r="C11" s="37">
        <f>results_gr!H69</f>
        <v>393100</v>
      </c>
      <c r="D11" s="1">
        <f>results_gr!H123</f>
        <v>276000</v>
      </c>
      <c r="F11" s="1">
        <f t="shared" si="2"/>
        <v>5.38524868240322</v>
      </c>
      <c r="G11" s="1">
        <f t="shared" si="3"/>
        <v>5.5945030438200893</v>
      </c>
      <c r="H11" s="1">
        <f t="shared" si="4"/>
        <v>5.4409090820652173</v>
      </c>
      <c r="Q11" s="1">
        <f>results_gr!H42</f>
        <v>171100</v>
      </c>
      <c r="R11" s="37">
        <f>results_gr!H96</f>
        <v>321000</v>
      </c>
      <c r="S11" s="1">
        <f>results_gr!H150</f>
        <v>251800</v>
      </c>
      <c r="U11" s="1">
        <f t="shared" si="5"/>
        <v>5.2332500095411003</v>
      </c>
      <c r="V11" s="1">
        <f t="shared" si="1"/>
        <v>5.5065050324048723</v>
      </c>
      <c r="W11" s="1">
        <f t="shared" si="1"/>
        <v>5.4010557257718439</v>
      </c>
    </row>
    <row r="12" spans="2:23">
      <c r="B12" s="1">
        <f>results_gr!H16</f>
        <v>113500</v>
      </c>
      <c r="C12" s="37">
        <f>results_gr!H70</f>
        <v>146700</v>
      </c>
      <c r="D12" s="1">
        <f>results_gr!H124</f>
        <v>129800.00000000001</v>
      </c>
      <c r="F12" s="1">
        <f t="shared" si="2"/>
        <v>5.0549958615291413</v>
      </c>
      <c r="G12" s="1">
        <f t="shared" si="3"/>
        <v>5.1664301138432824</v>
      </c>
      <c r="H12" s="1">
        <f t="shared" si="4"/>
        <v>5.1132746924643504</v>
      </c>
      <c r="Q12" s="1">
        <f>results_gr!H43</f>
        <v>68700</v>
      </c>
      <c r="R12" s="37">
        <f>results_gr!H97</f>
        <v>128600</v>
      </c>
      <c r="S12" s="1">
        <f>results_gr!H151</f>
        <v>94000</v>
      </c>
      <c r="U12" s="1">
        <f t="shared" si="5"/>
        <v>4.8369567370595501</v>
      </c>
      <c r="V12" s="1">
        <f t="shared" si="1"/>
        <v>5.1092409685882032</v>
      </c>
      <c r="W12" s="1">
        <f t="shared" si="1"/>
        <v>4.9731278535996983</v>
      </c>
    </row>
    <row r="13" spans="2:23">
      <c r="B13" s="1">
        <f>results_gr!H17</f>
        <v>105700</v>
      </c>
      <c r="C13" s="37">
        <f>results_gr!H71</f>
        <v>116200</v>
      </c>
      <c r="D13" s="1">
        <f>results_gr!H125</f>
        <v>113700</v>
      </c>
      <c r="F13" s="1">
        <f t="shared" si="2"/>
        <v>5.0240749873074266</v>
      </c>
      <c r="G13" s="1">
        <f t="shared" si="3"/>
        <v>5.0652061280543119</v>
      </c>
      <c r="H13" s="1">
        <f t="shared" si="4"/>
        <v>5.0557604646877348</v>
      </c>
      <c r="Q13" s="1">
        <f>results_gr!H44</f>
        <v>61400</v>
      </c>
      <c r="R13" s="37">
        <f>results_gr!H98</f>
        <v>102700</v>
      </c>
      <c r="S13" s="1">
        <f>results_gr!H152</f>
        <v>79800</v>
      </c>
      <c r="U13" s="1">
        <f t="shared" si="5"/>
        <v>4.7881683711411673</v>
      </c>
      <c r="V13" s="1">
        <f t="shared" si="1"/>
        <v>5.0115704435972779</v>
      </c>
      <c r="W13" s="1">
        <f t="shared" si="1"/>
        <v>4.9020028913507296</v>
      </c>
    </row>
    <row r="14" spans="2:23">
      <c r="B14" s="1">
        <f>results_gr!H18</f>
        <v>272100</v>
      </c>
      <c r="C14" s="37">
        <f>results_gr!H72</f>
        <v>426200</v>
      </c>
      <c r="D14" s="1">
        <f>results_gr!H126</f>
        <v>297700</v>
      </c>
      <c r="F14" s="1">
        <f t="shared" si="2"/>
        <v>5.4347285417797577</v>
      </c>
      <c r="G14" s="1">
        <f t="shared" si="3"/>
        <v>5.6296134453781832</v>
      </c>
      <c r="H14" s="1">
        <f t="shared" si="4"/>
        <v>5.4737788346467244</v>
      </c>
      <c r="Q14" s="1">
        <f>results_gr!H45</f>
        <v>163700</v>
      </c>
      <c r="R14" s="37">
        <f>results_gr!H99</f>
        <v>339700</v>
      </c>
      <c r="S14" s="1">
        <f>results_gr!H153</f>
        <v>262700</v>
      </c>
      <c r="U14" s="1">
        <f t="shared" si="5"/>
        <v>5.2140486794119418</v>
      </c>
      <c r="V14" s="1">
        <f t="shared" si="1"/>
        <v>5.531095546870028</v>
      </c>
      <c r="W14" s="1">
        <f t="shared" si="1"/>
        <v>5.4194600727860704</v>
      </c>
    </row>
    <row r="15" spans="2:23">
      <c r="B15" s="1">
        <f>results_gr!H19</f>
        <v>113300</v>
      </c>
      <c r="C15" s="37">
        <f>results_gr!H73</f>
        <v>150600</v>
      </c>
      <c r="D15" s="1">
        <f>results_gr!H127</f>
        <v>127000</v>
      </c>
      <c r="F15" s="1">
        <f t="shared" si="2"/>
        <v>5.0542299098633974</v>
      </c>
      <c r="G15" s="1">
        <f t="shared" si="3"/>
        <v>5.1778249718646814</v>
      </c>
      <c r="H15" s="1">
        <f t="shared" si="4"/>
        <v>5.1038037209559572</v>
      </c>
      <c r="Q15" s="1">
        <f>results_gr!H46</f>
        <v>68900</v>
      </c>
      <c r="R15" s="37">
        <f>results_gr!H100</f>
        <v>130699.99999999999</v>
      </c>
      <c r="S15" s="1">
        <f>results_gr!H154</f>
        <v>104900</v>
      </c>
      <c r="U15" s="1">
        <f t="shared" si="5"/>
        <v>4.8382192219076261</v>
      </c>
      <c r="V15" s="1">
        <f t="shared" si="1"/>
        <v>5.1162755875805441</v>
      </c>
      <c r="W15" s="1">
        <f t="shared" si="1"/>
        <v>5.020775488193558</v>
      </c>
    </row>
    <row r="16" spans="2:23">
      <c r="B16" s="1">
        <f>results_gr!H20</f>
        <v>106000</v>
      </c>
      <c r="C16" s="37">
        <f>results_gr!H74</f>
        <v>116700</v>
      </c>
      <c r="D16" s="1">
        <f>results_gr!H128</f>
        <v>112800</v>
      </c>
      <c r="F16" s="1">
        <f t="shared" si="2"/>
        <v>5.0253058652647704</v>
      </c>
      <c r="G16" s="1">
        <f t="shared" si="3"/>
        <v>5.0670708560453699</v>
      </c>
      <c r="H16" s="1">
        <f t="shared" si="4"/>
        <v>5.0523090996473234</v>
      </c>
      <c r="Q16" s="1">
        <f>results_gr!H47</f>
        <v>61700</v>
      </c>
      <c r="R16" s="37">
        <f>results_gr!H101</f>
        <v>107600</v>
      </c>
      <c r="S16" s="1">
        <f>results_gr!H155</f>
        <v>88200</v>
      </c>
      <c r="U16" s="1">
        <f t="shared" si="5"/>
        <v>4.790285164033242</v>
      </c>
      <c r="V16" s="1">
        <f t="shared" si="1"/>
        <v>5.0318122713303701</v>
      </c>
      <c r="W16" s="1">
        <f t="shared" si="1"/>
        <v>4.9454685851318194</v>
      </c>
    </row>
    <row r="17" spans="2:23">
      <c r="B17" s="1">
        <f>results_gr!H21</f>
        <v>273800</v>
      </c>
      <c r="C17" s="37">
        <f>results_gr!H75</f>
        <v>405600</v>
      </c>
      <c r="D17" s="1">
        <f>results_gr!H129</f>
        <v>331000</v>
      </c>
      <c r="F17" s="1">
        <f t="shared" si="2"/>
        <v>5.4374334437979712</v>
      </c>
      <c r="G17" s="1">
        <f t="shared" si="3"/>
        <v>5.6080979463252794</v>
      </c>
      <c r="H17" s="1">
        <f t="shared" si="4"/>
        <v>5.5198279937757189</v>
      </c>
      <c r="Q17" s="1">
        <f>results_gr!H48</f>
        <v>160000</v>
      </c>
      <c r="R17" s="37">
        <f>results_gr!H102</f>
        <v>318000</v>
      </c>
      <c r="S17" s="1">
        <f>results_gr!H156</f>
        <v>261300</v>
      </c>
      <c r="U17" s="1">
        <f t="shared" si="5"/>
        <v>5.204119982655925</v>
      </c>
      <c r="V17" s="1">
        <f t="shared" si="1"/>
        <v>5.502427119984433</v>
      </c>
      <c r="W17" s="1">
        <f t="shared" si="1"/>
        <v>5.4171394097273255</v>
      </c>
    </row>
    <row r="18" spans="2:23">
      <c r="B18" s="1">
        <f>results_gr!H22</f>
        <v>113300</v>
      </c>
      <c r="C18" s="37">
        <f>results_gr!H76</f>
        <v>155800</v>
      </c>
      <c r="D18" s="1">
        <f>results_gr!H130</f>
        <v>123500</v>
      </c>
      <c r="F18" s="1">
        <f t="shared" si="2"/>
        <v>5.0542299098633974</v>
      </c>
      <c r="G18" s="1">
        <f t="shared" si="3"/>
        <v>5.1925674533365456</v>
      </c>
      <c r="H18" s="1">
        <f t="shared" si="4"/>
        <v>5.0916669575956846</v>
      </c>
      <c r="Q18" s="1">
        <f>results_gr!H49</f>
        <v>68200</v>
      </c>
      <c r="R18" s="37">
        <f>results_gr!H103</f>
        <v>133700</v>
      </c>
      <c r="S18" s="1">
        <f>results_gr!H157</f>
        <v>92800</v>
      </c>
      <c r="U18" s="1">
        <f t="shared" si="5"/>
        <v>4.8337843746564788</v>
      </c>
      <c r="V18" s="1">
        <f t="shared" ref="V18:V28" si="6">LOG(R18)</f>
        <v>5.1261314072619841</v>
      </c>
      <c r="W18" s="1">
        <f t="shared" ref="W18:W28" si="7">LOG(S18)</f>
        <v>4.9675479762188619</v>
      </c>
    </row>
    <row r="19" spans="2:23">
      <c r="B19" s="1">
        <f>results_gr!H23</f>
        <v>104700</v>
      </c>
      <c r="C19" s="37">
        <f>results_gr!H77</f>
        <v>129600</v>
      </c>
      <c r="D19" s="1">
        <f>results_gr!H131</f>
        <v>107600</v>
      </c>
      <c r="F19" s="1">
        <f t="shared" si="2"/>
        <v>5.0199466816788423</v>
      </c>
      <c r="G19" s="1">
        <f t="shared" si="3"/>
        <v>5.1126050015345745</v>
      </c>
      <c r="H19" s="1">
        <f t="shared" si="4"/>
        <v>5.0318122713303701</v>
      </c>
      <c r="Q19" s="1">
        <f>results_gr!H50</f>
        <v>64200</v>
      </c>
      <c r="R19" s="37">
        <f>results_gr!H104</f>
        <v>106000</v>
      </c>
      <c r="S19" s="1">
        <f>results_gr!H158</f>
        <v>90700</v>
      </c>
      <c r="U19" s="1">
        <f t="shared" si="5"/>
        <v>4.8075350280688536</v>
      </c>
      <c r="V19" s="1">
        <f t="shared" si="6"/>
        <v>5.0253058652647704</v>
      </c>
      <c r="W19" s="1">
        <f t="shared" si="7"/>
        <v>4.9576072870600951</v>
      </c>
    </row>
    <row r="20" spans="2:23">
      <c r="B20" s="1">
        <f>results_gr!H24</f>
        <v>2732200</v>
      </c>
      <c r="C20" s="37">
        <f>results_gr!H78</f>
        <v>3143300</v>
      </c>
      <c r="D20" s="1">
        <f>results_gr!H132</f>
        <v>2740100</v>
      </c>
      <c r="F20" s="1">
        <f t="shared" si="2"/>
        <v>6.4365124869996926</v>
      </c>
      <c r="G20" s="1">
        <f t="shared" si="3"/>
        <v>6.4973858325374474</v>
      </c>
      <c r="H20" s="1">
        <f t="shared" si="4"/>
        <v>6.4377664126947316</v>
      </c>
      <c r="Q20" s="1">
        <f>results_gr!H51</f>
        <v>1453200</v>
      </c>
      <c r="R20" s="37">
        <f>results_gr!H105</f>
        <v>2967000</v>
      </c>
      <c r="S20" s="1">
        <f>results_gr!H159</f>
        <v>2618800</v>
      </c>
      <c r="U20" s="1">
        <f t="shared" si="5"/>
        <v>6.1623253891906771</v>
      </c>
      <c r="V20" s="1">
        <f t="shared" si="6"/>
        <v>6.4723175463168419</v>
      </c>
      <c r="W20" s="1">
        <f t="shared" si="7"/>
        <v>6.4181023322499593</v>
      </c>
    </row>
    <row r="21" spans="2:23">
      <c r="B21" s="1">
        <f>results_gr!H25</f>
        <v>1228200</v>
      </c>
      <c r="C21" s="37">
        <f>results_gr!H79</f>
        <v>981500</v>
      </c>
      <c r="D21" s="1">
        <f>results_gr!H133</f>
        <v>768100</v>
      </c>
      <c r="F21" s="1">
        <f t="shared" si="2"/>
        <v>6.0892690930461493</v>
      </c>
      <c r="G21" s="1">
        <f t="shared" si="3"/>
        <v>5.9918903039360254</v>
      </c>
      <c r="H21" s="1">
        <f t="shared" si="4"/>
        <v>5.8854177651109358</v>
      </c>
      <c r="Q21" s="1">
        <f>results_gr!H52</f>
        <v>603600</v>
      </c>
      <c r="R21" s="37">
        <f>results_gr!H106</f>
        <v>956600</v>
      </c>
      <c r="S21" s="1">
        <f>results_gr!H160</f>
        <v>798500</v>
      </c>
      <c r="U21" s="1">
        <f t="shared" si="5"/>
        <v>5.7807492311035524</v>
      </c>
      <c r="V21" s="1">
        <f t="shared" si="6"/>
        <v>5.980730376535945</v>
      </c>
      <c r="W21" s="1">
        <f t="shared" si="7"/>
        <v>5.9022749204745013</v>
      </c>
    </row>
    <row r="22" spans="2:23">
      <c r="B22" s="1">
        <f>results_gr!H26</f>
        <v>1105900</v>
      </c>
      <c r="C22" s="37">
        <f>results_gr!H80</f>
        <v>757800</v>
      </c>
      <c r="D22" s="1">
        <f>results_gr!H134</f>
        <v>632100</v>
      </c>
      <c r="F22" s="1">
        <f t="shared" si="2"/>
        <v>6.0437158580612067</v>
      </c>
      <c r="G22" s="1">
        <f t="shared" si="3"/>
        <v>5.8795546009389748</v>
      </c>
      <c r="H22" s="1">
        <f t="shared" si="4"/>
        <v>5.8007857903277626</v>
      </c>
      <c r="Q22" s="1">
        <f>results_gr!H53</f>
        <v>600000</v>
      </c>
      <c r="R22" s="37">
        <f>results_gr!H107</f>
        <v>768200</v>
      </c>
      <c r="S22" s="1">
        <f>results_gr!H161</f>
        <v>654900</v>
      </c>
      <c r="U22" s="1">
        <f t="shared" si="5"/>
        <v>5.7781512503836439</v>
      </c>
      <c r="V22" s="1">
        <f t="shared" si="6"/>
        <v>5.8854743028291576</v>
      </c>
      <c r="W22" s="1">
        <f t="shared" si="7"/>
        <v>5.8161749904288014</v>
      </c>
    </row>
    <row r="23" spans="2:23">
      <c r="B23" s="1">
        <f>results_gr!H27</f>
        <v>2875000</v>
      </c>
      <c r="C23" s="37">
        <f>results_gr!H81</f>
        <v>3162100</v>
      </c>
      <c r="D23" s="1">
        <f>results_gr!H135</f>
        <v>2610900</v>
      </c>
      <c r="F23" s="1">
        <f t="shared" si="2"/>
        <v>6.4586378490256493</v>
      </c>
      <c r="G23" s="1">
        <f t="shared" si="3"/>
        <v>6.499975600182359</v>
      </c>
      <c r="H23" s="1">
        <f t="shared" si="4"/>
        <v>6.4167902382419886</v>
      </c>
      <c r="Q23" s="1">
        <f>results_gr!H54</f>
        <v>1372800</v>
      </c>
      <c r="R23" s="37">
        <f>results_gr!H108</f>
        <v>3020100</v>
      </c>
      <c r="S23" s="1">
        <f>results_gr!H162</f>
        <v>2720100</v>
      </c>
      <c r="U23" s="1">
        <f t="shared" si="5"/>
        <v>6.1376072705046303</v>
      </c>
      <c r="V23" s="1">
        <f t="shared" si="6"/>
        <v>6.4800213233310497</v>
      </c>
      <c r="W23" s="1">
        <f t="shared" si="7"/>
        <v>6.4345848704495934</v>
      </c>
    </row>
    <row r="24" spans="2:23">
      <c r="B24" s="1">
        <f>results_gr!H28</f>
        <v>1296300</v>
      </c>
      <c r="C24" s="37">
        <f>results_gr!H82</f>
        <v>978700</v>
      </c>
      <c r="D24" s="1">
        <f>results_gr!H136</f>
        <v>770800</v>
      </c>
      <c r="F24" s="1">
        <f t="shared" si="2"/>
        <v>6.1127055210308923</v>
      </c>
      <c r="G24" s="1">
        <f t="shared" si="3"/>
        <v>5.9906495883188544</v>
      </c>
      <c r="H24" s="1">
        <f t="shared" si="4"/>
        <v>5.886941705983415</v>
      </c>
      <c r="Q24" s="1">
        <f>results_gr!H55</f>
        <v>581600</v>
      </c>
      <c r="R24" s="37">
        <f>results_gr!H109</f>
        <v>971000</v>
      </c>
      <c r="S24" s="1">
        <f>results_gr!H163</f>
        <v>814900</v>
      </c>
      <c r="U24" s="1">
        <f t="shared" si="5"/>
        <v>5.764624397850981</v>
      </c>
      <c r="V24" s="1">
        <f t="shared" si="6"/>
        <v>5.9872192299080051</v>
      </c>
      <c r="W24" s="1">
        <f t="shared" si="7"/>
        <v>5.9111043178040363</v>
      </c>
    </row>
    <row r="25" spans="2:23">
      <c r="B25" s="1">
        <f>results_gr!H29</f>
        <v>1062600</v>
      </c>
      <c r="C25" s="37">
        <f>results_gr!H83</f>
        <v>762500</v>
      </c>
      <c r="D25" s="1">
        <f>results_gr!H137</f>
        <v>653100</v>
      </c>
      <c r="F25" s="1">
        <f t="shared" si="2"/>
        <v>6.0263698115737183</v>
      </c>
      <c r="G25" s="1">
        <f t="shared" si="3"/>
        <v>5.8822398480188234</v>
      </c>
      <c r="H25" s="1">
        <f t="shared" si="4"/>
        <v>5.8149796837607566</v>
      </c>
      <c r="Q25" s="1">
        <f>results_gr!H56</f>
        <v>629800</v>
      </c>
      <c r="R25" s="37">
        <f>results_gr!H110</f>
        <v>750200</v>
      </c>
      <c r="S25" s="1">
        <f>results_gr!H164</f>
        <v>671500</v>
      </c>
      <c r="U25" s="1">
        <f t="shared" si="5"/>
        <v>5.7992026563005252</v>
      </c>
      <c r="V25" s="1">
        <f t="shared" si="6"/>
        <v>5.8751770598147042</v>
      </c>
      <c r="W25" s="1">
        <f t="shared" si="7"/>
        <v>5.8270460170047338</v>
      </c>
    </row>
    <row r="26" spans="2:23">
      <c r="B26" s="1">
        <f>results_gr!H30</f>
        <v>2865000</v>
      </c>
      <c r="C26" s="37">
        <f>results_gr!H84</f>
        <v>3178400</v>
      </c>
      <c r="D26" s="1">
        <f>results_gr!H138</f>
        <v>2620700</v>
      </c>
      <c r="F26" s="1">
        <f t="shared" si="2"/>
        <v>6.4571246263034086</v>
      </c>
      <c r="G26" s="1">
        <f t="shared" si="3"/>
        <v>6.5022085520473061</v>
      </c>
      <c r="H26" s="1">
        <f t="shared" si="4"/>
        <v>6.4184173086987748</v>
      </c>
      <c r="Q26" s="1">
        <f>results_gr!H57</f>
        <v>1382500</v>
      </c>
      <c r="R26" s="37">
        <f>results_gr!H111</f>
        <v>3028000</v>
      </c>
      <c r="S26" s="1">
        <f>results_gr!H165</f>
        <v>2723000</v>
      </c>
      <c r="U26" s="1">
        <f t="shared" si="5"/>
        <v>6.1406651399767362</v>
      </c>
      <c r="V26" s="1">
        <f t="shared" si="6"/>
        <v>6.4811558708280348</v>
      </c>
      <c r="W26" s="1">
        <f t="shared" si="7"/>
        <v>6.4350476413399642</v>
      </c>
    </row>
    <row r="27" spans="2:23">
      <c r="B27" s="1">
        <f>results_gr!H31</f>
        <v>1288400</v>
      </c>
      <c r="C27" s="37">
        <f>results_gr!H85</f>
        <v>977600</v>
      </c>
      <c r="D27" s="1">
        <f>results_gr!H139</f>
        <v>782500</v>
      </c>
      <c r="F27" s="1">
        <f t="shared" si="2"/>
        <v>6.1100507161476534</v>
      </c>
      <c r="G27" s="1">
        <f t="shared" si="3"/>
        <v>5.990161192898479</v>
      </c>
      <c r="H27" s="1">
        <f t="shared" si="4"/>
        <v>5.8934843462184858</v>
      </c>
      <c r="Q27" s="1">
        <f>results_gr!H58</f>
        <v>595900</v>
      </c>
      <c r="R27" s="37">
        <f>results_gr!H112</f>
        <v>975300</v>
      </c>
      <c r="S27" s="1">
        <f>results_gr!H166</f>
        <v>819900</v>
      </c>
      <c r="U27" s="1">
        <f t="shared" si="5"/>
        <v>5.7751733854247869</v>
      </c>
      <c r="V27" s="1">
        <f t="shared" si="6"/>
        <v>5.9891382242157887</v>
      </c>
      <c r="W27" s="1">
        <f t="shared" si="7"/>
        <v>5.913760886412323</v>
      </c>
    </row>
    <row r="28" spans="2:23">
      <c r="B28" s="1">
        <f>results_gr!H32</f>
        <v>1111600</v>
      </c>
      <c r="C28" s="37">
        <f>results_gr!H86</f>
        <v>776400</v>
      </c>
      <c r="D28" s="1">
        <f>results_gr!H140</f>
        <v>656800</v>
      </c>
      <c r="F28" s="1">
        <f t="shared" si="2"/>
        <v>6.0459485381053346</v>
      </c>
      <c r="G28" s="1">
        <f t="shared" si="3"/>
        <v>5.8900855267163248</v>
      </c>
      <c r="H28" s="1">
        <f t="shared" si="4"/>
        <v>5.8174331441113845</v>
      </c>
      <c r="Q28" s="1">
        <f>results_gr!H59</f>
        <v>586800</v>
      </c>
      <c r="R28" s="37">
        <f>results_gr!H113</f>
        <v>768900</v>
      </c>
      <c r="S28" s="1">
        <f>results_gr!H167</f>
        <v>673400</v>
      </c>
      <c r="U28" s="1">
        <f t="shared" si="5"/>
        <v>5.7684901051712449</v>
      </c>
      <c r="V28" s="1">
        <f t="shared" si="6"/>
        <v>5.8858698609039068</v>
      </c>
      <c r="W28" s="1">
        <f t="shared" si="7"/>
        <v>5.8282731120520701</v>
      </c>
    </row>
    <row r="30" spans="2:23">
      <c r="E30" t="s">
        <v>139</v>
      </c>
    </row>
    <row r="31" spans="2:23">
      <c r="C31" t="s">
        <v>471</v>
      </c>
      <c r="E31" t="s">
        <v>472</v>
      </c>
      <c r="G31" t="s">
        <v>473</v>
      </c>
    </row>
    <row r="32" spans="2:23">
      <c r="C32">
        <f ca="1">OFFSET(results!$H$4, ROW(M1)*9-7,0)</f>
        <v>25600</v>
      </c>
      <c r="E32" s="1">
        <f ca="1">OFFSET(results!$H$5, ROW(O1)*9-7,0)</f>
        <v>10000</v>
      </c>
      <c r="G32" s="1">
        <f ca="1">OFFSET(results!$H$6, ROW(Q1)*9-7,0)</f>
        <v>11000</v>
      </c>
    </row>
    <row r="33" spans="3:7">
      <c r="C33" s="1">
        <f ca="1">OFFSET(results!$H$4, ROW(M2)*9-7,0)</f>
        <v>242800</v>
      </c>
      <c r="E33" s="1">
        <f ca="1">OFFSET(results!$H$5, ROW(O2)*9-7,0)</f>
        <v>113500</v>
      </c>
      <c r="G33" s="1">
        <f ca="1">OFFSET(results!$H$6, ROW(Q2)*9-7,0)</f>
        <v>105700</v>
      </c>
    </row>
    <row r="34" spans="3:7">
      <c r="C34" s="1">
        <f ca="1">OFFSET(results!$H$4, ROW(M3)*9-7,0)</f>
        <v>2732200</v>
      </c>
      <c r="E34" s="1">
        <f ca="1">OFFSET(results!$H$5, ROW(O3)*9-7,0)</f>
        <v>1228200</v>
      </c>
      <c r="G34" s="1">
        <f ca="1">OFFSET(results!$H$6, ROW(Q3)*9-7,0)</f>
        <v>1105900</v>
      </c>
    </row>
    <row r="37" spans="3:7">
      <c r="C37" t="s">
        <v>481</v>
      </c>
      <c r="E37" t="s">
        <v>482</v>
      </c>
      <c r="G37" t="s">
        <v>483</v>
      </c>
    </row>
    <row r="38" spans="3:7">
      <c r="C38">
        <f ca="1">LOG(C32)</f>
        <v>4.4082399653118491</v>
      </c>
      <c r="E38">
        <f ca="1">LOG(E32)</f>
        <v>4</v>
      </c>
      <c r="G38" s="1">
        <f t="shared" ref="G38:G39" ca="1" si="8">LOG(G32)</f>
        <v>4.0413926851582254</v>
      </c>
    </row>
    <row r="39" spans="3:7">
      <c r="C39" s="1">
        <f t="shared" ref="C39:C40" ca="1" si="9">LOG(C33)</f>
        <v>5.38524868240322</v>
      </c>
      <c r="E39">
        <f t="shared" ref="E39" ca="1" si="10">LOG(E33)</f>
        <v>5.0549958615291413</v>
      </c>
      <c r="G39">
        <f t="shared" ca="1" si="8"/>
        <v>5.0240749873074266</v>
      </c>
    </row>
    <row r="40" spans="3:7">
      <c r="C40" s="1">
        <f t="shared" ca="1" si="9"/>
        <v>6.4365124869996926</v>
      </c>
      <c r="E40">
        <f t="shared" ref="E40" ca="1" si="11">LOG(E34)</f>
        <v>6.0892690930461493</v>
      </c>
      <c r="G40">
        <f t="shared" ref="G40" ca="1" si="12">LOG(G34)</f>
        <v>6.0437158580612067</v>
      </c>
    </row>
    <row r="44" spans="3:7">
      <c r="E44" t="s">
        <v>484</v>
      </c>
    </row>
    <row r="46" spans="3:7">
      <c r="C46" s="1">
        <f ca="1">OFFSET(results!$H$58, ROW(M1)*9-7,0)</f>
        <v>1200</v>
      </c>
      <c r="E46" s="37" t="str">
        <f ca="1">OFFSET(results!$H$59, ROW(O1)*9-7,0)</f>
        <v>415.4</v>
      </c>
      <c r="G46" s="37" t="str">
        <f ca="1">OFFSET(results!$H$60, ROW(Q1)*9-7,0)</f>
        <v>238</v>
      </c>
    </row>
    <row r="47" spans="3:7">
      <c r="C47" s="1">
        <f ca="1">OFFSET(results!$H$58, ROW(M2)*9-7,0)</f>
        <v>393100</v>
      </c>
      <c r="E47" s="37">
        <f ca="1">OFFSET(results!$H$59, ROW(O2)*9-7,0)</f>
        <v>146700</v>
      </c>
      <c r="G47" s="37">
        <f ca="1">OFFSET(results!$H$60, ROW(Q2)*9-7,0)</f>
        <v>116200</v>
      </c>
    </row>
    <row r="48" spans="3:7">
      <c r="C48" s="1">
        <f ca="1">OFFSET(results!$H$58, ROW(M3)*9-7,0)</f>
        <v>3143300</v>
      </c>
      <c r="E48" s="37">
        <f ca="1">OFFSET(results!$H$59, ROW(O3)*9-7,0)</f>
        <v>981500</v>
      </c>
      <c r="G48" s="37">
        <f ca="1">OFFSET(results!$H$60, ROW(Q3)*9-7,0)</f>
        <v>757800</v>
      </c>
    </row>
    <row r="52" spans="2:7">
      <c r="C52">
        <f ca="1">LOG(C46)</f>
        <v>3.0791812460476247</v>
      </c>
      <c r="E52">
        <f ca="1">LOG(E46)</f>
        <v>2.6184664921990803</v>
      </c>
      <c r="G52">
        <f ca="1">LOG(G46)</f>
        <v>2.3765769570565118</v>
      </c>
    </row>
    <row r="53" spans="2:7">
      <c r="C53" s="1">
        <f t="shared" ref="C53:E54" ca="1" si="13">LOG(C47)</f>
        <v>5.5945030438200893</v>
      </c>
      <c r="E53">
        <f t="shared" ca="1" si="13"/>
        <v>5.1664301138432824</v>
      </c>
      <c r="G53">
        <f t="shared" ref="G53" ca="1" si="14">LOG(G47)</f>
        <v>5.0652061280543119</v>
      </c>
    </row>
    <row r="54" spans="2:7">
      <c r="C54" s="1">
        <f t="shared" ca="1" si="13"/>
        <v>6.4973858325374474</v>
      </c>
      <c r="E54">
        <f t="shared" ca="1" si="13"/>
        <v>5.9918903039360254</v>
      </c>
      <c r="G54">
        <f t="shared" ref="G54" ca="1" si="15">LOG(G48)</f>
        <v>5.8795546009389748</v>
      </c>
    </row>
    <row r="56" spans="2:7">
      <c r="B56" s="1"/>
    </row>
    <row r="57" spans="2:7">
      <c r="B57" s="1"/>
    </row>
    <row r="58" spans="2:7">
      <c r="E58" t="s">
        <v>145</v>
      </c>
    </row>
    <row r="61" spans="2:7">
      <c r="C61" s="1">
        <f ca="1">OFFSET(results!$H$112, ROW(M1)*9-7,0)</f>
        <v>5000</v>
      </c>
      <c r="E61" s="1">
        <f ca="1">OFFSET(results!$H$113, ROW(O1)*9-7,0)</f>
        <v>1400</v>
      </c>
      <c r="G61" s="1">
        <f ca="1">OFFSET(results!$H$114, ROW(Q1)*9-7,0)</f>
        <v>1600</v>
      </c>
    </row>
    <row r="62" spans="2:7">
      <c r="C62" s="1">
        <f ca="1">OFFSET(results!$H$112, ROW(M2)*9-7,0)</f>
        <v>276000</v>
      </c>
      <c r="E62" s="1">
        <f ca="1">OFFSET(results!$H$113, ROW(O2)*9-7,0)</f>
        <v>129800.00000000001</v>
      </c>
      <c r="G62" s="1">
        <f ca="1">OFFSET(results!$H$114, ROW(Q2)*9-7,0)</f>
        <v>113700</v>
      </c>
    </row>
    <row r="63" spans="2:7">
      <c r="C63" s="1">
        <f ca="1">OFFSET(results!$H$112, ROW(M3)*9-7,0)</f>
        <v>2740100</v>
      </c>
      <c r="E63" s="1">
        <f ca="1">OFFSET(results!$H$113, ROW(O3)*9-7,0)</f>
        <v>768100</v>
      </c>
      <c r="G63" s="1">
        <f ca="1">OFFSET(results!$H$114, ROW(Q3)*9-7,0)</f>
        <v>632100</v>
      </c>
    </row>
    <row r="66" spans="3:7">
      <c r="C66">
        <f ca="1">LOG(C61)</f>
        <v>3.6989700043360187</v>
      </c>
      <c r="E66">
        <f ca="1">LOG(E61)</f>
        <v>3.1461280356782382</v>
      </c>
      <c r="G66">
        <f ca="1">LOG(G61)</f>
        <v>3.2041199826559246</v>
      </c>
    </row>
    <row r="67" spans="3:7">
      <c r="C67" s="1">
        <f t="shared" ref="C67:E68" ca="1" si="16">LOG(C62)</f>
        <v>5.4409090820652173</v>
      </c>
      <c r="E67">
        <f t="shared" ca="1" si="16"/>
        <v>5.1132746924643504</v>
      </c>
      <c r="G67">
        <f t="shared" ref="G67" ca="1" si="17">LOG(G62)</f>
        <v>5.0557604646877348</v>
      </c>
    </row>
    <row r="68" spans="3:7">
      <c r="C68" s="1">
        <f t="shared" ca="1" si="16"/>
        <v>6.4377664126947316</v>
      </c>
      <c r="E68">
        <f t="shared" ca="1" si="16"/>
        <v>5.8854177651109358</v>
      </c>
      <c r="G68">
        <f t="shared" ref="G68" ca="1" si="18">LOG(G63)</f>
        <v>5.8007857903277626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18337-7C73-48C0-B9E1-734C72A16958}">
  <dimension ref="A1:W47"/>
  <sheetViews>
    <sheetView zoomScaleNormal="100" workbookViewId="0">
      <selection activeCell="H6" sqref="H6"/>
    </sheetView>
  </sheetViews>
  <sheetFormatPr defaultRowHeight="13.8"/>
  <cols>
    <col min="1" max="16384" width="8.88671875" style="2"/>
  </cols>
  <sheetData>
    <row r="1" spans="1:23">
      <c r="M1" s="2" t="s">
        <v>135</v>
      </c>
      <c r="O1" s="2" t="s">
        <v>155</v>
      </c>
      <c r="Q1" s="2" t="s">
        <v>171</v>
      </c>
    </row>
    <row r="2" spans="1:23">
      <c r="A2" s="2">
        <f ca="1">OFFSET(results!$J$4, ROW(A1)*3-1,0)</f>
        <v>2.6171875</v>
      </c>
      <c r="C2" s="2">
        <f ca="1">OFFSET(results!$J$5, ROW(C1)*3-1,0)</f>
        <v>2.323</v>
      </c>
      <c r="E2" s="2">
        <f ca="1">OFFSET(results!$J$6, ROW(E1)*3-1,0)</f>
        <v>1.7727272727272727</v>
      </c>
      <c r="M2" s="8" t="str">
        <f ca="1">OFFSET(results!$I$4, ROW(M1)*3-1,0)</f>
        <v>670</v>
      </c>
      <c r="O2" s="8" t="str">
        <f ca="1">OFFSET(results!$I$5, ROW(O1)*3-1,0)</f>
        <v>232.3</v>
      </c>
      <c r="Q2" s="8" t="str">
        <f ca="1">OFFSET(results!$I$6, ROW(Q1)*3-1,0)</f>
        <v>195</v>
      </c>
      <c r="S2" s="2">
        <f ca="1">LOG(M2)</f>
        <v>2.8260748027008264</v>
      </c>
      <c r="T2" s="36"/>
      <c r="U2" s="36">
        <f t="shared" ref="U2:W10" ca="1" si="0">LOG(O2)</f>
        <v>2.3660492098002353</v>
      </c>
      <c r="V2" s="36"/>
      <c r="W2" s="36">
        <f t="shared" ca="1" si="0"/>
        <v>2.2900346113625178</v>
      </c>
    </row>
    <row r="3" spans="1:23">
      <c r="A3" s="2">
        <f ca="1">OFFSET(results!$J$4, ROW(A2)*3-1,0)</f>
        <v>12</v>
      </c>
      <c r="C3" s="2">
        <f ca="1">OFFSET(results!$J$5, ROW(C2)*3-1,0)</f>
        <v>9.6960784313725483</v>
      </c>
      <c r="E3" s="2">
        <f ca="1">OFFSET(results!$J$6, ROW(E2)*3-1,0)</f>
        <v>8.8418181818181818</v>
      </c>
      <c r="M3" s="8">
        <f ca="1">OFFSET(results!$I$4, ROW(M2)*3-1,0)</f>
        <v>3000</v>
      </c>
      <c r="O3" s="8" t="str">
        <f ca="1">OFFSET(results!$I$5, ROW(O2)*3-1,0)</f>
        <v>989</v>
      </c>
      <c r="Q3" s="8" t="str">
        <f ca="1">OFFSET(results!$I$6, ROW(Q2)*3-1,0)</f>
        <v>972.6</v>
      </c>
      <c r="S3" s="36">
        <f t="shared" ref="S3:S10" ca="1" si="1">LOG(M3)</f>
        <v>3.4771212547196626</v>
      </c>
      <c r="T3" s="36"/>
      <c r="U3" s="36">
        <f t="shared" ca="1" si="0"/>
        <v>2.9951962915971793</v>
      </c>
      <c r="V3" s="36"/>
      <c r="W3" s="36">
        <f t="shared" ca="1" si="0"/>
        <v>2.9879342652321585</v>
      </c>
    </row>
    <row r="4" spans="1:23">
      <c r="A4" s="2">
        <f ca="1">OFFSET(results!$J$4, ROW(A3)*3-1,0)</f>
        <v>22.400000000000002</v>
      </c>
      <c r="C4" s="2">
        <f ca="1">OFFSET(results!$J$5, ROW(C3)*3-1,0)</f>
        <v>19</v>
      </c>
      <c r="E4" s="2">
        <f ca="1">OFFSET(results!$J$6, ROW(E3)*3-1,0)</f>
        <v>17.117117117117118</v>
      </c>
      <c r="M4" s="8">
        <f ca="1">OFFSET(results!$I$4, ROW(M3)*3-1,0)</f>
        <v>5600</v>
      </c>
      <c r="O4" s="8">
        <f ca="1">OFFSET(results!$I$5, ROW(O3)*3-1,0)</f>
        <v>1900</v>
      </c>
      <c r="Q4" s="8">
        <f ca="1">OFFSET(results!$I$6, ROW(Q3)*3-1,0)</f>
        <v>1900</v>
      </c>
      <c r="S4" s="36">
        <f t="shared" ca="1" si="1"/>
        <v>3.7481880270062002</v>
      </c>
      <c r="T4" s="36"/>
      <c r="U4" s="36">
        <f t="shared" ca="1" si="0"/>
        <v>3.2787536009528289</v>
      </c>
      <c r="V4" s="36"/>
      <c r="W4" s="36">
        <f t="shared" ca="1" si="0"/>
        <v>3.2787536009528289</v>
      </c>
    </row>
    <row r="5" spans="1:23">
      <c r="A5" s="2">
        <f ca="1">OFFSET(results!$J$4, ROW(A4)*3-1,0)</f>
        <v>4.6952224052718288</v>
      </c>
      <c r="C5" s="2">
        <f ca="1">OFFSET(results!$J$5, ROW(C4)*3-1,0)</f>
        <v>3.4361233480176208</v>
      </c>
      <c r="E5" s="2">
        <f ca="1">OFFSET(results!$J$6, ROW(E4)*3-1,0)</f>
        <v>2.6490066225165565</v>
      </c>
      <c r="M5" s="8">
        <f ca="1">OFFSET(results!$I$4, ROW(M4)*3-1,0)</f>
        <v>11400</v>
      </c>
      <c r="O5" s="8">
        <f ca="1">OFFSET(results!$I$5, ROW(O4)*3-1,0)</f>
        <v>3900</v>
      </c>
      <c r="Q5" s="8">
        <f ca="1">OFFSET(results!$I$6, ROW(Q4)*3-1,0)</f>
        <v>2800</v>
      </c>
      <c r="S5" s="36">
        <f t="shared" ca="1" si="1"/>
        <v>4.0569048513364727</v>
      </c>
      <c r="T5" s="36"/>
      <c r="U5" s="36">
        <f t="shared" ca="1" si="0"/>
        <v>3.5910646070264991</v>
      </c>
      <c r="V5" s="36"/>
      <c r="W5" s="36">
        <f t="shared" ca="1" si="0"/>
        <v>3.4471580313422194</v>
      </c>
    </row>
    <row r="6" spans="1:23">
      <c r="A6" s="2">
        <f ca="1">OFFSET(results!$J$4, ROW(A5)*3-1,0)</f>
        <v>15.472252848217567</v>
      </c>
      <c r="C6" s="2">
        <f ca="1">OFFSET(results!$J$5, ROW(C5)*3-1,0)</f>
        <v>10.679611650485436</v>
      </c>
      <c r="E6" s="2">
        <f ca="1">OFFSET(results!$J$6, ROW(E5)*3-1,0)</f>
        <v>9.3396226415094326</v>
      </c>
      <c r="M6" s="8">
        <f ca="1">OFFSET(results!$I$4, ROW(M5)*3-1,0)</f>
        <v>42100</v>
      </c>
      <c r="O6" s="8">
        <f ca="1">OFFSET(results!$I$5, ROW(O5)*3-1,0)</f>
        <v>12100</v>
      </c>
      <c r="Q6" s="8">
        <f ca="1">OFFSET(results!$I$6, ROW(Q5)*3-1,0)</f>
        <v>9900</v>
      </c>
      <c r="S6" s="36">
        <f t="shared" ca="1" si="1"/>
        <v>4.6242820958356683</v>
      </c>
      <c r="T6" s="36"/>
      <c r="U6" s="36">
        <f t="shared" ca="1" si="0"/>
        <v>4.0827853703164498</v>
      </c>
      <c r="V6" s="36"/>
      <c r="W6" s="36">
        <f t="shared" ca="1" si="0"/>
        <v>3.9956351945975501</v>
      </c>
    </row>
    <row r="7" spans="1:23">
      <c r="A7" s="2">
        <f ca="1">OFFSET(results!$J$4, ROW(A6)*3-1,0)</f>
        <v>26.442658875091308</v>
      </c>
      <c r="C7" s="2">
        <f ca="1">OFFSET(results!$J$5, ROW(C6)*3-1,0)</f>
        <v>17.6522506619594</v>
      </c>
      <c r="E7" s="2">
        <f ca="1">OFFSET(results!$J$6, ROW(E6)*3-1,0)</f>
        <v>15.854823304680037</v>
      </c>
      <c r="M7" s="8">
        <f ca="1">OFFSET(results!$I$4, ROW(M6)*3-1,0)</f>
        <v>72400</v>
      </c>
      <c r="O7" s="8">
        <f ca="1">OFFSET(results!$I$5, ROW(O6)*3-1,0)</f>
        <v>20000</v>
      </c>
      <c r="Q7" s="8">
        <f ca="1">OFFSET(results!$I$6, ROW(Q6)*3-1,0)</f>
        <v>16600</v>
      </c>
      <c r="S7" s="36">
        <f t="shared" ca="1" si="1"/>
        <v>4.8597385661971471</v>
      </c>
      <c r="T7" s="36"/>
      <c r="U7" s="36">
        <f t="shared" ca="1" si="0"/>
        <v>4.3010299956639813</v>
      </c>
      <c r="V7" s="36"/>
      <c r="W7" s="36">
        <f t="shared" ca="1" si="0"/>
        <v>4.220108088040055</v>
      </c>
    </row>
    <row r="8" spans="1:23">
      <c r="A8" s="2">
        <f ca="1">OFFSET(results!$J$4, ROW(A7)*3-1,0)</f>
        <v>4.1944220774467462</v>
      </c>
      <c r="C8" s="2">
        <f ca="1">OFFSET(results!$J$5, ROW(C7)*3-1,0)</f>
        <v>2.3856049503338217</v>
      </c>
      <c r="E8" s="2">
        <f ca="1">OFFSET(results!$J$6, ROW(E7)*3-1,0)</f>
        <v>2.0616692286825211</v>
      </c>
      <c r="M8" s="8">
        <f ca="1">OFFSET(results!$I$4, ROW(M7)*3-1,0)</f>
        <v>114600</v>
      </c>
      <c r="O8" s="8">
        <f ca="1">OFFSET(results!$I$5, ROW(O7)*3-1,0)</f>
        <v>29300</v>
      </c>
      <c r="Q8" s="8">
        <f ca="1">OFFSET(results!$I$6, ROW(Q7)*3-1,0)</f>
        <v>22800</v>
      </c>
      <c r="S8" s="36">
        <f t="shared" ca="1" si="1"/>
        <v>5.0591846176313711</v>
      </c>
      <c r="T8" s="36"/>
      <c r="U8" s="36">
        <f t="shared" ca="1" si="0"/>
        <v>4.4668676203541091</v>
      </c>
      <c r="V8" s="36"/>
      <c r="W8" s="36">
        <f t="shared" ca="1" si="0"/>
        <v>4.357934847000454</v>
      </c>
    </row>
    <row r="9" spans="1:23">
      <c r="A9" s="2">
        <f ca="1">OFFSET(results!$J$4, ROW(A8)*3-1,0)</f>
        <v>12.278260869565218</v>
      </c>
      <c r="C9" s="2">
        <f ca="1">OFFSET(results!$J$5, ROW(C8)*3-1,0)</f>
        <v>8.3391190310884831</v>
      </c>
      <c r="E9" s="2">
        <f ca="1">OFFSET(results!$J$6, ROW(E8)*3-1,0)</f>
        <v>8.770939205721815</v>
      </c>
      <c r="M9" s="8">
        <f ca="1">OFFSET(results!$I$4, ROW(M8)*3-1,0)</f>
        <v>353000</v>
      </c>
      <c r="O9" s="8">
        <f ca="1">OFFSET(results!$I$5, ROW(O8)*3-1,0)</f>
        <v>108100</v>
      </c>
      <c r="Q9" s="8">
        <f ca="1">OFFSET(results!$I$6, ROW(Q8)*3-1,0)</f>
        <v>93200</v>
      </c>
      <c r="S9" s="36">
        <f t="shared" ca="1" si="1"/>
        <v>5.5477747053878224</v>
      </c>
      <c r="T9" s="36"/>
      <c r="U9" s="36">
        <f t="shared" ca="1" si="0"/>
        <v>5.0338256939533101</v>
      </c>
      <c r="V9" s="36"/>
      <c r="W9" s="36">
        <f t="shared" ca="1" si="0"/>
        <v>4.9694159123539814</v>
      </c>
    </row>
    <row r="10" spans="1:23">
      <c r="A10" s="2">
        <f ca="1">OFFSET(results!$J$4, ROW(A9)*3-1,0)</f>
        <v>25.27748691099476</v>
      </c>
      <c r="C10" s="2">
        <f ca="1">OFFSET(results!$J$5, ROW(C9)*3-1,0)</f>
        <v>15.523129462899721</v>
      </c>
      <c r="E10" s="2">
        <f ca="1">OFFSET(results!$J$6, ROW(E9)*3-1,0)</f>
        <v>15.851025548758546</v>
      </c>
      <c r="M10" s="8">
        <f ca="1">OFFSET(results!$I$4, ROW(M9)*3-1,0)</f>
        <v>724200</v>
      </c>
      <c r="O10" s="8">
        <f ca="1">OFFSET(results!$I$5, ROW(O9)*3-1,0)</f>
        <v>200000</v>
      </c>
      <c r="Q10" s="8">
        <f ca="1">OFFSET(results!$I$6, ROW(Q9)*3-1,0)</f>
        <v>176200</v>
      </c>
      <c r="S10" s="36">
        <f t="shared" ca="1" si="1"/>
        <v>5.8598585204809925</v>
      </c>
      <c r="T10" s="36"/>
      <c r="U10" s="36">
        <f t="shared" ca="1" si="0"/>
        <v>5.3010299956639813</v>
      </c>
      <c r="V10" s="36"/>
      <c r="W10" s="36">
        <f t="shared" ca="1" si="0"/>
        <v>5.2460059040760294</v>
      </c>
    </row>
    <row r="34" spans="1:23">
      <c r="A34" s="2" t="s">
        <v>450</v>
      </c>
    </row>
    <row r="35" spans="1:23">
      <c r="U35" s="2" t="s">
        <v>452</v>
      </c>
    </row>
    <row r="36" spans="1:23">
      <c r="A36" s="2" t="s">
        <v>451</v>
      </c>
    </row>
    <row r="38" spans="1:23">
      <c r="M38" s="2" t="s">
        <v>135</v>
      </c>
      <c r="O38" s="2" t="s">
        <v>155</v>
      </c>
      <c r="Q38" s="2" t="s">
        <v>171</v>
      </c>
      <c r="S38" s="2" t="s">
        <v>471</v>
      </c>
      <c r="U38" s="2" t="s">
        <v>472</v>
      </c>
      <c r="W38" s="2" t="s">
        <v>473</v>
      </c>
    </row>
    <row r="39" spans="1:23">
      <c r="A39" s="2">
        <f ca="1">OFFSET(results!$J$31, ROW(A1)*3-1,0)</f>
        <v>2.5222222222222221</v>
      </c>
      <c r="C39" s="2">
        <f ca="1">OFFSET(results!$J$32, ROW(C1)*3-1,0)</f>
        <v>2.2225000000000001</v>
      </c>
      <c r="E39" s="2">
        <f ca="1">OFFSET(results!$J$33, ROW(E1)*3-1,0)</f>
        <v>1.786046511627907</v>
      </c>
      <c r="M39" s="8" t="str">
        <f ca="1">OFFSET(results!$I$31, ROW(M1)*3-1,0)</f>
        <v>227</v>
      </c>
      <c r="O39" s="8" t="str">
        <f ca="1">OFFSET(results!$I$32, ROW(O1)*3-1,0)</f>
        <v>88.9</v>
      </c>
      <c r="Q39" s="8" t="str">
        <f ca="1">OFFSET(results!$I$33, ROW(Q1)*3-1,0)</f>
        <v>76.8</v>
      </c>
      <c r="S39" s="2">
        <f t="shared" ref="S39:S47" ca="1" si="2">LOG(M39)</f>
        <v>2.3560258571931225</v>
      </c>
      <c r="U39" s="2">
        <f ca="1">LOG(O39)</f>
        <v>1.9489017609702137</v>
      </c>
      <c r="W39" s="2">
        <f ca="1">LOG(Q39)</f>
        <v>1.885361220031512</v>
      </c>
    </row>
    <row r="40" spans="1:23">
      <c r="A40" s="2">
        <f ca="1">OFFSET(results!$J$31, ROW(A2)*3-1,0)</f>
        <v>10.638297872340425</v>
      </c>
      <c r="C40" s="2">
        <f ca="1">OFFSET(results!$J$32, ROW(C2)*3-1,0)</f>
        <v>8.74</v>
      </c>
      <c r="E40" s="2">
        <f ca="1">OFFSET(results!$J$33, ROW(E2)*3-1,0)</f>
        <v>8.6119047619047624</v>
      </c>
      <c r="M40" s="2">
        <f ca="1">OFFSET(results!$I$31, ROW(M2)*3-1,0)</f>
        <v>1000</v>
      </c>
      <c r="O40" s="8" t="str">
        <f ca="1">OFFSET(results!$I$32, ROW(O2)*3-1,0)</f>
        <v>349.6</v>
      </c>
      <c r="Q40" s="8" t="str">
        <f ca="1">OFFSET(results!$I$33, ROW(Q2)*3-1,0)</f>
        <v>361.7</v>
      </c>
      <c r="S40" s="2">
        <f t="shared" ca="1" si="2"/>
        <v>3</v>
      </c>
      <c r="U40" s="2">
        <f t="shared" ref="U40:U47" ca="1" si="3">LOG(O40)</f>
        <v>2.5435714239623652</v>
      </c>
      <c r="W40" s="2">
        <f t="shared" ref="W40:W47" ca="1" si="4">LOG(Q40)</f>
        <v>2.5583485087616196</v>
      </c>
    </row>
    <row r="41" spans="1:23">
      <c r="A41" s="2">
        <f ca="1">OFFSET(results!$J$31, ROW(A3)*3-1,0)</f>
        <v>21.111111111111111</v>
      </c>
      <c r="C41" s="2">
        <f ca="1">OFFSET(results!$J$32, ROW(C3)*3-1,0)</f>
        <v>20.171794871794873</v>
      </c>
      <c r="E41" s="2">
        <f ca="1">OFFSET(results!$J$33, ROW(E3)*3-1,0)</f>
        <v>17.915217391304346</v>
      </c>
      <c r="M41" s="2">
        <f ca="1">OFFSET(results!$I$31, ROW(M3)*3-1,0)</f>
        <v>1900</v>
      </c>
      <c r="O41" s="8" t="str">
        <f ca="1">OFFSET(results!$I$32, ROW(O3)*3-1,0)</f>
        <v>786.7</v>
      </c>
      <c r="Q41" s="8" t="str">
        <f ca="1">OFFSET(results!$I$33, ROW(Q3)*3-1,0)</f>
        <v>824.1</v>
      </c>
      <c r="S41" s="2">
        <f t="shared" ca="1" si="2"/>
        <v>3.2787536009528289</v>
      </c>
      <c r="U41" s="2">
        <f t="shared" ca="1" si="3"/>
        <v>2.8958091501691312</v>
      </c>
      <c r="W41" s="2">
        <f t="shared" ca="1" si="4"/>
        <v>2.9159799141402245</v>
      </c>
    </row>
    <row r="42" spans="1:23">
      <c r="A42" s="2">
        <f ca="1">OFFSET(results!$J$31, ROW(A4)*3-1,0)</f>
        <v>1.6364699006428989</v>
      </c>
      <c r="C42" s="2">
        <f ca="1">OFFSET(results!$J$32, ROW(C4)*3-1,0)</f>
        <v>2.3289665211062593</v>
      </c>
      <c r="E42" s="2">
        <f ca="1">OFFSET(results!$J$33, ROW(E4)*3-1,0)</f>
        <v>1.7915309446254073</v>
      </c>
      <c r="M42" s="2">
        <f ca="1">OFFSET(results!$I$31, ROW(M4)*3-1,0)</f>
        <v>2800</v>
      </c>
      <c r="O42" s="2">
        <f ca="1">OFFSET(results!$I$32, ROW(O4)*3-1,0)</f>
        <v>1600</v>
      </c>
      <c r="Q42" s="8">
        <f ca="1">OFFSET(results!$I$33, ROW(Q4)*3-1,0)</f>
        <v>1100</v>
      </c>
      <c r="S42" s="2">
        <f t="shared" ca="1" si="2"/>
        <v>3.4471580313422194</v>
      </c>
      <c r="U42" s="2">
        <f t="shared" ca="1" si="3"/>
        <v>3.2041199826559246</v>
      </c>
      <c r="W42" s="2">
        <f t="shared" ca="1" si="4"/>
        <v>3.0413926851582249</v>
      </c>
    </row>
    <row r="43" spans="1:23">
      <c r="A43" s="2">
        <f ca="1">OFFSET(results!$J$31, ROW(A5)*3-1,0)</f>
        <v>6.8417837507635912</v>
      </c>
      <c r="C43" s="2">
        <f ca="1">OFFSET(results!$J$32, ROW(C5)*3-1,0)</f>
        <v>8.8534107402031932</v>
      </c>
      <c r="E43" s="2">
        <f ca="1">OFFSET(results!$J$33, ROW(E5)*3-1,0)</f>
        <v>8.7520259319286886</v>
      </c>
      <c r="M43" s="2">
        <f ca="1">OFFSET(results!$I$31, ROW(M5)*3-1,0)</f>
        <v>11200</v>
      </c>
      <c r="O43" s="2">
        <f ca="1">OFFSET(results!$I$32, ROW(O5)*3-1,0)</f>
        <v>6100</v>
      </c>
      <c r="Q43" s="8">
        <f ca="1">OFFSET(results!$I$33, ROW(Q5)*3-1,0)</f>
        <v>5400</v>
      </c>
      <c r="S43" s="2">
        <f t="shared" ca="1" si="2"/>
        <v>4.0492180226701819</v>
      </c>
      <c r="U43" s="2">
        <f t="shared" ca="1" si="3"/>
        <v>3.7853298350107671</v>
      </c>
      <c r="W43" s="2">
        <f t="shared" ca="1" si="4"/>
        <v>3.7323937598229686</v>
      </c>
    </row>
    <row r="44" spans="1:23">
      <c r="A44" s="2">
        <f ca="1">OFFSET(results!$J$31, ROW(A6)*3-1,0)</f>
        <v>12.812499999999998</v>
      </c>
      <c r="C44" s="2">
        <f ca="1">OFFSET(results!$J$32, ROW(C6)*3-1,0)</f>
        <v>14.369501466275661</v>
      </c>
      <c r="E44" s="2">
        <f ca="1">OFFSET(results!$J$33, ROW(E6)*3-1,0)</f>
        <v>15.420560747663551</v>
      </c>
      <c r="M44" s="2">
        <f ca="1">OFFSET(results!$I$31, ROW(M6)*3-1,0)</f>
        <v>20500</v>
      </c>
      <c r="O44" s="2">
        <f ca="1">OFFSET(results!$I$32, ROW(O6)*3-1,0)</f>
        <v>9800</v>
      </c>
      <c r="Q44" s="8">
        <f ca="1">OFFSET(results!$I$33, ROW(Q6)*3-1,0)</f>
        <v>9900</v>
      </c>
      <c r="S44" s="2">
        <f t="shared" ca="1" si="2"/>
        <v>4.3117538610557542</v>
      </c>
      <c r="U44" s="2">
        <f t="shared" ca="1" si="3"/>
        <v>3.9912260756924947</v>
      </c>
      <c r="W44" s="2">
        <f t="shared" ca="1" si="4"/>
        <v>3.9956351945975501</v>
      </c>
    </row>
    <row r="45" spans="1:23">
      <c r="A45" s="2">
        <f ca="1">OFFSET(results!$J$31, ROW(A7)*3-1,0)</f>
        <v>2.2089182493806772</v>
      </c>
      <c r="C45" s="2">
        <f ca="1">OFFSET(results!$J$32, ROW(C7)*3-1,0)</f>
        <v>2.1703114645460571</v>
      </c>
      <c r="E45" s="2">
        <f ca="1">OFFSET(results!$J$33, ROW(E7)*3-1,0)</f>
        <v>1.8166666666666669</v>
      </c>
      <c r="M45" s="2">
        <f ca="1">OFFSET(results!$I$31, ROW(M7)*3-1,0)</f>
        <v>32100</v>
      </c>
      <c r="O45" s="2">
        <f ca="1">OFFSET(results!$I$32, ROW(O7)*3-1,0)</f>
        <v>13100</v>
      </c>
      <c r="Q45" s="8">
        <f ca="1">OFFSET(results!$I$33, ROW(Q7)*3-1,0)</f>
        <v>10900</v>
      </c>
      <c r="S45" s="2">
        <f t="shared" ca="1" si="2"/>
        <v>4.5065050324048723</v>
      </c>
      <c r="U45" s="2">
        <f t="shared" ca="1" si="3"/>
        <v>4.1172712956557644</v>
      </c>
      <c r="W45" s="2">
        <f t="shared" ca="1" si="4"/>
        <v>4.0374264979406238</v>
      </c>
    </row>
    <row r="46" spans="1:23">
      <c r="A46" s="2">
        <f ca="1">OFFSET(results!$J$31, ROW(A8)*3-1,0)</f>
        <v>7.5757575757575761</v>
      </c>
      <c r="C46" s="2">
        <f ca="1">OFFSET(results!$J$32, ROW(C8)*3-1,0)</f>
        <v>7.0323246217331503</v>
      </c>
      <c r="E46" s="2">
        <f ca="1">OFFSET(results!$J$33, ROW(E8)*3-1,0)</f>
        <v>6.6211495712924746</v>
      </c>
      <c r="M46" s="2">
        <f ca="1">OFFSET(results!$I$31, ROW(M8)*3-1,0)</f>
        <v>104000</v>
      </c>
      <c r="O46" s="2">
        <f ca="1">OFFSET(results!$I$32, ROW(O8)*3-1,0)</f>
        <v>40900</v>
      </c>
      <c r="Q46" s="8">
        <f ca="1">OFFSET(results!$I$33, ROW(Q8)*3-1,0)</f>
        <v>41700</v>
      </c>
      <c r="S46" s="2">
        <f t="shared" ca="1" si="2"/>
        <v>5.0170333392987807</v>
      </c>
      <c r="U46" s="2">
        <f t="shared" ca="1" si="3"/>
        <v>4.6117233080073419</v>
      </c>
      <c r="W46" s="2">
        <f t="shared" ca="1" si="4"/>
        <v>4.6201360549737576</v>
      </c>
    </row>
    <row r="47" spans="1:23">
      <c r="A47" s="2">
        <f ca="1">OFFSET(results!$J$31, ROW(A9)*3-1,0)</f>
        <v>21.764918625678121</v>
      </c>
      <c r="C47" s="2">
        <f ca="1">OFFSET(results!$J$32, ROW(C9)*3-1,0)</f>
        <v>17.939251552273873</v>
      </c>
      <c r="E47" s="2">
        <f ca="1">OFFSET(results!$J$33, ROW(E9)*3-1,0)</f>
        <v>16.547375596455353</v>
      </c>
      <c r="M47" s="2">
        <f ca="1">OFFSET(results!$I$31, ROW(M9)*3-1,0)</f>
        <v>300900</v>
      </c>
      <c r="O47" s="2">
        <f ca="1">OFFSET(results!$I$32, ROW(O9)*3-1,0)</f>
        <v>106900</v>
      </c>
      <c r="Q47" s="8">
        <f ca="1">OFFSET(results!$I$33, ROW(Q9)*3-1,0)</f>
        <v>97100</v>
      </c>
      <c r="S47" s="2">
        <f t="shared" ca="1" si="2"/>
        <v>5.4784221877400805</v>
      </c>
      <c r="U47" s="2">
        <f t="shared" ca="1" si="3"/>
        <v>5.0289777052087778</v>
      </c>
      <c r="W47" s="2">
        <f t="shared" ca="1" si="4"/>
        <v>4.9872192299080051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724B1-D579-47C6-B861-BF650B5D95AB}">
  <dimension ref="A1:W47"/>
  <sheetViews>
    <sheetView zoomScaleNormal="100" workbookViewId="0">
      <selection activeCell="K16" sqref="K16"/>
    </sheetView>
  </sheetViews>
  <sheetFormatPr defaultRowHeight="13.8"/>
  <cols>
    <col min="1" max="16384" width="8.88671875" style="2"/>
  </cols>
  <sheetData>
    <row r="1" spans="1:23">
      <c r="M1" s="2" t="s">
        <v>471</v>
      </c>
      <c r="O1" s="2" t="s">
        <v>472</v>
      </c>
      <c r="Q1" s="2" t="s">
        <v>473</v>
      </c>
    </row>
    <row r="2" spans="1:23">
      <c r="A2" s="2">
        <f ca="1">OFFSET(results_gr!$J$58, ROW(A1)*3-1,0)</f>
        <v>1.3583333333333334</v>
      </c>
      <c r="C2" s="2">
        <f ca="1">OFFSET(results_gr!$J$59, ROW(C1)*3-1,0)</f>
        <v>2.8887818969667793</v>
      </c>
      <c r="E2" s="2">
        <f ca="1">OFFSET(results_gr!$J$60, ROW(E1)*3-1,0)</f>
        <v>3.1932773109243695</v>
      </c>
      <c r="M2" s="8" t="str">
        <f ca="1">OFFSET(results_gr!$I$58, ROW(M1)*3-1,0)</f>
        <v>16.3</v>
      </c>
      <c r="O2" s="8" t="str">
        <f ca="1">OFFSET(results_gr!$I$59, ROW(O1)*3-1,0)</f>
        <v>12</v>
      </c>
      <c r="Q2" s="8" t="str">
        <f ca="1">OFFSET(results_gr!$I$60, ROW(Q1)*3-1,0)</f>
        <v>7.6</v>
      </c>
      <c r="S2" s="2">
        <f ca="1">LOG(M2)</f>
        <v>1.2121876044039579</v>
      </c>
      <c r="T2" s="36"/>
      <c r="U2" s="36">
        <f t="shared" ref="U2:W10" ca="1" si="0">LOG(O2)</f>
        <v>1.0791812460476249</v>
      </c>
      <c r="V2" s="36"/>
      <c r="W2" s="36">
        <f t="shared" ca="1" si="0"/>
        <v>0.88081359228079137</v>
      </c>
    </row>
    <row r="3" spans="1:23">
      <c r="A3" s="36">
        <f ca="1">OFFSET(results_gr!$J$58, ROW(A2)*3-1,0)</f>
        <v>4.6166666666666671</v>
      </c>
      <c r="C3" s="36">
        <f ca="1">OFFSET(results_gr!$J$59, ROW(C2)*3-1,0)</f>
        <v>11.972076788830714</v>
      </c>
      <c r="E3" s="36">
        <f ca="1">OFFSET(results_gr!$J$60, ROW(E2)*3-1,0)</f>
        <v>13.017968463513018</v>
      </c>
      <c r="M3" s="8" t="str">
        <f ca="1">OFFSET(results_gr!$I$58, ROW(M2)*3-1,0)</f>
        <v>55.4</v>
      </c>
      <c r="O3" s="8" t="str">
        <f ca="1">OFFSET(results_gr!$I$59, ROW(O2)*3-1,0)</f>
        <v>34.3</v>
      </c>
      <c r="Q3" s="8" t="str">
        <f ca="1">OFFSET(results_gr!$I$60, ROW(Q2)*3-1,0)</f>
        <v>35.5</v>
      </c>
      <c r="S3" s="36">
        <f t="shared" ref="S3:S10" ca="1" si="1">LOG(M3)</f>
        <v>1.7435097647284297</v>
      </c>
      <c r="T3" s="36"/>
      <c r="U3" s="36">
        <f t="shared" ca="1" si="0"/>
        <v>1.5352941200427705</v>
      </c>
      <c r="V3" s="36"/>
      <c r="W3" s="36">
        <f t="shared" ca="1" si="0"/>
        <v>1.550228353055094</v>
      </c>
    </row>
    <row r="4" spans="1:23">
      <c r="A4" s="36">
        <f ca="1">OFFSET(results_gr!$J$58, ROW(A3)*3-1,0)</f>
        <v>10.770357965250158</v>
      </c>
      <c r="C4" s="36">
        <f ca="1">OFFSET(results_gr!$J$59, ROW(C3)*3-1,0)</f>
        <v>23.956374576908615</v>
      </c>
      <c r="E4" s="36">
        <f ca="1">OFFSET(results_gr!$J$60, ROW(E3)*3-1,0)</f>
        <v>31.461258450338015</v>
      </c>
      <c r="M4" s="8" t="str">
        <f ca="1">OFFSET(results_gr!$I$58, ROW(M3)*3-1,0)</f>
        <v>102.9</v>
      </c>
      <c r="O4" s="8" t="str">
        <f ca="1">OFFSET(results_gr!$I$59, ROW(O3)*3-1,0)</f>
        <v>63.7</v>
      </c>
      <c r="Q4" s="8" t="str">
        <f ca="1">OFFSET(results_gr!$I$60, ROW(Q3)*3-1,0)</f>
        <v>60.5</v>
      </c>
      <c r="S4" s="36">
        <f t="shared" ca="1" si="1"/>
        <v>2.0124153747624329</v>
      </c>
      <c r="T4" s="36"/>
      <c r="U4" s="36">
        <f t="shared" ca="1" si="0"/>
        <v>1.8041394323353503</v>
      </c>
      <c r="V4" s="36"/>
      <c r="W4" s="36">
        <f t="shared" ca="1" si="0"/>
        <v>1.7817553746524688</v>
      </c>
    </row>
    <row r="5" spans="1:23">
      <c r="A5" s="36">
        <f ca="1">OFFSET(results_gr!$J$58, ROW(A4)*3-1,0)</f>
        <v>8.1785805138641574E-2</v>
      </c>
      <c r="C5" s="36">
        <f ca="1">OFFSET(results_gr!$J$59, ROW(C4)*3-1,0)</f>
        <v>0.1310838445807771</v>
      </c>
      <c r="E5" s="36">
        <f ca="1">OFFSET(results_gr!$J$60, ROW(E4)*3-1,0)</f>
        <v>0.14750430292598968</v>
      </c>
      <c r="M5" s="8" t="str">
        <f ca="1">OFFSET(results_gr!$I$58, ROW(M4)*3-1,0)</f>
        <v>321.5</v>
      </c>
      <c r="O5" s="8" t="str">
        <f ca="1">OFFSET(results_gr!$I$59, ROW(O4)*3-1,0)</f>
        <v>192.3</v>
      </c>
      <c r="Q5" s="8" t="str">
        <f ca="1">OFFSET(results_gr!$I$60, ROW(Q4)*3-1,0)</f>
        <v>171.4</v>
      </c>
      <c r="S5" s="36">
        <f t="shared" ca="1" si="1"/>
        <v>2.5071809772602407</v>
      </c>
      <c r="T5" s="36"/>
      <c r="U5" s="36">
        <f t="shared" ca="1" si="0"/>
        <v>2.2839792842384798</v>
      </c>
      <c r="V5" s="36"/>
      <c r="W5" s="36">
        <f t="shared" ca="1" si="0"/>
        <v>2.2340108175871793</v>
      </c>
    </row>
    <row r="6" spans="1:23">
      <c r="A6" s="36">
        <f ca="1">OFFSET(results_gr!$J$58, ROW(A5)*3-1,0)</f>
        <v>0.35194744251525106</v>
      </c>
      <c r="C6" s="36">
        <f ca="1">OFFSET(results_gr!$J$59, ROW(C5)*3-1,0)</f>
        <v>0.60166002656042494</v>
      </c>
      <c r="E6" s="36">
        <f ca="1">OFFSET(results_gr!$J$60, ROW(E5)*3-1,0)</f>
        <v>0.70197086546700949</v>
      </c>
      <c r="M6" s="8">
        <f ca="1">OFFSET(results_gr!$I$58, ROW(M5)*3-1,0)</f>
        <v>1500</v>
      </c>
      <c r="O6" s="8" t="str">
        <f ca="1">OFFSET(results_gr!$I$59, ROW(O5)*3-1,0)</f>
        <v>906.1</v>
      </c>
      <c r="Q6" s="8" t="str">
        <f ca="1">OFFSET(results_gr!$I$60, ROW(Q5)*3-1,0)</f>
        <v>819.2</v>
      </c>
      <c r="S6" s="36">
        <f t="shared" ca="1" si="1"/>
        <v>3.1760912590556813</v>
      </c>
      <c r="T6" s="36"/>
      <c r="U6" s="36">
        <f t="shared" ca="1" si="0"/>
        <v>2.9571761304048461</v>
      </c>
      <c r="V6" s="36"/>
      <c r="W6" s="36">
        <f t="shared" ca="1" si="0"/>
        <v>2.9133899436317554</v>
      </c>
    </row>
    <row r="7" spans="1:23">
      <c r="A7" s="36">
        <f ca="1">OFFSET(results_gr!$J$58, ROW(A6)*3-1,0)</f>
        <v>0.71499013806706113</v>
      </c>
      <c r="C7" s="36">
        <f ca="1">OFFSET(results_gr!$J$59, ROW(C6)*3-1,0)</f>
        <v>1.1553273427471118</v>
      </c>
      <c r="E7" s="36">
        <f ca="1">OFFSET(results_gr!$J$60, ROW(E6)*3-1,0)</f>
        <v>1.3117283950617282</v>
      </c>
      <c r="M7" s="8">
        <f ca="1">OFFSET(results_gr!$I$58, ROW(M6)*3-1,0)</f>
        <v>2900</v>
      </c>
      <c r="O7" s="8">
        <f ca="1">OFFSET(results_gr!$I$59, ROW(O6)*3-1,0)</f>
        <v>1800</v>
      </c>
      <c r="Q7" s="8">
        <f ca="1">OFFSET(results_gr!$I$60, ROW(Q6)*3-1,0)</f>
        <v>1700</v>
      </c>
      <c r="S7" s="36">
        <f t="shared" ca="1" si="1"/>
        <v>3.4623979978989561</v>
      </c>
      <c r="T7" s="36"/>
      <c r="U7" s="36">
        <f t="shared" ca="1" si="0"/>
        <v>3.255272505103306</v>
      </c>
      <c r="V7" s="36"/>
      <c r="W7" s="36">
        <f t="shared" ca="1" si="0"/>
        <v>3.2304489213782741</v>
      </c>
    </row>
    <row r="8" spans="1:23">
      <c r="A8" s="36">
        <f ca="1">OFFSET(results_gr!$J$58, ROW(A7)*3-1,0)</f>
        <v>4.7720548468170393E-2</v>
      </c>
      <c r="C8" s="36">
        <f ca="1">OFFSET(results_gr!$J$59, ROW(C7)*3-1,0)</f>
        <v>9.5445746306673449E-2</v>
      </c>
      <c r="E8" s="36">
        <f ca="1">OFFSET(results_gr!$J$60, ROW(E7)*3-1,0)</f>
        <v>0.1226049089469517</v>
      </c>
      <c r="M8" s="8">
        <f ca="1">OFFSET(results_gr!$I$58, ROW(M7)*3-1,0)</f>
        <v>1500</v>
      </c>
      <c r="O8" s="8" t="str">
        <f ca="1">OFFSET(results_gr!$I$59, ROW(O7)*3-1,0)</f>
        <v>936.8</v>
      </c>
      <c r="Q8" s="8">
        <f ca="1">OFFSET(results_gr!$I$60, ROW(Q7)*3-1,0)</f>
        <v>929.1</v>
      </c>
      <c r="S8" s="36">
        <f t="shared" ca="1" si="1"/>
        <v>3.1760912590556813</v>
      </c>
      <c r="T8" s="36"/>
      <c r="U8" s="36">
        <f t="shared" ca="1" si="0"/>
        <v>2.9716468820643067</v>
      </c>
      <c r="V8" s="36"/>
      <c r="W8" s="36">
        <f t="shared" ca="1" si="0"/>
        <v>2.9680624600764491</v>
      </c>
    </row>
    <row r="9" spans="1:23">
      <c r="A9" s="36">
        <f ca="1">OFFSET(results_gr!$J$58, ROW(A8)*3-1,0)</f>
        <v>0.24034660510420292</v>
      </c>
      <c r="C9" s="36">
        <f ca="1">OFFSET(results_gr!$J$59, ROW(C8)*3-1,0)</f>
        <v>0.44957596812097678</v>
      </c>
      <c r="E9" s="36">
        <f ca="1">OFFSET(results_gr!$J$60, ROW(E8)*3-1,0)</f>
        <v>0.5901639344262295</v>
      </c>
      <c r="M9" s="8">
        <f ca="1">OFFSET(results_gr!$I$58, ROW(M8)*3-1,0)</f>
        <v>7600</v>
      </c>
      <c r="O9" s="8">
        <f ca="1">OFFSET(results_gr!$I$59, ROW(O8)*3-1,0)</f>
        <v>4400</v>
      </c>
      <c r="Q9" s="8">
        <f ca="1">OFFSET(results_gr!$I$60, ROW(Q8)*3-1,0)</f>
        <v>4500</v>
      </c>
      <c r="S9" s="36">
        <f t="shared" ca="1" si="1"/>
        <v>3.8808135922807914</v>
      </c>
      <c r="T9" s="36"/>
      <c r="U9" s="36">
        <f t="shared" ca="1" si="0"/>
        <v>3.6434526764861874</v>
      </c>
      <c r="V9" s="36"/>
      <c r="W9" s="36">
        <f t="shared" ca="1" si="0"/>
        <v>3.6532125137753435</v>
      </c>
    </row>
    <row r="10" spans="1:23">
      <c r="A10" s="36">
        <f ca="1">OFFSET(results_gr!$J$58, ROW(A9)*3-1,0)</f>
        <v>2.3565315882204882</v>
      </c>
      <c r="C10" s="36">
        <f ca="1">OFFSET(results_gr!$J$59, ROW(C9)*3-1,0)</f>
        <v>8.3776595744680851</v>
      </c>
      <c r="E10" s="36">
        <f ca="1">OFFSET(results_gr!$J$60, ROW(E9)*3-1,0)</f>
        <v>13.652756311179804</v>
      </c>
      <c r="M10" s="8">
        <f ca="1">OFFSET(results_gr!$I$58, ROW(M9)*3-1,0)</f>
        <v>74900</v>
      </c>
      <c r="O10" s="8">
        <f ca="1">OFFSET(results_gr!$I$59, ROW(O9)*3-1,0)</f>
        <v>81900</v>
      </c>
      <c r="Q10" s="8">
        <f ca="1">OFFSET(results_gr!$I$60, ROW(Q9)*3-1,0)</f>
        <v>106000</v>
      </c>
      <c r="S10" s="36">
        <f t="shared" ca="1" si="1"/>
        <v>4.8744818176994666</v>
      </c>
      <c r="T10" s="36"/>
      <c r="U10" s="36">
        <f t="shared" ca="1" si="0"/>
        <v>4.9132839017604182</v>
      </c>
      <c r="V10" s="36"/>
      <c r="W10" s="36">
        <f t="shared" ca="1" si="0"/>
        <v>5.0253058652647704</v>
      </c>
    </row>
    <row r="34" spans="1:23">
      <c r="A34" s="2" t="s">
        <v>450</v>
      </c>
    </row>
    <row r="35" spans="1:23">
      <c r="U35" s="2" t="s">
        <v>452</v>
      </c>
    </row>
    <row r="36" spans="1:23">
      <c r="A36" s="2" t="s">
        <v>451</v>
      </c>
    </row>
    <row r="38" spans="1:23">
      <c r="M38" s="2" t="s">
        <v>135</v>
      </c>
      <c r="O38" s="2" t="s">
        <v>155</v>
      </c>
      <c r="Q38" s="2" t="s">
        <v>171</v>
      </c>
      <c r="S38" s="2" t="s">
        <v>471</v>
      </c>
      <c r="U38" s="2" t="s">
        <v>472</v>
      </c>
      <c r="W38" s="2" t="s">
        <v>473</v>
      </c>
    </row>
    <row r="39" spans="1:23">
      <c r="A39" s="2">
        <f ca="1">OFFSET(results!$J$85, ROW(A1)*3-1,0)</f>
        <v>1.7576533581655218</v>
      </c>
      <c r="C39" s="2">
        <f ca="1">OFFSET(results!$J$86, ROW(C1)*3-1,0)</f>
        <v>2.9684601113172544</v>
      </c>
      <c r="E39" s="2">
        <f ca="1">OFFSET(results!$J$87, ROW(E1)*3-1,0)</f>
        <v>3.0647985989492121</v>
      </c>
      <c r="M39" s="8" t="str">
        <f ca="1">OFFSET(results_gr!$I$85, ROW(M1)*3-1,0)</f>
        <v>15.1</v>
      </c>
      <c r="O39" s="8" t="str">
        <f ca="1">OFFSET(results_gr!$I$86, ROW(O1)*3-1,0)</f>
        <v>8</v>
      </c>
      <c r="Q39" s="8" t="str">
        <f ca="1">OFFSET(results_gr!$I$87, ROW(Q1)*3-1,0)</f>
        <v>7</v>
      </c>
      <c r="S39" s="2">
        <f t="shared" ref="S39:S47" ca="1" si="2">LOG(M39)</f>
        <v>1.1789769472931695</v>
      </c>
      <c r="U39" s="2">
        <f ca="1">LOG(O39)</f>
        <v>0.90308998699194354</v>
      </c>
      <c r="W39" s="2">
        <f ca="1">LOG(Q39)</f>
        <v>0.84509804001425681</v>
      </c>
    </row>
    <row r="40" spans="1:23">
      <c r="A40" s="2">
        <f ca="1">OFFSET(results!$J$85, ROW(A2)*3-1,0)</f>
        <v>6.2876331635016198</v>
      </c>
      <c r="C40" s="2">
        <f ca="1">OFFSET(results!$J$86, ROW(C2)*3-1,0)</f>
        <v>11.860218849276386</v>
      </c>
      <c r="E40" s="2">
        <f ca="1">OFFSET(results!$J$87, ROW(E2)*3-1,0)</f>
        <v>13.622426631625054</v>
      </c>
      <c r="M40" s="8" t="str">
        <f ca="1">OFFSET(results_gr!$I$85, ROW(M2)*3-1,0)</f>
        <v>54.3</v>
      </c>
      <c r="O40" s="8" t="str">
        <f ca="1">OFFSET(results_gr!$I$86, ROW(O2)*3-1,0)</f>
        <v>33.6</v>
      </c>
      <c r="Q40" s="8" t="str">
        <f ca="1">OFFSET(results_gr!$I$87, ROW(Q2)*3-1,0)</f>
        <v>31.1</v>
      </c>
      <c r="S40" s="2">
        <f t="shared" ca="1" si="2"/>
        <v>1.7347998295888469</v>
      </c>
      <c r="U40" s="2">
        <f t="shared" ref="U40:U47" ca="1" si="3">LOG(O40)</f>
        <v>1.5263392773898441</v>
      </c>
      <c r="W40" s="2">
        <f t="shared" ref="W40:W47" ca="1" si="4">LOG(Q40)</f>
        <v>1.4927603890268375</v>
      </c>
    </row>
    <row r="41" spans="1:23">
      <c r="A41" s="2">
        <f ca="1">OFFSET(results!$J$85, ROW(A3)*3-1,0)</f>
        <v>12.024211384006518</v>
      </c>
      <c r="C41" s="2">
        <f ca="1">OFFSET(results!$J$86, ROW(C3)*3-1,0)</f>
        <v>22.775540095203223</v>
      </c>
      <c r="E41" s="2">
        <f ca="1">OFFSET(results!$J$87, ROW(E3)*3-1,0)</f>
        <v>25.325493490130196</v>
      </c>
      <c r="M41" s="8" t="str">
        <f ca="1">OFFSET(results_gr!$I$85, ROW(M3)*3-1,0)</f>
        <v>103.3</v>
      </c>
      <c r="O41" s="8" t="str">
        <f ca="1">OFFSET(results_gr!$I$86, ROW(O3)*3-1,0)</f>
        <v>62.2</v>
      </c>
      <c r="Q41" s="8" t="str">
        <f ca="1">OFFSET(results_gr!$I$87, ROW(Q3)*3-1,0)</f>
        <v>60.3</v>
      </c>
      <c r="S41" s="2">
        <f t="shared" ca="1" si="2"/>
        <v>2.0141003215196207</v>
      </c>
      <c r="U41" s="2">
        <f t="shared" ca="1" si="3"/>
        <v>1.7937903846908188</v>
      </c>
      <c r="W41" s="2">
        <f t="shared" ca="1" si="4"/>
        <v>1.7803173121401512</v>
      </c>
    </row>
    <row r="42" spans="1:23">
      <c r="A42" s="2">
        <f ca="1">OFFSET(results!$J$85, ROW(A4)*3-1,0)</f>
        <v>0.11623052959501559</v>
      </c>
      <c r="C42" s="2">
        <f ca="1">OFFSET(results!$J$86, ROW(C4)*3-1,0)</f>
        <v>0.17379471228615861</v>
      </c>
      <c r="E42" s="2">
        <f ca="1">OFFSET(results!$J$87, ROW(E4)*3-1,0)</f>
        <v>0.186952288218111</v>
      </c>
      <c r="M42" s="8" t="str">
        <f ca="1">OFFSET(results_gr!$I$85, ROW(M4)*3-1,0)</f>
        <v>373.1</v>
      </c>
      <c r="O42" s="8" t="str">
        <f ca="1">OFFSET(results_gr!$I$86, ROW(O4)*3-1,0)</f>
        <v>223.5</v>
      </c>
      <c r="Q42" s="8" t="str">
        <f ca="1">OFFSET(results_gr!$I$87, ROW(Q4)*3-1,0)</f>
        <v>192</v>
      </c>
      <c r="S42" s="2">
        <f t="shared" ca="1" si="2"/>
        <v>2.5718252490408293</v>
      </c>
      <c r="U42" s="2">
        <f t="shared" ca="1" si="3"/>
        <v>2.3492775274679554</v>
      </c>
      <c r="W42" s="2">
        <f t="shared" ca="1" si="4"/>
        <v>2.2833012287035497</v>
      </c>
    </row>
    <row r="43" spans="1:23">
      <c r="A43" s="2">
        <f ca="1">OFFSET(results!$J$85, ROW(A5)*3-1,0)</f>
        <v>5.0044156608772445E-4</v>
      </c>
      <c r="C43" s="2">
        <f ca="1">OFFSET(results!$J$86, ROW(C5)*3-1,0)</f>
        <v>0.76511094108645761</v>
      </c>
      <c r="E43" s="2">
        <f ca="1">OFFSET(results!$J$87, ROW(E5)*3-1,0)</f>
        <v>0.78085501858736062</v>
      </c>
      <c r="M43" s="8">
        <f ca="1">OFFSET(results_gr!$I$85, ROW(M5)*3-1,0)</f>
        <v>1700</v>
      </c>
      <c r="O43" s="8">
        <f ca="1">OFFSET(results_gr!$I$86, ROW(O5)*3-1,0)</f>
        <v>1000</v>
      </c>
      <c r="Q43" s="8" t="str">
        <f ca="1">OFFSET(results_gr!$I$87, ROW(Q5)*3-1,0)</f>
        <v>840.2</v>
      </c>
      <c r="S43" s="2">
        <f t="shared" ca="1" si="2"/>
        <v>3.2304489213782741</v>
      </c>
      <c r="U43" s="2">
        <f t="shared" ca="1" si="3"/>
        <v>3</v>
      </c>
      <c r="W43" s="2">
        <f t="shared" ca="1" si="4"/>
        <v>2.9243826772019732</v>
      </c>
    </row>
    <row r="44" spans="1:23">
      <c r="A44" s="2">
        <f ca="1">OFFSET(results!$J$85, ROW(A6)*3-1,0)</f>
        <v>1.0377358490566038</v>
      </c>
      <c r="C44" s="2">
        <f ca="1">OFFSET(results!$J$86, ROW(C6)*3-1,0)</f>
        <v>1.4210919970082274</v>
      </c>
      <c r="E44" s="2">
        <f ca="1">OFFSET(results!$J$87, ROW(E6)*3-1,0)</f>
        <v>1.6981132075471699</v>
      </c>
      <c r="M44" s="8">
        <f ca="1">OFFSET(results_gr!$I$85, ROW(M6)*3-1,0)</f>
        <v>3300</v>
      </c>
      <c r="O44" s="8">
        <f ca="1">OFFSET(results_gr!$I$86, ROW(O6)*3-1,0)</f>
        <v>1900</v>
      </c>
      <c r="Q44" s="8">
        <f ca="1">OFFSET(results_gr!$I$87, ROW(Q6)*3-1,0)</f>
        <v>1800</v>
      </c>
      <c r="S44" s="2">
        <f t="shared" ca="1" si="2"/>
        <v>3.5185139398778875</v>
      </c>
      <c r="U44" s="2">
        <f t="shared" ca="1" si="3"/>
        <v>3.2787536009528289</v>
      </c>
      <c r="W44" s="2">
        <f t="shared" ca="1" si="4"/>
        <v>3.255272505103306</v>
      </c>
    </row>
    <row r="45" spans="1:23">
      <c r="A45" s="2">
        <f ca="1">OFFSET(results!$J$85, ROW(A7)*3-1,0)</f>
        <v>6.4037748567576672E-2</v>
      </c>
      <c r="C45" s="2">
        <f ca="1">OFFSET(results!$J$86, ROW(C7)*3-1,0)</f>
        <v>0.10022998118335773</v>
      </c>
      <c r="E45" s="2">
        <f ca="1">OFFSET(results!$J$87, ROW(E7)*3-1,0)</f>
        <v>0.11832856027076283</v>
      </c>
      <c r="M45" s="8">
        <f ca="1">OFFSET(results_gr!$I$85, ROW(M7)*3-1,0)</f>
        <v>1900</v>
      </c>
      <c r="O45" s="8" t="str">
        <f ca="1">OFFSET(results_gr!$I$86, ROW(O7)*3-1,0)</f>
        <v>958.8</v>
      </c>
      <c r="Q45" s="8" t="str">
        <f ca="1">OFFSET(results_gr!$I$87, ROW(Q7)*3-1,0)</f>
        <v>909</v>
      </c>
      <c r="S45" s="2">
        <f t="shared" ca="1" si="2"/>
        <v>3.2787536009528289</v>
      </c>
      <c r="U45" s="2">
        <f t="shared" ca="1" si="3"/>
        <v>2.9817280253616163</v>
      </c>
      <c r="W45" s="2">
        <f t="shared" ca="1" si="4"/>
        <v>2.9585638832219674</v>
      </c>
    </row>
    <row r="46" spans="1:23">
      <c r="A46" s="2">
        <f ca="1">OFFSET(results!$J$85, ROW(A8)*3-1,0)</f>
        <v>0.28475878282176087</v>
      </c>
      <c r="C46" s="2">
        <f ca="1">OFFSET(results!$J$86, ROW(C8)*3-1,0)</f>
        <v>0.46343975283213185</v>
      </c>
      <c r="E46" s="2">
        <f ca="1">OFFSET(results!$J$87, ROW(E8)*3-1,0)</f>
        <v>0.5731804852039456</v>
      </c>
      <c r="M46" s="8">
        <f ca="1">OFFSET(results_gr!$I$85, ROW(M8)*3-1,0)</f>
        <v>8600</v>
      </c>
      <c r="O46" s="8">
        <f ca="1">OFFSET(results_gr!$I$86, ROW(O8)*3-1,0)</f>
        <v>4500</v>
      </c>
      <c r="Q46" s="8">
        <f ca="1">OFFSET(results_gr!$I$87, ROW(Q8)*3-1,0)</f>
        <v>4300</v>
      </c>
      <c r="S46" s="2">
        <f t="shared" ca="1" si="2"/>
        <v>3.9344984512435679</v>
      </c>
      <c r="U46" s="2">
        <f t="shared" ca="1" si="3"/>
        <v>3.6532125137753435</v>
      </c>
      <c r="W46" s="2">
        <f t="shared" ca="1" si="4"/>
        <v>3.6334684555795866</v>
      </c>
    </row>
    <row r="47" spans="1:23">
      <c r="A47" s="2">
        <f ca="1">OFFSET(results!$J$85, ROW(A9)*3-1,0)</f>
        <v>0.79920739762219284</v>
      </c>
      <c r="C47" s="2">
        <f ca="1">OFFSET(results!$J$86, ROW(C9)*3-1,0)</f>
        <v>1.6815338870091254</v>
      </c>
      <c r="E47" s="2">
        <f ca="1">OFFSET(results!$J$87, ROW(E9)*3-1,0)</f>
        <v>2.1719339315905839</v>
      </c>
      <c r="M47" s="8">
        <f ca="1">OFFSET(results_gr!$I$85, ROW(M9)*3-1,0)</f>
        <v>24200</v>
      </c>
      <c r="O47" s="8">
        <f ca="1">OFFSET(results_gr!$I$86, ROW(O9)*3-1,0)</f>
        <v>16400</v>
      </c>
      <c r="Q47" s="8">
        <f ca="1">OFFSET(results_gr!$I$87, ROW(Q9)*3-1,0)</f>
        <v>16700</v>
      </c>
      <c r="S47" s="2">
        <f t="shared" ca="1" si="2"/>
        <v>4.3838153659804311</v>
      </c>
      <c r="U47" s="2">
        <f t="shared" ca="1" si="3"/>
        <v>4.214843848047698</v>
      </c>
      <c r="W47" s="2">
        <f t="shared" ca="1" si="4"/>
        <v>4.2227164711475833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E8E62-76B3-4B83-924F-B2450E2B732C}">
  <dimension ref="A1:Z47"/>
  <sheetViews>
    <sheetView zoomScale="115" zoomScaleNormal="115" workbookViewId="0">
      <selection activeCell="K76" sqref="K76"/>
    </sheetView>
  </sheetViews>
  <sheetFormatPr defaultRowHeight="13.8"/>
  <cols>
    <col min="1" max="16384" width="8.88671875" style="2"/>
  </cols>
  <sheetData>
    <row r="1" spans="1:26">
      <c r="C1" s="2" t="s">
        <v>469</v>
      </c>
      <c r="M1" s="2" t="s">
        <v>135</v>
      </c>
      <c r="O1" s="2" t="s">
        <v>155</v>
      </c>
      <c r="Q1" s="2" t="s">
        <v>171</v>
      </c>
    </row>
    <row r="2" spans="1:26">
      <c r="A2" s="2">
        <f ca="1">OFFSET(results!$J$112, ROW(A1)*3-1,0)</f>
        <v>57.999999999999993</v>
      </c>
      <c r="C2" s="2">
        <f ca="1">OFFSET(results!$J$113, ROW(C1)*3-1,0)</f>
        <v>48.150000000000006</v>
      </c>
      <c r="E2" s="2">
        <f ca="1">OFFSET(results!$J$114, ROW(E1)*3-1,0)</f>
        <v>34.556249999999999</v>
      </c>
      <c r="M2" s="8">
        <f ca="1">OFFSET(results!$I$112, ROW(M1)*3-1,0)</f>
        <v>2900</v>
      </c>
      <c r="O2" s="8" t="str">
        <f ca="1">OFFSET(results!$I$113, ROW(O1)*3-1,0)</f>
        <v>674.1</v>
      </c>
      <c r="Q2" s="8" t="str">
        <f ca="1">OFFSET(results!$I$114, ROW(Q1)*3-1,0)</f>
        <v>552.9</v>
      </c>
      <c r="S2" s="2">
        <f ca="1">LOG(M2)</f>
        <v>3.4623979978989561</v>
      </c>
      <c r="T2" s="36"/>
      <c r="U2" s="36">
        <f t="shared" ref="U2:W10" ca="1" si="0">LOG(O2)</f>
        <v>2.8287243271387914</v>
      </c>
      <c r="V2" s="36"/>
      <c r="W2" s="36">
        <f t="shared" ca="1" si="0"/>
        <v>2.7426465899387362</v>
      </c>
    </row>
    <row r="3" spans="1:26">
      <c r="A3" s="2">
        <f ca="1">OFFSET(results!$J$112, ROW(A2)*3-1,0)</f>
        <v>60.784313725490193</v>
      </c>
      <c r="C3" s="2">
        <f ca="1">OFFSET(results!$J$113, ROW(C2)*3-1,0)</f>
        <v>58.121428571428581</v>
      </c>
      <c r="E3" s="2">
        <f ca="1">OFFSET(results!$J$114, ROW(E2)*3-1,0)</f>
        <v>50.323076923076925</v>
      </c>
      <c r="M3" s="8">
        <f ca="1">OFFSET(results!$I$112, ROW(M2)*3-1,0)</f>
        <v>3100</v>
      </c>
      <c r="O3" s="8" t="str">
        <f ca="1">OFFSET(results!$I$113, ROW(O2)*3-1,0)</f>
        <v>813.7</v>
      </c>
      <c r="Q3" s="8" t="str">
        <f ca="1">OFFSET(results!$I$114, ROW(Q2)*3-1,0)</f>
        <v>654.2</v>
      </c>
      <c r="S3" s="36">
        <f t="shared" ref="S3:S10" ca="1" si="1">LOG(M3)</f>
        <v>3.4913616938342726</v>
      </c>
      <c r="T3" s="36"/>
      <c r="U3" s="36">
        <f t="shared" ca="1" si="0"/>
        <v>2.9104643159956138</v>
      </c>
      <c r="V3" s="36"/>
      <c r="W3" s="36">
        <f t="shared" ca="1" si="0"/>
        <v>2.815710539788963</v>
      </c>
      <c r="Z3" s="2" t="s">
        <v>470</v>
      </c>
    </row>
    <row r="4" spans="1:26">
      <c r="A4" s="2">
        <f ca="1">OFFSET(results!$J$112, ROW(A3)*3-1,0)</f>
        <v>64</v>
      </c>
      <c r="C4" s="2">
        <f ca="1">OFFSET(results!$J$113, ROW(C3)*3-1,0)</f>
        <v>58.371428571428574</v>
      </c>
      <c r="E4" s="2">
        <f ca="1">OFFSET(results!$J$114, ROW(E3)*3-1,0)</f>
        <v>37.93684210526316</v>
      </c>
      <c r="M4" s="8">
        <f ca="1">OFFSET(results!$I$112, ROW(M3)*3-1,0)</f>
        <v>3200</v>
      </c>
      <c r="O4" s="8" t="str">
        <f ca="1">OFFSET(results!$I$113, ROW(O3)*3-1,0)</f>
        <v>817.2</v>
      </c>
      <c r="Q4" s="8" t="str">
        <f ca="1">OFFSET(results!$I$114, ROW(Q3)*3-1,0)</f>
        <v>720.8</v>
      </c>
      <c r="S4" s="36">
        <f t="shared" ca="1" si="1"/>
        <v>3.5051499783199058</v>
      </c>
      <c r="T4" s="36"/>
      <c r="U4" s="36">
        <f t="shared" ca="1" si="0"/>
        <v>2.9123283579604102</v>
      </c>
      <c r="V4" s="36"/>
      <c r="W4" s="36">
        <f t="shared" ca="1" si="0"/>
        <v>2.8578147779710066</v>
      </c>
    </row>
    <row r="5" spans="1:26">
      <c r="A5" s="2">
        <f ca="1">OFFSET(results!$J$112, ROW(A4)*3-1,0)</f>
        <v>16.340579710144929</v>
      </c>
      <c r="C5" s="2">
        <f ca="1">OFFSET(results!$J$113, ROW(C4)*3-1,0)</f>
        <v>9.1679506933744221</v>
      </c>
      <c r="E5" s="2">
        <f ca="1">OFFSET(results!$J$114, ROW(E4)*3-1,0)</f>
        <v>8.3553210202286721</v>
      </c>
      <c r="M5" s="8">
        <f ca="1">OFFSET(results!$I$112, ROW(M4)*3-1,0)</f>
        <v>45100</v>
      </c>
      <c r="O5" s="8">
        <f ca="1">OFFSET(results!$I$113, ROW(O4)*3-1,0)</f>
        <v>11900</v>
      </c>
      <c r="Q5" s="8">
        <f ca="1">OFFSET(results!$I$114, ROW(Q4)*3-1,0)</f>
        <v>9500</v>
      </c>
      <c r="S5" s="36">
        <f t="shared" ca="1" si="1"/>
        <v>4.6541765418779608</v>
      </c>
      <c r="T5" s="36"/>
      <c r="U5" s="36">
        <f t="shared" ca="1" si="0"/>
        <v>4.075546961392531</v>
      </c>
      <c r="V5" s="36"/>
      <c r="W5" s="36">
        <f t="shared" ca="1" si="0"/>
        <v>3.9777236052888476</v>
      </c>
    </row>
    <row r="6" spans="1:26">
      <c r="A6" s="2">
        <f ca="1">OFFSET(results!$J$112, ROW(A5)*3-1,0)</f>
        <v>16.090023513604297</v>
      </c>
      <c r="C6" s="2">
        <f ca="1">OFFSET(results!$J$113, ROW(C5)*3-1,0)</f>
        <v>11.102362204724409</v>
      </c>
      <c r="E6" s="2">
        <f ca="1">OFFSET(results!$J$114, ROW(E5)*3-1,0)</f>
        <v>10.106382978723403</v>
      </c>
      <c r="M6" s="8">
        <f ca="1">OFFSET(results!$I$112, ROW(M5)*3-1,0)</f>
        <v>47900</v>
      </c>
      <c r="O6" s="8">
        <f ca="1">OFFSET(results!$I$113, ROW(O5)*3-1,0)</f>
        <v>14100</v>
      </c>
      <c r="Q6" s="8">
        <f ca="1">OFFSET(results!$I$114, ROW(Q5)*3-1,0)</f>
        <v>11400</v>
      </c>
      <c r="S6" s="36">
        <f t="shared" ca="1" si="1"/>
        <v>4.6803355134145637</v>
      </c>
      <c r="T6" s="36"/>
      <c r="U6" s="36">
        <f t="shared" ca="1" si="0"/>
        <v>4.1492191126553797</v>
      </c>
      <c r="V6" s="36"/>
      <c r="W6" s="36">
        <f t="shared" ca="1" si="0"/>
        <v>4.0569048513364727</v>
      </c>
    </row>
    <row r="7" spans="1:26">
      <c r="A7" s="2">
        <f ca="1">OFFSET(results!$J$112, ROW(A6)*3-1,0)</f>
        <v>16.706948640483386</v>
      </c>
      <c r="C7" s="2">
        <f ca="1">OFFSET(results!$J$113, ROW(C6)*3-1,0)</f>
        <v>15.789473684210526</v>
      </c>
      <c r="E7" s="2">
        <f ca="1">OFFSET(results!$J$114, ROW(E6)*3-1,0)</f>
        <v>12.9182156133829</v>
      </c>
      <c r="M7" s="8">
        <f ca="1">OFFSET(results!$I$112, ROW(M6)*3-1,0)</f>
        <v>55300</v>
      </c>
      <c r="O7" s="8">
        <f ca="1">OFFSET(results!$I$113, ROW(O6)*3-1,0)</f>
        <v>19500</v>
      </c>
      <c r="Q7" s="8">
        <f ca="1">OFFSET(results!$I$114, ROW(Q6)*3-1,0)</f>
        <v>13900</v>
      </c>
      <c r="S7" s="36">
        <f t="shared" ca="1" si="1"/>
        <v>4.7427251313046979</v>
      </c>
      <c r="T7" s="36"/>
      <c r="U7" s="36">
        <f t="shared" ca="1" si="0"/>
        <v>4.2900346113625183</v>
      </c>
      <c r="V7" s="36"/>
      <c r="W7" s="36">
        <f t="shared" ca="1" si="0"/>
        <v>4.143014800254095</v>
      </c>
    </row>
    <row r="8" spans="1:26">
      <c r="A8" s="2">
        <f ca="1">OFFSET(results!$J$112, ROW(A7)*3-1,0)</f>
        <v>10.649246377869421</v>
      </c>
      <c r="C8" s="2">
        <f ca="1">OFFSET(results!$J$113, ROW(C7)*3-1,0)</f>
        <v>10.805884650436141</v>
      </c>
      <c r="E8" s="2">
        <f ca="1">OFFSET(results!$J$114, ROW(E7)*3-1,0)</f>
        <v>11.074197120708748</v>
      </c>
      <c r="M8" s="8">
        <f ca="1">OFFSET(results!$I$112, ROW(M7)*3-1,0)</f>
        <v>291800</v>
      </c>
      <c r="O8" s="8">
        <f ca="1">OFFSET(results!$I$113, ROW(O7)*3-1,0)</f>
        <v>83000</v>
      </c>
      <c r="Q8" s="8">
        <f ca="1">OFFSET(results!$I$114, ROW(Q7)*3-1,0)</f>
        <v>70000</v>
      </c>
      <c r="S8" s="36">
        <f t="shared" ca="1" si="1"/>
        <v>5.4650852875574332</v>
      </c>
      <c r="T8" s="36"/>
      <c r="U8" s="36">
        <f t="shared" ca="1" si="0"/>
        <v>4.9190780923760737</v>
      </c>
      <c r="V8" s="36"/>
      <c r="W8" s="36">
        <f t="shared" ca="1" si="0"/>
        <v>4.8450980400142569</v>
      </c>
    </row>
    <row r="9" spans="1:26">
      <c r="A9" s="2">
        <f ca="1">OFFSET(results!$J$112, ROW(A8)*3-1,0)</f>
        <v>11.134091692519821</v>
      </c>
      <c r="C9" s="2">
        <f ca="1">OFFSET(results!$J$113, ROW(C8)*3-1,0)</f>
        <v>12.324857291126103</v>
      </c>
      <c r="E9" s="2">
        <f ca="1">OFFSET(results!$J$114, ROW(E8)*3-1,0)</f>
        <v>12.586127698667893</v>
      </c>
      <c r="M9" s="8">
        <f ca="1">OFFSET(results!$I$112, ROW(M8)*3-1,0)</f>
        <v>290700</v>
      </c>
      <c r="O9" s="8">
        <f ca="1">OFFSET(results!$I$113, ROW(O8)*3-1,0)</f>
        <v>95000</v>
      </c>
      <c r="Q9" s="8">
        <f ca="1">OFFSET(results!$I$114, ROW(Q8)*3-1,0)</f>
        <v>82200</v>
      </c>
      <c r="S9" s="36">
        <f t="shared" ca="1" si="1"/>
        <v>5.4634450317704282</v>
      </c>
      <c r="T9" s="36"/>
      <c r="U9" s="36">
        <f t="shared" ca="1" si="0"/>
        <v>4.9777236052888476</v>
      </c>
      <c r="V9" s="36"/>
      <c r="W9" s="36">
        <f t="shared" ca="1" si="0"/>
        <v>4.9148718175400505</v>
      </c>
    </row>
    <row r="10" spans="1:26">
      <c r="A10" s="2">
        <f ca="1">OFFSET(results!$J$112, ROW(A9)*3-1,0)</f>
        <v>12.046399816842829</v>
      </c>
      <c r="C10" s="2">
        <f ca="1">OFFSET(results!$J$113, ROW(C9)*3-1,0)</f>
        <v>14.862619808306709</v>
      </c>
      <c r="E10" s="2">
        <f ca="1">OFFSET(results!$J$114, ROW(E9)*3-1,0)</f>
        <v>14.266138855054811</v>
      </c>
      <c r="M10" s="8">
        <f ca="1">OFFSET(results!$I$112, ROW(M9)*3-1,0)</f>
        <v>315700</v>
      </c>
      <c r="O10" s="8">
        <f ca="1">OFFSET(results!$I$113, ROW(O9)*3-1,0)</f>
        <v>116300</v>
      </c>
      <c r="Q10" s="8">
        <f ca="1">OFFSET(results!$I$114, ROW(Q9)*3-1,0)</f>
        <v>93700</v>
      </c>
      <c r="S10" s="36">
        <f t="shared" ca="1" si="1"/>
        <v>5.4992745818922177</v>
      </c>
      <c r="T10" s="36"/>
      <c r="U10" s="36">
        <f t="shared" ca="1" si="0"/>
        <v>5.0655797147284485</v>
      </c>
      <c r="V10" s="36"/>
      <c r="W10" s="36">
        <f t="shared" ca="1" si="0"/>
        <v>4.9717395908877782</v>
      </c>
    </row>
    <row r="34" spans="1:23">
      <c r="A34" s="2" t="s">
        <v>450</v>
      </c>
    </row>
    <row r="35" spans="1:23">
      <c r="U35" s="2" t="s">
        <v>452</v>
      </c>
    </row>
    <row r="36" spans="1:23">
      <c r="A36" s="2" t="s">
        <v>451</v>
      </c>
    </row>
    <row r="38" spans="1:23">
      <c r="M38" s="2" t="s">
        <v>135</v>
      </c>
      <c r="O38" s="2" t="s">
        <v>155</v>
      </c>
      <c r="Q38" s="2" t="s">
        <v>171</v>
      </c>
      <c r="S38" s="2" t="s">
        <v>471</v>
      </c>
      <c r="U38" s="2" t="s">
        <v>472</v>
      </c>
      <c r="W38" s="2" t="s">
        <v>473</v>
      </c>
    </row>
    <row r="39" spans="1:23">
      <c r="A39" s="2">
        <f ca="1">OFFSET(results!$J$139, ROW(A1)*3-1,0)</f>
        <v>57.777777777777771</v>
      </c>
      <c r="C39" s="2">
        <f ca="1">OFFSET(results!$J$140, ROW(C1)*3-1,0)</f>
        <v>50.133333333333333</v>
      </c>
      <c r="E39" s="2">
        <f ca="1">OFFSET(results!$J$141, ROW(E1)*3-1,0)</f>
        <v>45.007692307692309</v>
      </c>
      <c r="M39" s="8">
        <f ca="1">OFFSET(results!$I$139, ROW(M1)*3-1,0)</f>
        <v>2600</v>
      </c>
      <c r="O39" s="8" t="str">
        <f ca="1">OFFSET(results!$I$140, ROW(O1)*3-1,0)</f>
        <v>752</v>
      </c>
      <c r="Q39" s="8" t="str">
        <f ca="1">OFFSET(results!$I$141, ROW(Q1)*3-1,0)</f>
        <v>585.1</v>
      </c>
      <c r="S39" s="2">
        <f t="shared" ref="S39:S47" ca="1" si="2">LOG(M39)</f>
        <v>3.4149733479708178</v>
      </c>
      <c r="U39" s="2">
        <f ca="1">LOG(O39)</f>
        <v>2.8762178405916421</v>
      </c>
      <c r="W39" s="2">
        <f ca="1">LOG(Q39)</f>
        <v>2.7672300981107183</v>
      </c>
    </row>
    <row r="40" spans="1:23">
      <c r="A40" s="2">
        <f ca="1">OFFSET(results!$J$139, ROW(A2)*3-1,0)</f>
        <v>64.444444444444443</v>
      </c>
      <c r="C40" s="2">
        <f ca="1">OFFSET(results!$J$140, ROW(C2)*3-1,0)</f>
        <v>52.366666666666674</v>
      </c>
      <c r="E40" s="2">
        <f ca="1">OFFSET(results!$J$141, ROW(E2)*3-1,0)</f>
        <v>50.268749999999997</v>
      </c>
      <c r="M40" s="8">
        <f ca="1">OFFSET(results!$I$139, ROW(M2)*3-1,0)</f>
        <v>2900</v>
      </c>
      <c r="O40" s="8" t="str">
        <f ca="1">OFFSET(results!$I$140, ROW(O2)*3-1,0)</f>
        <v>942.6</v>
      </c>
      <c r="Q40" s="8" t="str">
        <f ca="1">OFFSET(results!$I$141, ROW(Q2)*3-1,0)</f>
        <v>804.3</v>
      </c>
      <c r="S40" s="2">
        <f t="shared" ca="1" si="2"/>
        <v>3.4623979978989561</v>
      </c>
      <c r="U40" s="2">
        <f t="shared" ref="U40:U47" ca="1" si="3">LOG(O40)</f>
        <v>2.9743274354236169</v>
      </c>
      <c r="W40" s="2">
        <f t="shared" ref="W40:W47" ca="1" si="4">LOG(Q40)</f>
        <v>2.9054180687025419</v>
      </c>
    </row>
    <row r="41" spans="1:23">
      <c r="A41" s="2">
        <f ca="1">OFFSET(results!$J$139, ROW(A3)*3-1,0)</f>
        <v>66.666666666666657</v>
      </c>
      <c r="C41" s="2">
        <f ca="1">OFFSET(results!$J$140, ROW(C3)*3-1,0)</f>
        <v>65.826666666666668</v>
      </c>
      <c r="E41" s="2">
        <f ca="1">OFFSET(results!$J$141, ROW(E3)*3-1,0)</f>
        <v>55.2</v>
      </c>
      <c r="M41" s="8">
        <f ca="1">OFFSET(results!$I$139, ROW(M3)*3-1,0)</f>
        <v>3000</v>
      </c>
      <c r="O41" s="8" t="str">
        <f ca="1">OFFSET(results!$I$140, ROW(O3)*3-1,0)</f>
        <v>987.4</v>
      </c>
      <c r="Q41" s="8" t="str">
        <f ca="1">OFFSET(results!$I$141, ROW(Q3)*3-1,0)</f>
        <v>828</v>
      </c>
      <c r="S41" s="2">
        <f t="shared" ca="1" si="2"/>
        <v>3.4771212547196626</v>
      </c>
      <c r="U41" s="2">
        <f t="shared" ca="1" si="3"/>
        <v>2.9944931228835121</v>
      </c>
      <c r="W41" s="2">
        <f t="shared" ca="1" si="4"/>
        <v>2.9180303367848803</v>
      </c>
    </row>
    <row r="42" spans="1:23">
      <c r="A42" s="2">
        <f ca="1">OFFSET(results!$J$139, ROW(A4)*3-1,0)</f>
        <v>16.719618745035742</v>
      </c>
      <c r="C42" s="2">
        <f ca="1">OFFSET(results!$J$140, ROW(C4)*3-1,0)</f>
        <v>12.127659574468085</v>
      </c>
      <c r="E42" s="2">
        <f ca="1">OFFSET(results!$J$141, ROW(E4)*3-1,0)</f>
        <v>12.155388471177945</v>
      </c>
      <c r="M42" s="8">
        <f ca="1">OFFSET(results!$I$139, ROW(M4)*3-1,0)</f>
        <v>42100</v>
      </c>
      <c r="O42" s="8">
        <f ca="1">OFFSET(results!$I$140, ROW(O4)*3-1,0)</f>
        <v>11400</v>
      </c>
      <c r="Q42" s="8">
        <f ca="1">OFFSET(results!$I$141, ROW(Q4)*3-1,0)</f>
        <v>9700</v>
      </c>
      <c r="S42" s="2">
        <f t="shared" ca="1" si="2"/>
        <v>4.6242820958356683</v>
      </c>
      <c r="U42" s="2">
        <f t="shared" ca="1" si="3"/>
        <v>4.0569048513364727</v>
      </c>
      <c r="W42" s="2">
        <f t="shared" ca="1" si="4"/>
        <v>3.9867717342662448</v>
      </c>
    </row>
    <row r="43" spans="1:23">
      <c r="A43" s="2">
        <f ca="1">OFFSET(results!$J$139, ROW(A5)*3-1,0)</f>
        <v>17.853064331937571</v>
      </c>
      <c r="C43" s="2">
        <f ca="1">OFFSET(results!$J$140, ROW(C5)*3-1,0)</f>
        <v>13.536701620591037</v>
      </c>
      <c r="E43" s="2">
        <f ca="1">OFFSET(results!$J$141, ROW(E5)*3-1,0)</f>
        <v>13.378684807256235</v>
      </c>
      <c r="M43" s="8">
        <f ca="1">OFFSET(results!$I$139, ROW(M5)*3-1,0)</f>
        <v>46900</v>
      </c>
      <c r="O43" s="8">
        <f ca="1">OFFSET(results!$I$140, ROW(O5)*3-1,0)</f>
        <v>14200</v>
      </c>
      <c r="Q43" s="8">
        <f ca="1">OFFSET(results!$I$141, ROW(Q5)*3-1,0)</f>
        <v>11800</v>
      </c>
      <c r="S43" s="2">
        <f t="shared" ca="1" si="2"/>
        <v>4.6711728427150829</v>
      </c>
      <c r="U43" s="2">
        <f t="shared" ca="1" si="3"/>
        <v>4.1522883443830567</v>
      </c>
      <c r="W43" s="2">
        <f t="shared" ca="1" si="4"/>
        <v>4.071882007306125</v>
      </c>
    </row>
    <row r="44" spans="1:23">
      <c r="A44" s="2">
        <f ca="1">OFFSET(results!$J$139, ROW(A6)*3-1,0)</f>
        <v>20.015308075009568</v>
      </c>
      <c r="C44" s="2">
        <f ca="1">OFFSET(results!$J$140, ROW(C6)*3-1,0)</f>
        <v>19.288793103448278</v>
      </c>
      <c r="E44" s="2">
        <f ca="1">OFFSET(results!$J$141, ROW(E6)*3-1,0)</f>
        <v>15.65600882028666</v>
      </c>
      <c r="M44" s="8">
        <f ca="1">OFFSET(results!$I$139, ROW(M6)*3-1,0)</f>
        <v>52300</v>
      </c>
      <c r="O44" s="8">
        <f ca="1">OFFSET(results!$I$140, ROW(O6)*3-1,0)</f>
        <v>17900</v>
      </c>
      <c r="Q44" s="8">
        <f ca="1">OFFSET(results!$I$141, ROW(Q6)*3-1,0)</f>
        <v>14200</v>
      </c>
      <c r="S44" s="2">
        <f t="shared" ca="1" si="2"/>
        <v>4.7185016888672742</v>
      </c>
      <c r="U44" s="2">
        <f t="shared" ca="1" si="3"/>
        <v>4.2528530309798933</v>
      </c>
      <c r="W44" s="2">
        <f t="shared" ca="1" si="4"/>
        <v>4.1522883443830567</v>
      </c>
    </row>
    <row r="45" spans="1:23">
      <c r="A45" s="2">
        <f ca="1">OFFSET(results!$J$139, ROW(A7)*3-1,0)</f>
        <v>10.741561020314649</v>
      </c>
      <c r="C45" s="2">
        <f ca="1">OFFSET(results!$J$140, ROW(C7)*3-1,0)</f>
        <v>9.6305572949279892</v>
      </c>
      <c r="E45" s="2">
        <f ca="1">OFFSET(results!$J$141, ROW(E7)*3-1,0)</f>
        <v>9.2227821041380356</v>
      </c>
      <c r="M45" s="8">
        <f ca="1">OFFSET(results!$I$139, ROW(M7)*3-1,0)</f>
        <v>281300</v>
      </c>
      <c r="O45" s="8">
        <f ca="1">OFFSET(results!$I$140, ROW(O7)*3-1,0)</f>
        <v>76900</v>
      </c>
      <c r="Q45" s="8">
        <f ca="1">OFFSET(results!$I$141, ROW(Q7)*3-1,0)</f>
        <v>60400</v>
      </c>
      <c r="S45" s="2">
        <f t="shared" ca="1" si="2"/>
        <v>5.4491697321652008</v>
      </c>
      <c r="U45" s="2">
        <f t="shared" ca="1" si="3"/>
        <v>4.885926339801431</v>
      </c>
      <c r="W45" s="2">
        <f t="shared" ca="1" si="4"/>
        <v>4.7810369386211322</v>
      </c>
    </row>
    <row r="46" spans="1:23">
      <c r="A46" s="2">
        <f ca="1">OFFSET(results!$J$139, ROW(A8)*3-1,0)</f>
        <v>10.517995661924195</v>
      </c>
      <c r="C46" s="2">
        <f ca="1">OFFSET(results!$J$140, ROW(C8)*3-1,0)</f>
        <v>11.00748558105289</v>
      </c>
      <c r="E46" s="2">
        <f ca="1">OFFSET(results!$J$141, ROW(E8)*3-1,0)</f>
        <v>11.571109456440805</v>
      </c>
      <c r="M46" s="8">
        <f ca="1">OFFSET(results!$I$139, ROW(M8)*3-1,0)</f>
        <v>286100</v>
      </c>
      <c r="O46" s="8">
        <f ca="1">OFFSET(results!$I$140, ROW(O8)*3-1,0)</f>
        <v>89700</v>
      </c>
      <c r="Q46" s="8">
        <f ca="1">OFFSET(results!$I$141, ROW(Q8)*3-1,0)</f>
        <v>77700</v>
      </c>
      <c r="S46" s="2">
        <f t="shared" ca="1" si="2"/>
        <v>5.4565178578052622</v>
      </c>
      <c r="U46" s="2">
        <f t="shared" ca="1" si="3"/>
        <v>4.9527924430440917</v>
      </c>
      <c r="W46" s="2">
        <f t="shared" ca="1" si="4"/>
        <v>4.8904210188009145</v>
      </c>
    </row>
    <row r="47" spans="1:23">
      <c r="A47" s="2">
        <f ca="1">OFFSET(results!$J$139, ROW(A9)*3-1,0)</f>
        <v>11.733382298934998</v>
      </c>
      <c r="C47" s="2">
        <f ca="1">OFFSET(results!$J$140, ROW(C9)*3-1,0)</f>
        <v>12.879619465788512</v>
      </c>
      <c r="E47" s="2">
        <f ca="1">OFFSET(results!$J$141, ROW(E9)*3-1,0)</f>
        <v>12.711612711612711</v>
      </c>
      <c r="M47" s="8">
        <f ca="1">OFFSET(results!$I$139, ROW(M9)*3-1,0)</f>
        <v>319500</v>
      </c>
      <c r="O47" s="8">
        <f ca="1">OFFSET(results!$I$140, ROW(O9)*3-1,0)</f>
        <v>105600</v>
      </c>
      <c r="Q47" s="8">
        <f ca="1">OFFSET(results!$I$141, ROW(Q9)*3-1,0)</f>
        <v>85600</v>
      </c>
      <c r="S47" s="2">
        <f t="shared" ca="1" si="2"/>
        <v>5.5044708624944185</v>
      </c>
      <c r="U47" s="2">
        <f t="shared" ca="1" si="3"/>
        <v>5.0236639181977933</v>
      </c>
      <c r="W47" s="2">
        <f t="shared" ca="1" si="4"/>
        <v>4.9324737646771535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4204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results</vt:lpstr>
      <vt:lpstr>size_selection</vt:lpstr>
      <vt:lpstr>results_gr</vt:lpstr>
      <vt:lpstr>diagram_initial</vt:lpstr>
      <vt:lpstr>diagrams_triangle</vt:lpstr>
      <vt:lpstr>diagrams_degree</vt:lpstr>
      <vt:lpstr>diagrams_pagerank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KYRIAKOS</dc:creator>
  <cp:lastModifiedBy>KYRIAKOS</cp:lastModifiedBy>
  <cp:revision>156</cp:revision>
  <dcterms:created xsi:type="dcterms:W3CDTF">2022-05-25T13:52:18Z</dcterms:created>
  <dcterms:modified xsi:type="dcterms:W3CDTF">2022-09-20T15:59:44Z</dcterms:modified>
</cp:coreProperties>
</file>