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Sutya\OneDrive\Рабочий стол\Параллельное программирование\"/>
    </mc:Choice>
  </mc:AlternateContent>
  <xr:revisionPtr revIDLastSave="0" documentId="13_ncr:1_{93009473-728B-454F-A69C-F8C5BA70DF5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2" r:id="rId1"/>
  </sheets>
  <calcPr calcId="191029"/>
</workbook>
</file>

<file path=xl/calcChain.xml><?xml version="1.0" encoding="utf-8"?>
<calcChain xmlns="http://schemas.openxmlformats.org/spreadsheetml/2006/main">
  <c r="O2" i="2" l="1"/>
  <c r="N3" i="2"/>
  <c r="T3" i="2" s="1"/>
  <c r="N4" i="2"/>
  <c r="N5" i="2"/>
  <c r="N2" i="2"/>
  <c r="T2" i="2" s="1"/>
  <c r="M3" i="2"/>
  <c r="M4" i="2"/>
  <c r="M5" i="2"/>
  <c r="S5" i="2" s="1"/>
  <c r="M2" i="2"/>
  <c r="S2" i="2" s="1"/>
  <c r="L3" i="2"/>
  <c r="L4" i="2"/>
  <c r="L5" i="2"/>
  <c r="L2" i="2"/>
  <c r="K5" i="2"/>
  <c r="K4" i="2"/>
  <c r="Q4" i="2" s="1"/>
  <c r="K3" i="2"/>
  <c r="K2" i="2"/>
  <c r="J3" i="2"/>
  <c r="J4" i="2"/>
  <c r="J5" i="2"/>
  <c r="J2" i="2"/>
  <c r="P2" i="2" s="1"/>
  <c r="I2" i="2"/>
  <c r="I3" i="2"/>
  <c r="I4" i="2"/>
  <c r="O4" i="2" s="1"/>
  <c r="I5" i="2"/>
  <c r="C7" i="2"/>
  <c r="T4" i="2"/>
  <c r="T5" i="2"/>
  <c r="S3" i="2"/>
  <c r="S4" i="2"/>
  <c r="R2" i="2"/>
  <c r="Q2" i="2"/>
  <c r="R3" i="2"/>
  <c r="R4" i="2"/>
  <c r="R5" i="2"/>
  <c r="Q3" i="2"/>
  <c r="Q5" i="2"/>
  <c r="P3" i="2"/>
  <c r="P4" i="2"/>
  <c r="P5" i="2"/>
  <c r="O3" i="2"/>
  <c r="O5" i="2"/>
  <c r="D14" i="2"/>
  <c r="D10" i="2"/>
  <c r="C10" i="2"/>
  <c r="G15" i="2"/>
  <c r="F15" i="2"/>
  <c r="E15" i="2"/>
  <c r="D15" i="2"/>
  <c r="C15" i="2"/>
  <c r="C14" i="2"/>
  <c r="H10" i="2"/>
  <c r="H15" i="2" s="1"/>
  <c r="H9" i="2"/>
  <c r="H14" i="2" s="1"/>
  <c r="H8" i="2"/>
  <c r="H13" i="2" s="1"/>
  <c r="H7" i="2"/>
  <c r="H12" i="2" s="1"/>
  <c r="G8" i="2"/>
  <c r="G13" i="2" s="1"/>
  <c r="G9" i="2"/>
  <c r="G14" i="2" s="1"/>
  <c r="G10" i="2"/>
  <c r="G7" i="2"/>
  <c r="G12" i="2" s="1"/>
  <c r="F8" i="2"/>
  <c r="F13" i="2" s="1"/>
  <c r="F9" i="2"/>
  <c r="F14" i="2" s="1"/>
  <c r="F10" i="2"/>
  <c r="F7" i="2"/>
  <c r="F12" i="2" s="1"/>
  <c r="E8" i="2"/>
  <c r="E13" i="2" s="1"/>
  <c r="E9" i="2"/>
  <c r="E14" i="2" s="1"/>
  <c r="E10" i="2"/>
  <c r="E7" i="2"/>
  <c r="E12" i="2" s="1"/>
  <c r="D8" i="2"/>
  <c r="D13" i="2" s="1"/>
  <c r="D9" i="2"/>
  <c r="D7" i="2"/>
  <c r="D12" i="2" s="1"/>
  <c r="C12" i="2"/>
  <c r="C8" i="2"/>
  <c r="C13" i="2" s="1"/>
  <c r="C9" i="2"/>
</calcChain>
</file>

<file path=xl/sharedStrings.xml><?xml version="1.0" encoding="utf-8"?>
<sst xmlns="http://schemas.openxmlformats.org/spreadsheetml/2006/main" count="5" uniqueCount="5">
  <si>
    <t>N/M</t>
  </si>
  <si>
    <t>Ускорение S</t>
  </si>
  <si>
    <t>Эффективность E</t>
  </si>
  <si>
    <t>q (доля последовательных вычислений)</t>
  </si>
  <si>
    <t>Закон Амдала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</si>
</sst>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2"/>
      <color theme="1"/>
      <name val="Times New Roman"/>
    </font>
    <font>
      <b/>
      <sz val="12"/>
      <color theme="1"/>
      <name val="Times New Roman"/>
      <family val="1"/>
      <charset val="204"/>
    </font>
    <font>
      <b/>
      <sz val="10"/>
      <color rgb="FF000000"/>
      <name val="Arial"/>
      <family val="2"/>
      <charset val="204"/>
      <scheme val="minor"/>
    </font>
    <font>
      <b/>
      <sz val="10"/>
      <color theme="1"/>
      <name val="Arial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color rgb="FF000000"/>
      <name val="Arial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/>
    <xf numFmtId="0" fontId="7" fillId="2" borderId="0" xfId="0" applyFont="1" applyFill="1" applyAlignment="1">
      <alignment horizontal="center"/>
    </xf>
    <xf numFmtId="0" fontId="7" fillId="3" borderId="0" xfId="0" applyFont="1" applyFill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Закон</a:t>
            </a:r>
            <a:r>
              <a:rPr lang="ru-RU" baseline="0"/>
              <a:t> Амдала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percentStacked"/>
        <c:varyColors val="0"/>
        <c:ser>
          <c:idx val="0"/>
          <c:order val="0"/>
          <c:tx>
            <c:strRef>
              <c:f>Лист1!$A$2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Лист1!$B$1:$H$1</c15:sqref>
                  </c15:fullRef>
                </c:ext>
              </c:extLst>
              <c:f>Лист1!$B$1:$H$1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  <c:pt idx="6">
                  <c:v>100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Лист1!$B$2:$H$2</c15:sqref>
                  </c15:fullRef>
                </c:ext>
              </c:extLst>
              <c:f>Лист1!$B$2:$H$2</c:f>
              <c:numCache>
                <c:formatCode>General</c:formatCode>
                <c:ptCount val="7"/>
                <c:pt idx="0">
                  <c:v>633</c:v>
                </c:pt>
                <c:pt idx="1">
                  <c:v>1062</c:v>
                </c:pt>
                <c:pt idx="2">
                  <c:v>1046</c:v>
                </c:pt>
                <c:pt idx="3">
                  <c:v>1036</c:v>
                </c:pt>
                <c:pt idx="4">
                  <c:v>1035</c:v>
                </c:pt>
                <c:pt idx="5">
                  <c:v>1043</c:v>
                </c:pt>
                <c:pt idx="6">
                  <c:v>1026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BB-4196-8D57-329B655788A6}"/>
            </c:ext>
          </c:extLst>
        </c:ser>
        <c:ser>
          <c:idx val="1"/>
          <c:order val="1"/>
          <c:tx>
            <c:strRef>
              <c:f>Лист1!$A$3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Лист1!$B$1:$H$1</c15:sqref>
                  </c15:fullRef>
                </c:ext>
              </c:extLst>
              <c:f>Лист1!$B$1:$H$1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  <c:pt idx="6">
                  <c:v>100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Лист1!$B$3:$H$3</c15:sqref>
                  </c15:fullRef>
                </c:ext>
              </c:extLst>
              <c:f>Лист1!$B$3:$H$3</c:f>
              <c:numCache>
                <c:formatCode>General</c:formatCode>
                <c:ptCount val="7"/>
                <c:pt idx="0">
                  <c:v>182</c:v>
                </c:pt>
                <c:pt idx="1">
                  <c:v>1035</c:v>
                </c:pt>
                <c:pt idx="2">
                  <c:v>1050</c:v>
                </c:pt>
                <c:pt idx="3">
                  <c:v>1029</c:v>
                </c:pt>
                <c:pt idx="4">
                  <c:v>1034</c:v>
                </c:pt>
                <c:pt idx="5">
                  <c:v>1046</c:v>
                </c:pt>
                <c:pt idx="6">
                  <c:v>1031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BB-4196-8D57-329B655788A6}"/>
            </c:ext>
          </c:extLst>
        </c:ser>
        <c:ser>
          <c:idx val="2"/>
          <c:order val="2"/>
          <c:tx>
            <c:strRef>
              <c:f>Лист1!$A$4</c:f>
              <c:strCache>
                <c:ptCount val="1"/>
                <c:pt idx="0">
                  <c:v>1000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Лист1!$B$1:$H$1</c15:sqref>
                  </c15:fullRef>
                </c:ext>
              </c:extLst>
              <c:f>Лист1!$B$1:$H$1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  <c:pt idx="6">
                  <c:v>100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Лист1!$B$4:$H$4</c15:sqref>
                  </c15:fullRef>
                </c:ext>
              </c:extLst>
              <c:f>Лист1!$B$4:$H$4</c:f>
              <c:numCache>
                <c:formatCode>General</c:formatCode>
                <c:ptCount val="7"/>
                <c:pt idx="0">
                  <c:v>875</c:v>
                </c:pt>
                <c:pt idx="1">
                  <c:v>1029</c:v>
                </c:pt>
                <c:pt idx="2">
                  <c:v>1036</c:v>
                </c:pt>
                <c:pt idx="3">
                  <c:v>1051</c:v>
                </c:pt>
                <c:pt idx="4">
                  <c:v>1028</c:v>
                </c:pt>
                <c:pt idx="5">
                  <c:v>1032</c:v>
                </c:pt>
                <c:pt idx="6">
                  <c:v>1035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BB-4196-8D57-329B655788A6}"/>
            </c:ext>
          </c:extLst>
        </c:ser>
        <c:ser>
          <c:idx val="3"/>
          <c:order val="3"/>
          <c:tx>
            <c:strRef>
              <c:f>Лист1!$A$5</c:f>
              <c:strCache>
                <c:ptCount val="1"/>
                <c:pt idx="0">
                  <c:v>100000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Лист1!$B$1:$H$1</c15:sqref>
                  </c15:fullRef>
                </c:ext>
              </c:extLst>
              <c:f>Лист1!$B$1:$H$1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  <c:pt idx="6">
                  <c:v>100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Лист1!$B$5:$H$5</c15:sqref>
                  </c15:fullRef>
                </c:ext>
              </c:extLst>
              <c:f>Лист1!$B$5:$H$5</c:f>
              <c:numCache>
                <c:formatCode>General</c:formatCode>
                <c:ptCount val="7"/>
                <c:pt idx="0">
                  <c:v>59970</c:v>
                </c:pt>
                <c:pt idx="1">
                  <c:v>1131</c:v>
                </c:pt>
                <c:pt idx="2">
                  <c:v>1099</c:v>
                </c:pt>
                <c:pt idx="3">
                  <c:v>1118</c:v>
                </c:pt>
                <c:pt idx="4">
                  <c:v>1106</c:v>
                </c:pt>
                <c:pt idx="5">
                  <c:v>1085</c:v>
                </c:pt>
                <c:pt idx="6">
                  <c:v>1066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2BB-4196-8D57-329B655788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2512024"/>
        <c:axId val="532510224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Лист1!$B$1:$H$1</c15:sqref>
                        </c15:fullRef>
                        <c15:formulaRef>
                          <c15:sqref>Лист1!$B$1:$H$1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5</c:v>
                      </c:pt>
                      <c:pt idx="3">
                        <c:v>10</c:v>
                      </c:pt>
                      <c:pt idx="4">
                        <c:v>20</c:v>
                      </c:pt>
                      <c:pt idx="5">
                        <c:v>30</c:v>
                      </c:pt>
                      <c:pt idx="6">
                        <c:v>100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Лист1!$A$5:$T$5</c15:sqref>
                        </c15:fullRef>
                        <c15:formulaRef>
                          <c15:sqref>(Лист1!$A$5:$G$5,Лист1!$O$5:$T$5)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100000</c:v>
                      </c:pt>
                      <c:pt idx="1">
                        <c:v>59970</c:v>
                      </c:pt>
                      <c:pt idx="2">
                        <c:v>1131</c:v>
                      </c:pt>
                      <c:pt idx="3">
                        <c:v>1099</c:v>
                      </c:pt>
                      <c:pt idx="4">
                        <c:v>1118</c:v>
                      </c:pt>
                      <c:pt idx="5">
                        <c:v>1106</c:v>
                      </c:pt>
                      <c:pt idx="6">
                        <c:v>1085</c:v>
                      </c:pt>
                      <c:pt idx="7">
                        <c:v>1.0002651896703119</c:v>
                      </c:pt>
                      <c:pt idx="8">
                        <c:v>1.0004367329636092</c:v>
                      </c:pt>
                      <c:pt idx="9">
                        <c:v>1.0004829970375593</c:v>
                      </c:pt>
                      <c:pt idx="10">
                        <c:v>1.000515378498066</c:v>
                      </c:pt>
                      <c:pt idx="11">
                        <c:v>1.000534580554556</c:v>
                      </c:pt>
                      <c:pt idx="12">
                        <c:v>1.0005572550131079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E2BB-4196-8D57-329B655788A6}"/>
                  </c:ext>
                </c:extLst>
              </c15:ser>
            </c15:filteredLineSeries>
            <c15:filteredLineSeries>
              <c15:ser>
                <c:idx val="5"/>
                <c:order val="5"/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Лист1!$B$1:$H$1</c15:sqref>
                        </c15:fullRef>
                        <c15:formulaRef>
                          <c15:sqref>Лист1!$B$1:$H$1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5</c:v>
                      </c:pt>
                      <c:pt idx="3">
                        <c:v>10</c:v>
                      </c:pt>
                      <c:pt idx="4">
                        <c:v>20</c:v>
                      </c:pt>
                      <c:pt idx="5">
                        <c:v>30</c:v>
                      </c:pt>
                      <c:pt idx="6">
                        <c:v>100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Лист1!$A$6:$T$6</c15:sqref>
                        </c15:fullRef>
                        <c15:formulaRef>
                          <c15:sqref>(Лист1!$A$6:$G$6,Лист1!$O$6:$T$6)</c15:sqref>
                        </c15:formulaRef>
                      </c:ext>
                    </c:extLst>
                    <c:numCache>
                      <c:formatCode>General</c:formatCode>
                      <c:ptCount val="13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E2BB-4196-8D57-329B655788A6}"/>
                  </c:ext>
                </c:extLst>
              </c15:ser>
            </c15:filteredLineSeries>
            <c15:filteredLineSeries>
              <c15:ser>
                <c:idx val="6"/>
                <c:order val="6"/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Лист1!$B$1:$H$1</c15:sqref>
                        </c15:fullRef>
                        <c15:formulaRef>
                          <c15:sqref>Лист1!$B$1:$H$1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5</c:v>
                      </c:pt>
                      <c:pt idx="3">
                        <c:v>10</c:v>
                      </c:pt>
                      <c:pt idx="4">
                        <c:v>20</c:v>
                      </c:pt>
                      <c:pt idx="5">
                        <c:v>30</c:v>
                      </c:pt>
                      <c:pt idx="6">
                        <c:v>100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Лист1!$A$7:$T$7</c15:sqref>
                        </c15:fullRef>
                        <c15:formulaRef>
                          <c15:sqref>(Лист1!$A$7:$G$7,Лист1!$O$7:$T$7)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0</c:v>
                      </c:pt>
                      <c:pt idx="2">
                        <c:v>0.596045197740113</c:v>
                      </c:pt>
                      <c:pt idx="3">
                        <c:v>0.60516252390057357</c:v>
                      </c:pt>
                      <c:pt idx="4">
                        <c:v>0.61100386100386095</c:v>
                      </c:pt>
                      <c:pt idx="5">
                        <c:v>0.61159420289855071</c:v>
                      </c:pt>
                      <c:pt idx="6">
                        <c:v>0.60690316395014376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E2BB-4196-8D57-329B655788A6}"/>
                  </c:ext>
                </c:extLst>
              </c15:ser>
            </c15:filteredLineSeries>
            <c15:filteredLineSeries>
              <c15:ser>
                <c:idx val="7"/>
                <c:order val="7"/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Лист1!$B$1:$H$1</c15:sqref>
                        </c15:fullRef>
                        <c15:formulaRef>
                          <c15:sqref>Лист1!$B$1:$H$1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5</c:v>
                      </c:pt>
                      <c:pt idx="3">
                        <c:v>10</c:v>
                      </c:pt>
                      <c:pt idx="4">
                        <c:v>20</c:v>
                      </c:pt>
                      <c:pt idx="5">
                        <c:v>30</c:v>
                      </c:pt>
                      <c:pt idx="6">
                        <c:v>100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Лист1!$A$8:$T$8</c15:sqref>
                        </c15:fullRef>
                        <c15:formulaRef>
                          <c15:sqref>(Лист1!$A$8:$G$8,Лист1!$O$8:$T$8)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2">
                        <c:v>0.17584541062801931</c:v>
                      </c:pt>
                      <c:pt idx="3">
                        <c:v>0.17333333333333334</c:v>
                      </c:pt>
                      <c:pt idx="4">
                        <c:v>0.17687074829931973</c:v>
                      </c:pt>
                      <c:pt idx="5">
                        <c:v>0.1760154738878143</c:v>
                      </c:pt>
                      <c:pt idx="6">
                        <c:v>0.17399617590822181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E2BB-4196-8D57-329B655788A6}"/>
                  </c:ext>
                </c:extLst>
              </c15:ser>
            </c15:filteredLineSeries>
            <c15:filteredLineSeries>
              <c15:ser>
                <c:idx val="8"/>
                <c:order val="8"/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Лист1!$B$1:$H$1</c15:sqref>
                        </c15:fullRef>
                        <c15:formulaRef>
                          <c15:sqref>Лист1!$B$1:$H$1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5</c:v>
                      </c:pt>
                      <c:pt idx="3">
                        <c:v>10</c:v>
                      </c:pt>
                      <c:pt idx="4">
                        <c:v>20</c:v>
                      </c:pt>
                      <c:pt idx="5">
                        <c:v>30</c:v>
                      </c:pt>
                      <c:pt idx="6">
                        <c:v>100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Лист1!$A$9:$T$9</c15:sqref>
                        </c15:fullRef>
                        <c15:formulaRef>
                          <c15:sqref>(Лист1!$A$9:$G$9,Лист1!$O$9:$T$9)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2">
                        <c:v>0.85034013605442171</c:v>
                      </c:pt>
                      <c:pt idx="3">
                        <c:v>0.84459459459459463</c:v>
                      </c:pt>
                      <c:pt idx="4">
                        <c:v>0.83254043767840147</c:v>
                      </c:pt>
                      <c:pt idx="5">
                        <c:v>0.85116731517509725</c:v>
                      </c:pt>
                      <c:pt idx="6">
                        <c:v>0.84786821705426352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E2BB-4196-8D57-329B655788A6}"/>
                  </c:ext>
                </c:extLst>
              </c15:ser>
            </c15:filteredLineSeries>
            <c15:filteredLineSeries>
              <c15:ser>
                <c:idx val="9"/>
                <c:order val="9"/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Лист1!$B$1:$H$1</c15:sqref>
                        </c15:fullRef>
                        <c15:formulaRef>
                          <c15:sqref>Лист1!$B$1:$H$1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5</c:v>
                      </c:pt>
                      <c:pt idx="3">
                        <c:v>10</c:v>
                      </c:pt>
                      <c:pt idx="4">
                        <c:v>20</c:v>
                      </c:pt>
                      <c:pt idx="5">
                        <c:v>30</c:v>
                      </c:pt>
                      <c:pt idx="6">
                        <c:v>100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Лист1!$A$10:$T$10</c15:sqref>
                        </c15:fullRef>
                        <c15:formulaRef>
                          <c15:sqref>(Лист1!$A$10:$G$10,Лист1!$O$10:$T$10)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2">
                        <c:v>53.023872679045091</c:v>
                      </c:pt>
                      <c:pt idx="3">
                        <c:v>54.56778889899909</c:v>
                      </c:pt>
                      <c:pt idx="4">
                        <c:v>53.640429338103758</c:v>
                      </c:pt>
                      <c:pt idx="5">
                        <c:v>54.22242314647378</c:v>
                      </c:pt>
                      <c:pt idx="6">
                        <c:v>55.271889400921658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E2BB-4196-8D57-329B655788A6}"/>
                  </c:ext>
                </c:extLst>
              </c15:ser>
            </c15:filteredLineSeries>
          </c:ext>
        </c:extLst>
      </c:lineChart>
      <c:catAx>
        <c:axId val="532512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2510224"/>
        <c:crosses val="autoZero"/>
        <c:auto val="1"/>
        <c:lblAlgn val="ctr"/>
        <c:lblOffset val="100"/>
        <c:noMultiLvlLbl val="0"/>
      </c:catAx>
      <c:valAx>
        <c:axId val="53251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2512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1428750</xdr:colOff>
      <xdr:row>10</xdr:row>
      <xdr:rowOff>57150</xdr:rowOff>
    </xdr:from>
    <xdr:to>
      <xdr:col>14</xdr:col>
      <xdr:colOff>542925</xdr:colOff>
      <xdr:row>26</xdr:row>
      <xdr:rowOff>57150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B47BE8A1-7D34-8F69-3725-2A1D671863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663F4-849B-43EC-88CE-A62BDCF9F512}">
  <dimension ref="A1:T15"/>
  <sheetViews>
    <sheetView tabSelected="1" workbookViewId="0">
      <selection activeCell="E22" sqref="E22"/>
    </sheetView>
  </sheetViews>
  <sheetFormatPr defaultRowHeight="12.75" x14ac:dyDescent="0.2"/>
  <cols>
    <col min="1" max="1" width="18.5703125" customWidth="1"/>
    <col min="9" max="9" width="36.140625" customWidth="1"/>
  </cols>
  <sheetData>
    <row r="1" spans="1:20" ht="15.75" x14ac:dyDescent="0.25">
      <c r="A1" s="1" t="s">
        <v>0</v>
      </c>
      <c r="B1" s="4">
        <v>1</v>
      </c>
      <c r="C1" s="1">
        <v>2</v>
      </c>
      <c r="D1" s="3">
        <v>5</v>
      </c>
      <c r="E1" s="3">
        <v>10</v>
      </c>
      <c r="F1" s="1">
        <v>20</v>
      </c>
      <c r="G1" s="1">
        <v>30</v>
      </c>
      <c r="H1" s="5">
        <v>100</v>
      </c>
      <c r="I1" s="8" t="s">
        <v>3</v>
      </c>
      <c r="J1" s="8"/>
      <c r="K1" s="8"/>
      <c r="L1" s="8"/>
      <c r="M1" s="8"/>
      <c r="N1" s="8"/>
      <c r="O1" s="9" t="s">
        <v>4</v>
      </c>
      <c r="P1" s="9"/>
      <c r="Q1" s="9"/>
      <c r="R1" s="9"/>
      <c r="S1" s="9"/>
      <c r="T1" s="9"/>
    </row>
    <row r="2" spans="1:20" ht="15.75" x14ac:dyDescent="0.25">
      <c r="A2" s="1">
        <v>10</v>
      </c>
      <c r="B2" s="2">
        <v>633</v>
      </c>
      <c r="C2" s="2">
        <v>1062</v>
      </c>
      <c r="D2" s="2">
        <v>1046</v>
      </c>
      <c r="E2" s="2">
        <v>1036</v>
      </c>
      <c r="F2" s="2">
        <v>1035</v>
      </c>
      <c r="G2" s="2">
        <v>1043</v>
      </c>
      <c r="H2" s="6">
        <v>1026</v>
      </c>
      <c r="I2">
        <f>1 - (C7 / A2)</f>
        <v>0.94039548022598873</v>
      </c>
      <c r="J2">
        <f>1 - (D7 / A2)</f>
        <v>0.93948374760994269</v>
      </c>
      <c r="K2">
        <f>1 - (E7 / A2)</f>
        <v>0.93889961389961396</v>
      </c>
      <c r="L2">
        <f>1 - (F7 / A2)</f>
        <v>0.9388405797101449</v>
      </c>
      <c r="M2">
        <f>1 - (G7 / A2)</f>
        <v>0.93930968360498568</v>
      </c>
      <c r="N2">
        <f>1 - (H7 / A2)</f>
        <v>0.93830409356725142</v>
      </c>
      <c r="O2" s="7">
        <f xml:space="preserve"> 1 / (I2 + (1 - I2) / 2)</f>
        <v>1.0307177172805357</v>
      </c>
      <c r="P2">
        <f xml:space="preserve"> 1 / (J2 + (1 - J2) / 5)</f>
        <v>1.0508760649413278</v>
      </c>
      <c r="Q2">
        <f xml:space="preserve"> 1 / (K2 + (1 - K2) / 10)</f>
        <v>1.0581902495327007</v>
      </c>
      <c r="R2">
        <f xml:space="preserve"> 1 / (L2 + (1 - L2) / 20)</f>
        <v>1.0616854641411888</v>
      </c>
      <c r="S2">
        <f xml:space="preserve"> 1 / (M2 + (1 - M2) / 30)</f>
        <v>1.062323667512044</v>
      </c>
      <c r="T2">
        <f xml:space="preserve"> 1 / (N2 + (1 - N2) / 100)</f>
        <v>1.0650522716443847</v>
      </c>
    </row>
    <row r="3" spans="1:20" ht="15.75" x14ac:dyDescent="0.25">
      <c r="A3" s="1">
        <v>100</v>
      </c>
      <c r="B3" s="2">
        <v>182</v>
      </c>
      <c r="C3" s="2">
        <v>1035</v>
      </c>
      <c r="D3" s="2">
        <v>1050</v>
      </c>
      <c r="E3" s="2">
        <v>1029</v>
      </c>
      <c r="F3" s="2">
        <v>1034</v>
      </c>
      <c r="G3" s="2">
        <v>1046</v>
      </c>
      <c r="H3" s="6">
        <v>1031</v>
      </c>
      <c r="I3">
        <f t="shared" ref="I3:I5" si="0">1 - (C8 / A3)</f>
        <v>0.99824154589371983</v>
      </c>
      <c r="J3">
        <f t="shared" ref="J3:J5" si="1">1 - (D8 / A3)</f>
        <v>0.99826666666666664</v>
      </c>
      <c r="K3">
        <f t="shared" ref="K3" si="2">1 - (E8 / A3)</f>
        <v>0.99823129251700682</v>
      </c>
      <c r="L3">
        <f t="shared" ref="L3:L5" si="3">1 - (F8 / A3)</f>
        <v>0.99823984526112186</v>
      </c>
      <c r="M3">
        <f t="shared" ref="M3:M5" si="4">1 - (G8 / A3)</f>
        <v>0.9982600382409178</v>
      </c>
      <c r="N3">
        <f t="shared" ref="N3:N5" si="5">1 - (H8 / A3)</f>
        <v>0.99823472356935017</v>
      </c>
      <c r="O3" s="7">
        <f t="shared" ref="O3:O5" si="6" xml:space="preserve"> 1 / (I3 + (1 - I3) / 2)</f>
        <v>1.0008800007736272</v>
      </c>
      <c r="P3">
        <f t="shared" ref="P3:P5" si="7" xml:space="preserve"> 1 / (J3 + (1 - J3) / 5)</f>
        <v>1.0013885921811578</v>
      </c>
      <c r="Q3">
        <f t="shared" ref="Q3:Q5" si="8" xml:space="preserve"> 1 / (K3 + (1 - K3) / 10)</f>
        <v>1.0015943747189404</v>
      </c>
      <c r="R3">
        <f t="shared" ref="R3:R5" si="9" xml:space="preserve"> 1 / (L3 + (1 - L3) / 20)</f>
        <v>1.0016749477608109</v>
      </c>
      <c r="S3">
        <f t="shared" ref="S3:S5" si="10" xml:space="preserve"> 1 / (M3 + (1 - M3) / 30)</f>
        <v>1.001684796799716</v>
      </c>
      <c r="T3">
        <f t="shared" ref="T3:T5" si="11" xml:space="preserve"> 1 / (N3 + (1 - N3) / 100)</f>
        <v>1.0017506832017389</v>
      </c>
    </row>
    <row r="4" spans="1:20" ht="15.75" x14ac:dyDescent="0.25">
      <c r="A4" s="1">
        <v>1000</v>
      </c>
      <c r="B4" s="2">
        <v>875</v>
      </c>
      <c r="C4" s="2">
        <v>1029</v>
      </c>
      <c r="D4" s="2">
        <v>1036</v>
      </c>
      <c r="E4" s="2">
        <v>1051</v>
      </c>
      <c r="F4" s="2">
        <v>1028</v>
      </c>
      <c r="G4" s="2">
        <v>1032</v>
      </c>
      <c r="H4" s="2">
        <v>1035</v>
      </c>
      <c r="I4">
        <f t="shared" si="0"/>
        <v>0.99914965986394555</v>
      </c>
      <c r="J4">
        <f t="shared" si="1"/>
        <v>0.99915540540540537</v>
      </c>
      <c r="K4">
        <f>1 - (E9 / A4)</f>
        <v>0.99916745956232156</v>
      </c>
      <c r="L4">
        <f t="shared" si="3"/>
        <v>0.99914883268482491</v>
      </c>
      <c r="M4">
        <f t="shared" si="4"/>
        <v>0.99915213178294571</v>
      </c>
      <c r="N4">
        <f t="shared" si="5"/>
        <v>0.99915458937198065</v>
      </c>
      <c r="O4" s="7">
        <f t="shared" si="6"/>
        <v>1.0004253509145045</v>
      </c>
      <c r="P4">
        <f t="shared" si="7"/>
        <v>1.0006761325219744</v>
      </c>
      <c r="Q4">
        <f t="shared" si="8"/>
        <v>1.0007498482449981</v>
      </c>
      <c r="R4">
        <f t="shared" si="9"/>
        <v>1.0008092633269849</v>
      </c>
      <c r="S4">
        <f t="shared" si="10"/>
        <v>1.0008202782480795</v>
      </c>
      <c r="T4">
        <f t="shared" si="11"/>
        <v>1.0008376576047344</v>
      </c>
    </row>
    <row r="5" spans="1:20" ht="15.75" x14ac:dyDescent="0.25">
      <c r="A5" s="1">
        <v>100000</v>
      </c>
      <c r="B5" s="2">
        <v>59970</v>
      </c>
      <c r="C5" s="2">
        <v>1131</v>
      </c>
      <c r="D5" s="2">
        <v>1099</v>
      </c>
      <c r="E5" s="2">
        <v>1118</v>
      </c>
      <c r="F5" s="2">
        <v>1106</v>
      </c>
      <c r="G5" s="2">
        <v>1085</v>
      </c>
      <c r="H5" s="6">
        <v>1066</v>
      </c>
      <c r="I5">
        <f t="shared" si="0"/>
        <v>0.99946976127320952</v>
      </c>
      <c r="J5">
        <f t="shared" si="1"/>
        <v>0.99945432211101004</v>
      </c>
      <c r="K5">
        <f>1 - (E10 / A5)</f>
        <v>0.99946359570661891</v>
      </c>
      <c r="L5">
        <f t="shared" si="3"/>
        <v>0.99945777576853523</v>
      </c>
      <c r="M5">
        <f t="shared" si="4"/>
        <v>0.99944728110599079</v>
      </c>
      <c r="N5">
        <f t="shared" si="5"/>
        <v>0.99943742964352722</v>
      </c>
      <c r="O5" s="7">
        <f t="shared" si="6"/>
        <v>1.0002651896703119</v>
      </c>
      <c r="P5">
        <f t="shared" si="7"/>
        <v>1.0004367329636092</v>
      </c>
      <c r="Q5">
        <f t="shared" si="8"/>
        <v>1.0004829970375593</v>
      </c>
      <c r="R5">
        <f t="shared" si="9"/>
        <v>1.000515378498066</v>
      </c>
      <c r="S5">
        <f t="shared" si="10"/>
        <v>1.000534580554556</v>
      </c>
      <c r="T5">
        <f t="shared" si="11"/>
        <v>1.0005572550131079</v>
      </c>
    </row>
    <row r="7" spans="1:20" ht="15.75" x14ac:dyDescent="0.25">
      <c r="A7" s="7" t="s">
        <v>1</v>
      </c>
      <c r="C7" s="2">
        <f>B2/C2</f>
        <v>0.596045197740113</v>
      </c>
      <c r="D7" s="2">
        <f>B2/D2</f>
        <v>0.60516252390057357</v>
      </c>
      <c r="E7" s="2">
        <f>B2/E2</f>
        <v>0.61100386100386095</v>
      </c>
      <c r="F7" s="2">
        <f>B2/F2</f>
        <v>0.61159420289855071</v>
      </c>
      <c r="G7" s="2">
        <f>B2/G2</f>
        <v>0.60690316395014376</v>
      </c>
      <c r="H7" s="2">
        <f>B2/H2</f>
        <v>0.61695906432748537</v>
      </c>
    </row>
    <row r="8" spans="1:20" ht="15.75" x14ac:dyDescent="0.25">
      <c r="C8" s="2">
        <f>B3/C3</f>
        <v>0.17584541062801931</v>
      </c>
      <c r="D8" s="2">
        <f>B3/D3</f>
        <v>0.17333333333333334</v>
      </c>
      <c r="E8" s="2">
        <f>B3/E3</f>
        <v>0.17687074829931973</v>
      </c>
      <c r="F8" s="2">
        <f>B3/F3</f>
        <v>0.1760154738878143</v>
      </c>
      <c r="G8" s="2">
        <f>B3/G3</f>
        <v>0.17399617590822181</v>
      </c>
      <c r="H8" s="2">
        <f>B3/H3</f>
        <v>0.17652764306498545</v>
      </c>
    </row>
    <row r="9" spans="1:20" ht="15.75" x14ac:dyDescent="0.25">
      <c r="C9" s="2">
        <f>B4/C4</f>
        <v>0.85034013605442171</v>
      </c>
      <c r="D9" s="2">
        <f>B4/D4</f>
        <v>0.84459459459459463</v>
      </c>
      <c r="E9" s="2">
        <f>B4/E4</f>
        <v>0.83254043767840147</v>
      </c>
      <c r="F9" s="2">
        <f>B4/F4</f>
        <v>0.85116731517509725</v>
      </c>
      <c r="G9" s="2">
        <f>B4/G4</f>
        <v>0.84786821705426352</v>
      </c>
      <c r="H9" s="2">
        <f>B4/H4</f>
        <v>0.84541062801932365</v>
      </c>
    </row>
    <row r="10" spans="1:20" ht="15.75" x14ac:dyDescent="0.25">
      <c r="C10" s="2">
        <f>B5/C5</f>
        <v>53.023872679045091</v>
      </c>
      <c r="D10" s="2">
        <f>B5/D5</f>
        <v>54.56778889899909</v>
      </c>
      <c r="E10" s="2">
        <f>B5/E5</f>
        <v>53.640429338103758</v>
      </c>
      <c r="F10" s="2">
        <f>B5/F5</f>
        <v>54.22242314647378</v>
      </c>
      <c r="G10" s="2">
        <f>B5/G5</f>
        <v>55.271889400921658</v>
      </c>
      <c r="H10" s="2">
        <f>B5/H5</f>
        <v>56.257035647279551</v>
      </c>
    </row>
    <row r="12" spans="1:20" ht="15.75" x14ac:dyDescent="0.25">
      <c r="A12" s="7" t="s">
        <v>2</v>
      </c>
      <c r="C12" s="6">
        <f>C7/2</f>
        <v>0.2980225988700565</v>
      </c>
      <c r="D12" s="6">
        <f>D7/5</f>
        <v>0.12103250478011471</v>
      </c>
      <c r="E12" s="6">
        <f>E7/10</f>
        <v>6.1100386100386095E-2</v>
      </c>
      <c r="F12" s="6">
        <f>F7/20</f>
        <v>3.0579710144927535E-2</v>
      </c>
      <c r="G12" s="6">
        <f>G7/30</f>
        <v>2.0230105465004793E-2</v>
      </c>
      <c r="H12" s="6">
        <f>H7/100</f>
        <v>6.1695906432748535E-3</v>
      </c>
    </row>
    <row r="13" spans="1:20" ht="15.75" x14ac:dyDescent="0.25">
      <c r="C13" s="6">
        <f>C8/2</f>
        <v>8.7922705314009655E-2</v>
      </c>
      <c r="D13" s="6">
        <f>D8/5</f>
        <v>3.4666666666666665E-2</v>
      </c>
      <c r="E13" s="6">
        <f>E8/10</f>
        <v>1.7687074829931974E-2</v>
      </c>
      <c r="F13" s="6">
        <f>F8/20</f>
        <v>8.8007736943907146E-3</v>
      </c>
      <c r="G13" s="6">
        <f>G8/30</f>
        <v>5.7998725302740601E-3</v>
      </c>
      <c r="H13" s="6">
        <f>H8/100</f>
        <v>1.7652764306498544E-3</v>
      </c>
    </row>
    <row r="14" spans="1:20" ht="15.75" x14ac:dyDescent="0.25">
      <c r="C14" s="6">
        <f>C9/2</f>
        <v>0.42517006802721086</v>
      </c>
      <c r="D14" s="6">
        <f>D9/5</f>
        <v>0.16891891891891891</v>
      </c>
      <c r="E14" s="6">
        <f>E9/10</f>
        <v>8.3254043767840152E-2</v>
      </c>
      <c r="F14" s="6">
        <f>F9/20</f>
        <v>4.2558365758754865E-2</v>
      </c>
      <c r="G14" s="6">
        <f>G9/30</f>
        <v>2.8262273901808785E-2</v>
      </c>
      <c r="H14" s="6">
        <f>H9/100</f>
        <v>8.4541062801932361E-3</v>
      </c>
    </row>
    <row r="15" spans="1:20" ht="15.75" x14ac:dyDescent="0.25">
      <c r="C15" s="6">
        <f>C10/2</f>
        <v>26.511936339522546</v>
      </c>
      <c r="D15" s="6">
        <f>D10/5</f>
        <v>10.913557779799818</v>
      </c>
      <c r="E15" s="6">
        <f>E10/10</f>
        <v>5.3640429338103761</v>
      </c>
      <c r="F15" s="6">
        <f>F10/20</f>
        <v>2.7111211573236891</v>
      </c>
      <c r="G15" s="6">
        <f>G10/30</f>
        <v>1.8423963133640553</v>
      </c>
      <c r="H15" s="6">
        <f>H10/100</f>
        <v>0.56257035647279552</v>
      </c>
    </row>
  </sheetData>
  <mergeCells count="2">
    <mergeCell ref="I1:N1"/>
    <mergeCell ref="O1:T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Дмитрий Сутягин</cp:lastModifiedBy>
  <dcterms:modified xsi:type="dcterms:W3CDTF">2024-11-29T12:48:47Z</dcterms:modified>
</cp:coreProperties>
</file>