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A1089775-2A8C-4CB7-800D-25564BC2AB88}" xr6:coauthVersionLast="47" xr6:coauthVersionMax="47" xr10:uidLastSave="{00000000-0000-0000-0000-000000000000}"/>
  <bookViews>
    <workbookView xWindow="-110" yWindow="-110" windowWidth="38620" windowHeight="21220" xr2:uid="{4C109E35-5079-42BB-909A-68AA2B9F1D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3" i="1" l="1"/>
  <c r="C133" i="1"/>
  <c r="C119" i="1"/>
  <c r="C107" i="1"/>
  <c r="C108" i="1"/>
  <c r="C106" i="1"/>
  <c r="D82" i="1"/>
  <c r="D83" i="1"/>
  <c r="D84" i="1"/>
  <c r="D85" i="1"/>
  <c r="D86" i="1"/>
  <c r="D81" i="1"/>
  <c r="C82" i="1"/>
  <c r="C83" i="1"/>
  <c r="C84" i="1"/>
  <c r="C85" i="1"/>
  <c r="C86" i="1"/>
  <c r="C81" i="1"/>
  <c r="D43" i="1"/>
  <c r="D44" i="1"/>
  <c r="D45" i="1"/>
  <c r="D46" i="1"/>
  <c r="C63" i="1"/>
  <c r="C64" i="1"/>
  <c r="C65" i="1"/>
  <c r="C66" i="1"/>
  <c r="C61" i="1"/>
  <c r="B62" i="1"/>
  <c r="C62" i="1" s="1"/>
  <c r="C43" i="1"/>
  <c r="C44" i="1"/>
  <c r="C45" i="1"/>
  <c r="C46" i="1"/>
  <c r="B42" i="1"/>
  <c r="C42" i="1" s="1"/>
  <c r="B41" i="1"/>
  <c r="C41" i="1" s="1"/>
  <c r="B40" i="1"/>
  <c r="D40" i="1" s="1"/>
  <c r="C18" i="1"/>
  <c r="C16" i="1"/>
  <c r="C40" i="1" l="1"/>
  <c r="D42" i="1"/>
  <c r="D41" i="1"/>
</calcChain>
</file>

<file path=xl/sharedStrings.xml><?xml version="1.0" encoding="utf-8"?>
<sst xmlns="http://schemas.openxmlformats.org/spreadsheetml/2006/main" count="39" uniqueCount="15">
  <si>
    <t>S(T)</t>
  </si>
  <si>
    <t>S(0)</t>
  </si>
  <si>
    <t>r</t>
  </si>
  <si>
    <t>T</t>
  </si>
  <si>
    <t>Формула сложных процентов</t>
  </si>
  <si>
    <t>m</t>
  </si>
  <si>
    <t>Комбинированная</t>
  </si>
  <si>
    <t>S(T)прост</t>
  </si>
  <si>
    <t>S(T)слож</t>
  </si>
  <si>
    <t>Tпрст</t>
  </si>
  <si>
    <t>Tслож</t>
  </si>
  <si>
    <t>S(T)=2S(0)</t>
  </si>
  <si>
    <t>а</t>
  </si>
  <si>
    <t>б</t>
  </si>
  <si>
    <t>S(T)=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</si>
</sst>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6804461942257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Лист1!$B$61:$B$66</c:f>
              <c:numCache>
                <c:formatCode>General</c:formatCode>
                <c:ptCount val="6"/>
                <c:pt idx="0">
                  <c:v>360</c:v>
                </c:pt>
                <c:pt idx="1">
                  <c:v>51.428571428571431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Лист1!$C$61:$C$66</c:f>
              <c:numCache>
                <c:formatCode>General</c:formatCode>
                <c:ptCount val="6"/>
                <c:pt idx="0">
                  <c:v>604420.8854872348</c:v>
                </c:pt>
                <c:pt idx="1">
                  <c:v>601183.03114017565</c:v>
                </c:pt>
                <c:pt idx="2">
                  <c:v>589160.3104045731</c:v>
                </c:pt>
                <c:pt idx="3">
                  <c:v>560441.07677782979</c:v>
                </c:pt>
                <c:pt idx="4">
                  <c:v>523383.55537985655</c:v>
                </c:pt>
                <c:pt idx="5">
                  <c:v>465258.74175999989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C-461D-BA2E-5EF24978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32671"/>
        <c:axId val="53228191"/>
      </c:scatterChart>
      <c:valAx>
        <c:axId val="8887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8191"/>
        <c:crosses val="autoZero"/>
        <c:crossBetween val="midCat"/>
      </c:valAx>
      <c:valAx>
        <c:axId val="532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7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Лист1!$B$81:$B$86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Лист1!$C$81:$C$86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1.3333333333333333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6-4DE8-9392-FF2F977B82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Лист1!$B$81:$B$86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Лист1!$D$81:$D$86</c:f>
              <c:numCache>
                <c:formatCode>General</c:formatCode>
                <c:ptCount val="6"/>
                <c:pt idx="0">
                  <c:v>14.206699082890461</c:v>
                </c:pt>
                <c:pt idx="1">
                  <c:v>7.2725408973417132</c:v>
                </c:pt>
                <c:pt idx="2">
                  <c:v>3.1062837195053898</c:v>
                </c:pt>
                <c:pt idx="3">
                  <c:v>1.7095112913514547</c:v>
                </c:pt>
                <c:pt idx="4">
                  <c:v>1.2386126258466668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6-4DE8-9392-FF2F977B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48239"/>
        <c:axId val="2107077903"/>
      </c:scatterChart>
      <c:valAx>
        <c:axId val="20935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077903"/>
        <c:crosses val="autoZero"/>
        <c:crossBetween val="midCat"/>
      </c:valAx>
      <c:valAx>
        <c:axId val="21070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35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chart" Target="../charts/chart1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12</xdr:col>
      <xdr:colOff>54936</xdr:colOff>
      <xdr:row>8</xdr:row>
      <xdr:rowOff>95250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E1B1A2-C292-ED2F-2899-46E580680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84150"/>
          <a:ext cx="6760537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11</xdr:col>
      <xdr:colOff>342095</xdr:colOff>
      <xdr:row>33</xdr:row>
      <xdr:rowOff>98090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ACE456-27A0-F1D8-5F00-E73253E7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98850"/>
          <a:ext cx="6438095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11</xdr:col>
      <xdr:colOff>294476</xdr:colOff>
      <xdr:row>53</xdr:row>
      <xdr:rowOff>104624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876C9F7-41C3-C5C1-C1DA-82B6AEFC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55050"/>
          <a:ext cx="6390476" cy="1209524"/>
        </a:xfrm>
        <a:prstGeom prst="rect">
          <a:avLst/>
        </a:prstGeom>
      </xdr:spPr>
    </xdr:pic>
    <xdr:clientData/>
  </xdr:twoCellAnchor>
  <xdr:twoCellAnchor>
    <xdr:from>
      <xdr:col>4</xdr:col>
      <xdr:colOff>41275</xdr:colOff>
      <xdr:row>55</xdr:row>
      <xdr:rowOff>9525</xdr:rowOff>
    </xdr:from>
    <xdr:to>
      <xdr:col>11</xdr:col>
      <xdr:colOff>346075</xdr:colOff>
      <xdr:row>69</xdr:row>
      <xdr:rowOff>174625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63DB34-509B-F006-BEC7-62550B1F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71</xdr:row>
      <xdr:rowOff>0</xdr:rowOff>
    </xdr:from>
    <xdr:to>
      <xdr:col>14</xdr:col>
      <xdr:colOff>241303</xdr:colOff>
      <xdr:row>78</xdr:row>
      <xdr:rowOff>82550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1BDF35-E157-B367-F3F9-E54C4CEBA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074650"/>
          <a:ext cx="8166103" cy="1371600"/>
        </a:xfrm>
        <a:prstGeom prst="rect">
          <a:avLst/>
        </a:prstGeom>
      </xdr:spPr>
    </xdr:pic>
    <xdr:clientData/>
  </xdr:twoCellAnchor>
  <xdr:twoCellAnchor>
    <xdr:from>
      <xdr:col>5</xdr:col>
      <xdr:colOff>136525</xdr:colOff>
      <xdr:row>79</xdr:row>
      <xdr:rowOff>28575</xdr:rowOff>
    </xdr:from>
    <xdr:to>
      <xdr:col>12</xdr:col>
      <xdr:colOff>441325</xdr:colOff>
      <xdr:row>94</xdr:row>
      <xdr:rowOff>9525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456D86-8EBA-ACB7-C752-36AB9DD3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609599</xdr:colOff>
      <xdr:row>96</xdr:row>
      <xdr:rowOff>0</xdr:rowOff>
    </xdr:from>
    <xdr:to>
      <xdr:col>13</xdr:col>
      <xdr:colOff>282286</xdr:colOff>
      <xdr:row>103</xdr:row>
      <xdr:rowOff>12700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4FB2F4A-B956-F4CE-E1C5-1F03E490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17678400"/>
          <a:ext cx="7597487" cy="130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11</xdr:col>
      <xdr:colOff>304000</xdr:colOff>
      <xdr:row>114</xdr:row>
      <xdr:rowOff>174488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78F519E-6C78-5966-5026-5081BB4F8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0072350"/>
          <a:ext cx="6400000" cy="1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11</xdr:col>
      <xdr:colOff>199238</xdr:colOff>
      <xdr:row>125</xdr:row>
      <xdr:rowOff>79250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C5D1DB4-37BB-4D45-BE5B-B4BDB8406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2098000"/>
          <a:ext cx="6295238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A4DC-59EF-4678-9F71-EBC55F0EDEB0}">
  <dimension ref="B11:H133"/>
  <sheetViews>
    <sheetView tabSelected="1" topLeftCell="A104" workbookViewId="0">
      <selection activeCell="E137" sqref="E137"/>
    </sheetView>
  </sheetViews>
  <sheetFormatPr defaultRowHeight="14.5" x14ac:dyDescent="0.35"/>
  <sheetData>
    <row r="11" spans="2:7" x14ac:dyDescent="0.35">
      <c r="B11" t="s">
        <v>1</v>
      </c>
      <c r="C11">
        <v>90000</v>
      </c>
      <c r="F11" t="s">
        <v>5</v>
      </c>
      <c r="G11">
        <v>1</v>
      </c>
    </row>
    <row r="12" spans="2:7" x14ac:dyDescent="0.35">
      <c r="B12" t="s">
        <v>0</v>
      </c>
      <c r="C12">
        <v>201421</v>
      </c>
    </row>
    <row r="13" spans="2:7" x14ac:dyDescent="0.35">
      <c r="B13" t="s">
        <v>2</v>
      </c>
      <c r="C13">
        <v>0.36</v>
      </c>
    </row>
    <row r="14" spans="2:7" x14ac:dyDescent="0.35">
      <c r="B14" t="s">
        <v>3</v>
      </c>
      <c r="C14">
        <v>2.7</v>
      </c>
    </row>
    <row r="15" spans="2:7" x14ac:dyDescent="0.35">
      <c r="B15" s="1" t="s">
        <v>4</v>
      </c>
      <c r="C15" s="1"/>
      <c r="D15" s="1"/>
      <c r="E15" s="1"/>
      <c r="F15" s="1"/>
    </row>
    <row r="16" spans="2:7" x14ac:dyDescent="0.35">
      <c r="B16" t="s">
        <v>0</v>
      </c>
      <c r="C16">
        <f>C11*POWER(1+C13/G11,C14*G11)</f>
        <v>206441.76432000357</v>
      </c>
    </row>
    <row r="17" spans="2:6" x14ac:dyDescent="0.35">
      <c r="B17" s="1" t="s">
        <v>6</v>
      </c>
      <c r="C17" s="1"/>
      <c r="D17" s="1"/>
      <c r="E17" s="1"/>
      <c r="F17" s="1"/>
    </row>
    <row r="18" spans="2:6" x14ac:dyDescent="0.35">
      <c r="B18" t="s">
        <v>0</v>
      </c>
      <c r="C18">
        <f>C11*POWER(1+C13,INT(C14))*(1+(C13*30/360*MOD(C14,2)))</f>
        <v>169959.74399999995</v>
      </c>
    </row>
    <row r="35" spans="2:4" x14ac:dyDescent="0.35">
      <c r="B35" t="s">
        <v>5</v>
      </c>
      <c r="C35">
        <v>1</v>
      </c>
    </row>
    <row r="36" spans="2:4" x14ac:dyDescent="0.35">
      <c r="B36" t="s">
        <v>1</v>
      </c>
      <c r="C36">
        <v>1000</v>
      </c>
    </row>
    <row r="37" spans="2:4" x14ac:dyDescent="0.35">
      <c r="B37" t="s">
        <v>2</v>
      </c>
      <c r="C37">
        <v>0.24</v>
      </c>
    </row>
    <row r="38" spans="2:4" x14ac:dyDescent="0.35">
      <c r="C38" t="s">
        <v>7</v>
      </c>
      <c r="D38" t="s">
        <v>8</v>
      </c>
    </row>
    <row r="39" spans="2:4" x14ac:dyDescent="0.35">
      <c r="B39" t="s">
        <v>3</v>
      </c>
    </row>
    <row r="40" spans="2:4" x14ac:dyDescent="0.35">
      <c r="B40">
        <f>1/12</f>
        <v>8.3333333333333329E-2</v>
      </c>
      <c r="C40">
        <f>IF(B40&lt;1,$C$36*(1+($C$37*30*B40/360)),$C$36*(1+($C$37*B40)))</f>
        <v>1001.6666666666667</v>
      </c>
      <c r="D40">
        <f>$C$36*POWER(1+$C$37,B40)</f>
        <v>1018.0875824835107</v>
      </c>
    </row>
    <row r="41" spans="2:4" x14ac:dyDescent="0.35">
      <c r="B41">
        <f>5/12</f>
        <v>0.41666666666666669</v>
      </c>
      <c r="C41">
        <f t="shared" ref="C41:C46" si="0">IF(B41&lt;1,$C$36*(1+($C$37*30/B41/360)),$C$36*(1+($C$37*B41)))</f>
        <v>1048</v>
      </c>
      <c r="D41">
        <f>$C$36*POWER(1+$C$37,B41)</f>
        <v>1093.7692313755726</v>
      </c>
    </row>
    <row r="42" spans="2:4" x14ac:dyDescent="0.35">
      <c r="B42">
        <f>7/12</f>
        <v>0.58333333333333337</v>
      </c>
      <c r="C42">
        <f t="shared" si="0"/>
        <v>1034.2857142857142</v>
      </c>
      <c r="D42">
        <f t="shared" ref="D42:D46" si="1">$C$36*POWER(1+$C$37,B42)</f>
        <v>1133.6943519982922</v>
      </c>
    </row>
    <row r="43" spans="2:4" x14ac:dyDescent="0.35">
      <c r="B43">
        <v>1</v>
      </c>
      <c r="C43">
        <f t="shared" si="0"/>
        <v>1240</v>
      </c>
      <c r="D43">
        <f t="shared" si="1"/>
        <v>1240</v>
      </c>
    </row>
    <row r="44" spans="2:4" x14ac:dyDescent="0.35">
      <c r="B44">
        <v>4</v>
      </c>
      <c r="C44">
        <f t="shared" si="0"/>
        <v>1960</v>
      </c>
      <c r="D44">
        <f t="shared" si="1"/>
        <v>2364.2137600000001</v>
      </c>
    </row>
    <row r="45" spans="2:4" x14ac:dyDescent="0.35">
      <c r="B45">
        <v>10</v>
      </c>
      <c r="C45">
        <f t="shared" si="0"/>
        <v>3400</v>
      </c>
      <c r="D45">
        <f t="shared" si="1"/>
        <v>8594.4255064918052</v>
      </c>
    </row>
    <row r="46" spans="2:4" x14ac:dyDescent="0.35">
      <c r="B46">
        <v>20</v>
      </c>
      <c r="C46">
        <f t="shared" si="0"/>
        <v>5800</v>
      </c>
      <c r="D46">
        <f t="shared" si="1"/>
        <v>73864.149786636917</v>
      </c>
    </row>
    <row r="56" spans="2:3" x14ac:dyDescent="0.35">
      <c r="B56" t="s">
        <v>1</v>
      </c>
      <c r="C56">
        <v>100000</v>
      </c>
    </row>
    <row r="57" spans="2:3" x14ac:dyDescent="0.35">
      <c r="B57" t="s">
        <v>3</v>
      </c>
      <c r="C57">
        <v>5</v>
      </c>
    </row>
    <row r="58" spans="2:3" x14ac:dyDescent="0.35">
      <c r="B58" t="s">
        <v>2</v>
      </c>
      <c r="C58">
        <v>0.36</v>
      </c>
    </row>
    <row r="60" spans="2:3" x14ac:dyDescent="0.35">
      <c r="B60" t="s">
        <v>5</v>
      </c>
      <c r="C60" t="s">
        <v>0</v>
      </c>
    </row>
    <row r="61" spans="2:3" x14ac:dyDescent="0.35">
      <c r="B61">
        <v>360</v>
      </c>
      <c r="C61">
        <f>$C$56*POWER(1+($C$58/B61),B61*$C$57)</f>
        <v>604420.8854872348</v>
      </c>
    </row>
    <row r="62" spans="2:3" x14ac:dyDescent="0.35">
      <c r="B62">
        <f>360/7</f>
        <v>51.428571428571431</v>
      </c>
      <c r="C62">
        <f t="shared" ref="C62:C66" si="2">$C$56*POWER(1+($C$58/B62),B62*$C$57)</f>
        <v>601183.03114017565</v>
      </c>
    </row>
    <row r="63" spans="2:3" x14ac:dyDescent="0.35">
      <c r="B63">
        <v>12</v>
      </c>
      <c r="C63">
        <f t="shared" si="2"/>
        <v>589160.3104045731</v>
      </c>
    </row>
    <row r="64" spans="2:3" x14ac:dyDescent="0.35">
      <c r="B64">
        <v>4</v>
      </c>
      <c r="C64">
        <f t="shared" si="2"/>
        <v>560441.07677782979</v>
      </c>
    </row>
    <row r="65" spans="2:4" x14ac:dyDescent="0.35">
      <c r="B65">
        <v>2</v>
      </c>
      <c r="C65">
        <f t="shared" si="2"/>
        <v>523383.55537985655</v>
      </c>
    </row>
    <row r="66" spans="2:4" x14ac:dyDescent="0.35">
      <c r="B66">
        <v>1</v>
      </c>
      <c r="C66">
        <f t="shared" si="2"/>
        <v>465258.74175999989</v>
      </c>
    </row>
    <row r="80" spans="2:4" x14ac:dyDescent="0.35">
      <c r="B80" t="s">
        <v>2</v>
      </c>
      <c r="C80" t="s">
        <v>9</v>
      </c>
      <c r="D80" t="s">
        <v>10</v>
      </c>
    </row>
    <row r="81" spans="2:4" x14ac:dyDescent="0.35">
      <c r="B81">
        <v>0.05</v>
      </c>
      <c r="C81">
        <f>1/B81</f>
        <v>20</v>
      </c>
      <c r="D81">
        <f>LOG(2,1+B81)</f>
        <v>14.206699082890461</v>
      </c>
    </row>
    <row r="82" spans="2:4" x14ac:dyDescent="0.35">
      <c r="B82">
        <v>0.1</v>
      </c>
      <c r="C82">
        <f t="shared" ref="C82:C86" si="3">1/B82</f>
        <v>10</v>
      </c>
      <c r="D82">
        <f t="shared" ref="D82:D86" si="4">LOG(2,1+B82)</f>
        <v>7.2725408973417132</v>
      </c>
    </row>
    <row r="83" spans="2:4" x14ac:dyDescent="0.35">
      <c r="B83">
        <v>0.25</v>
      </c>
      <c r="C83">
        <f t="shared" si="3"/>
        <v>4</v>
      </c>
      <c r="D83">
        <f t="shared" si="4"/>
        <v>3.1062837195053898</v>
      </c>
    </row>
    <row r="84" spans="2:4" x14ac:dyDescent="0.35">
      <c r="B84">
        <v>0.5</v>
      </c>
      <c r="C84">
        <f t="shared" si="3"/>
        <v>2</v>
      </c>
      <c r="D84">
        <f t="shared" si="4"/>
        <v>1.7095112913514547</v>
      </c>
    </row>
    <row r="85" spans="2:4" x14ac:dyDescent="0.35">
      <c r="B85">
        <v>0.75</v>
      </c>
      <c r="C85">
        <f t="shared" si="3"/>
        <v>1.3333333333333333</v>
      </c>
      <c r="D85">
        <f t="shared" si="4"/>
        <v>1.2386126258466668</v>
      </c>
    </row>
    <row r="86" spans="2:4" x14ac:dyDescent="0.35">
      <c r="B86">
        <v>1</v>
      </c>
      <c r="C86">
        <f t="shared" si="3"/>
        <v>1</v>
      </c>
      <c r="D86">
        <f t="shared" si="4"/>
        <v>1</v>
      </c>
    </row>
    <row r="105" spans="2:3" x14ac:dyDescent="0.35">
      <c r="B105" t="s">
        <v>5</v>
      </c>
      <c r="C105" t="s">
        <v>3</v>
      </c>
    </row>
    <row r="106" spans="2:3" x14ac:dyDescent="0.35">
      <c r="B106">
        <v>1</v>
      </c>
      <c r="C106">
        <f>LOG(3,1+(0.28/B106))/B106</f>
        <v>4.4503440891436625</v>
      </c>
    </row>
    <row r="107" spans="2:3" x14ac:dyDescent="0.35">
      <c r="B107">
        <v>4</v>
      </c>
      <c r="C107">
        <f t="shared" ref="C107:C108" si="5">LOG(3,1+(0.28/B107))/B107</f>
        <v>4.0593934162507432</v>
      </c>
    </row>
    <row r="108" spans="2:3" x14ac:dyDescent="0.35">
      <c r="B108">
        <v>12</v>
      </c>
      <c r="C108">
        <f t="shared" si="5"/>
        <v>3.9692148594801702</v>
      </c>
    </row>
    <row r="116" spans="2:3" x14ac:dyDescent="0.35">
      <c r="B116" t="s">
        <v>3</v>
      </c>
      <c r="C116">
        <v>4</v>
      </c>
    </row>
    <row r="117" spans="2:3" x14ac:dyDescent="0.35">
      <c r="B117" t="s">
        <v>5</v>
      </c>
      <c r="C117">
        <v>4</v>
      </c>
    </row>
    <row r="118" spans="2:3" x14ac:dyDescent="0.35">
      <c r="B118" t="s">
        <v>11</v>
      </c>
    </row>
    <row r="119" spans="2:3" x14ac:dyDescent="0.35">
      <c r="B119" t="s">
        <v>2</v>
      </c>
      <c r="C119">
        <f>4*(LOG(2,16)-1)</f>
        <v>-3</v>
      </c>
    </row>
    <row r="128" spans="2:3" x14ac:dyDescent="0.35">
      <c r="B128" t="s">
        <v>1</v>
      </c>
      <c r="C128">
        <v>1</v>
      </c>
    </row>
    <row r="129" spans="2:8" x14ac:dyDescent="0.35">
      <c r="B129" t="s">
        <v>3</v>
      </c>
      <c r="C129">
        <v>1</v>
      </c>
    </row>
    <row r="130" spans="2:8" x14ac:dyDescent="0.35">
      <c r="B130" s="1" t="s">
        <v>12</v>
      </c>
      <c r="C130" s="1"/>
      <c r="G130" s="1" t="s">
        <v>13</v>
      </c>
      <c r="H130" s="1"/>
    </row>
    <row r="131" spans="2:8" x14ac:dyDescent="0.35">
      <c r="B131" t="s">
        <v>2</v>
      </c>
      <c r="C131">
        <v>0.28999999999999998</v>
      </c>
      <c r="G131" t="s">
        <v>2</v>
      </c>
      <c r="H131">
        <v>0.3</v>
      </c>
    </row>
    <row r="132" spans="2:8" x14ac:dyDescent="0.35">
      <c r="B132" t="s">
        <v>5</v>
      </c>
      <c r="C132">
        <v>4</v>
      </c>
      <c r="G132" t="s">
        <v>5</v>
      </c>
      <c r="H132">
        <v>2</v>
      </c>
    </row>
    <row r="133" spans="2:8" x14ac:dyDescent="0.35">
      <c r="B133" t="s">
        <v>14</v>
      </c>
      <c r="C133">
        <f>C128*POWER(1+C131/C132,C132)</f>
        <v>1.3230894406640625</v>
      </c>
      <c r="G133" t="s">
        <v>0</v>
      </c>
      <c r="H133">
        <f>C128*POWER(1+H131/H132,H132)</f>
        <v>1.3224999999999998</v>
      </c>
    </row>
  </sheetData>
  <mergeCells count="4">
    <mergeCell ref="B15:F15"/>
    <mergeCell ref="B17:F17"/>
    <mergeCell ref="B130:C130"/>
    <mergeCell ref="G130:H13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EBE2326-BCF2-4563-8862-EC96B18496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Лист1!B40:D40</xm:f>
              <xm:sqref>E40</xm:sqref>
            </x14:sparkline>
            <x14:sparkline>
              <xm:f>Лист1!B41:D41</xm:f>
              <xm:sqref>E41</xm:sqref>
            </x14:sparkline>
            <x14:sparkline>
              <xm:f>Лист1!B42:D42</xm:f>
              <xm:sqref>E42</xm:sqref>
            </x14:sparkline>
            <x14:sparkline>
              <xm:f>Лист1!B43:D43</xm:f>
              <xm:sqref>E43</xm:sqref>
            </x14:sparkline>
            <x14:sparkline>
              <xm:f>Лист1!B44:D44</xm:f>
              <xm:sqref>E44</xm:sqref>
            </x14:sparkline>
            <x14:sparkline>
              <xm:f>Лист1!B45:D45</xm:f>
              <xm:sqref>E45</xm:sqref>
            </x14:sparkline>
            <x14:sparkline>
              <xm:f>Лист1!B46:D46</xm:f>
              <xm:sqref>E46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2023-10-15T10:18:01Z</dcterms:created>
  <dcterms:modified xsi:type="dcterms:W3CDTF">2023-10-15T11:51:53Z</dcterms:modified>
</cp:coreProperties>
</file>