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1E0AC95F-A1C3-4CD2-B8A3-4516E4B161F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C49" i="1"/>
  <c r="C31" i="1"/>
  <c r="C32" i="1"/>
  <c r="C30" i="1"/>
  <c r="D36" i="1"/>
  <c r="D34" i="1"/>
  <c r="D33" i="1"/>
  <c r="D28" i="1"/>
  <c r="D19" i="1"/>
  <c r="D20" i="1" s="1"/>
  <c r="C10" i="1" l="1"/>
  <c r="C9" i="1"/>
  <c r="C8" i="1"/>
</calcChain>
</file>

<file path=xl/sharedStrings.xml><?xml version="1.0" encoding="utf-8"?>
<sst xmlns="http://schemas.openxmlformats.org/spreadsheetml/2006/main" count="16" uniqueCount="13">
  <si>
    <t>I_год</t>
  </si>
  <si>
    <t>I_средмес</t>
  </si>
  <si>
    <t>h_средмес</t>
  </si>
  <si>
    <t>r_реальное</t>
  </si>
  <si>
    <t>S(T)</t>
  </si>
  <si>
    <t>m</t>
  </si>
  <si>
    <t>h_ежеквартал</t>
  </si>
  <si>
    <t>I_ежеквартал</t>
  </si>
  <si>
    <t>I_ежемесячное</t>
  </si>
  <si>
    <t>I_годовая</t>
  </si>
  <si>
    <t>r_ном</t>
  </si>
  <si>
    <t>r_номинал</t>
  </si>
  <si>
    <t>I_квартал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</si>
</sst>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247113</xdr:colOff>
      <xdr:row>5</xdr:row>
      <xdr:rowOff>123714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25DD2B3-F6D4-453B-8069-D870780D3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295238" cy="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5</xdr:col>
      <xdr:colOff>294732</xdr:colOff>
      <xdr:row>16</xdr:row>
      <xdr:rowOff>95119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C9FE6E5-B25C-45A6-94BD-371898BA1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095500"/>
          <a:ext cx="4342857" cy="10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5</xdr:col>
      <xdr:colOff>323304</xdr:colOff>
      <xdr:row>26</xdr:row>
      <xdr:rowOff>114190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368AF8B-30AC-46D3-90A7-75B8528A5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191000"/>
          <a:ext cx="4371429" cy="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10</xdr:col>
      <xdr:colOff>559735</xdr:colOff>
      <xdr:row>44</xdr:row>
      <xdr:rowOff>19050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3E5F288-2ED9-4CB2-8D84-68B01F27C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7239000"/>
          <a:ext cx="7655860" cy="1162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D50"/>
  <sheetViews>
    <sheetView tabSelected="1" topLeftCell="A22" workbookViewId="0">
      <selection activeCell="C51" sqref="C51"/>
    </sheetView>
  </sheetViews>
  <sheetFormatPr defaultRowHeight="15" x14ac:dyDescent="0.25"/>
  <cols>
    <col min="2" max="2" width="12.42578125" customWidth="1"/>
    <col min="4" max="4" width="30" style="1" customWidth="1"/>
  </cols>
  <sheetData>
    <row r="8" spans="2:3" x14ac:dyDescent="0.25">
      <c r="B8" t="s">
        <v>0</v>
      </c>
      <c r="C8">
        <f>1.727/1.1</f>
        <v>1.57</v>
      </c>
    </row>
    <row r="9" spans="2:3" x14ac:dyDescent="0.25">
      <c r="B9" t="s">
        <v>1</v>
      </c>
      <c r="C9">
        <f>POWER(C8,1/12)</f>
        <v>1.0383050613296732</v>
      </c>
    </row>
    <row r="10" spans="2:3" x14ac:dyDescent="0.25">
      <c r="B10" t="s">
        <v>2</v>
      </c>
      <c r="C10">
        <f>C9-1</f>
        <v>3.8305061329673151E-2</v>
      </c>
    </row>
    <row r="19" spans="2:4" x14ac:dyDescent="0.25">
      <c r="B19" t="s">
        <v>3</v>
      </c>
      <c r="D19" s="1">
        <f>( 0.3*1/2+0.35*1/4+0.4*1/4)/POWER(1+0.06,4)</f>
        <v>0.2673316113428319</v>
      </c>
    </row>
    <row r="20" spans="2:4" x14ac:dyDescent="0.25">
      <c r="B20" t="s">
        <v>4</v>
      </c>
      <c r="D20" s="1">
        <f>20*D19</f>
        <v>5.346632226856638</v>
      </c>
    </row>
    <row r="28" spans="2:4" x14ac:dyDescent="0.25">
      <c r="B28" t="s">
        <v>6</v>
      </c>
      <c r="D28" s="1">
        <f>15/100</f>
        <v>0.15</v>
      </c>
    </row>
    <row r="29" spans="2:4" x14ac:dyDescent="0.25">
      <c r="B29" t="s">
        <v>5</v>
      </c>
      <c r="C29" t="s">
        <v>10</v>
      </c>
    </row>
    <row r="30" spans="2:4" x14ac:dyDescent="0.25">
      <c r="B30">
        <v>2</v>
      </c>
      <c r="C30">
        <f>B30*(POWER($D$36,1/B30)-1)</f>
        <v>0.64499999999999869</v>
      </c>
    </row>
    <row r="31" spans="2:4" x14ac:dyDescent="0.25">
      <c r="B31">
        <v>4</v>
      </c>
      <c r="C31">
        <f t="shared" ref="C31:C32" si="0">B31*(POWER($D$36,1/B31)-1)</f>
        <v>0.59999999999999876</v>
      </c>
    </row>
    <row r="32" spans="2:4" x14ac:dyDescent="0.25">
      <c r="B32">
        <v>12</v>
      </c>
      <c r="C32">
        <f t="shared" si="0"/>
        <v>0.57227463805976697</v>
      </c>
    </row>
    <row r="33" spans="2:4" x14ac:dyDescent="0.25">
      <c r="B33" t="s">
        <v>7</v>
      </c>
      <c r="D33" s="1">
        <f>D28+1</f>
        <v>1.1499999999999999</v>
      </c>
    </row>
    <row r="34" spans="2:4" x14ac:dyDescent="0.25">
      <c r="B34" t="s">
        <v>8</v>
      </c>
      <c r="D34" s="1">
        <f>POWER(D33,1/3)</f>
        <v>1.0476895531716472</v>
      </c>
    </row>
    <row r="35" spans="2:4" x14ac:dyDescent="0.25">
      <c r="B35" t="s">
        <v>3</v>
      </c>
      <c r="D35" s="1">
        <v>0</v>
      </c>
    </row>
    <row r="36" spans="2:4" x14ac:dyDescent="0.25">
      <c r="B36" t="s">
        <v>9</v>
      </c>
      <c r="D36" s="1">
        <f>POWER(D34,12)</f>
        <v>1.7490062499999981</v>
      </c>
    </row>
    <row r="47" spans="2:4" x14ac:dyDescent="0.25">
      <c r="B47" t="s">
        <v>5</v>
      </c>
      <c r="C47">
        <v>12</v>
      </c>
    </row>
    <row r="48" spans="2:4" x14ac:dyDescent="0.25">
      <c r="B48" t="s">
        <v>11</v>
      </c>
      <c r="C48">
        <v>0.48</v>
      </c>
    </row>
    <row r="49" spans="2:3" x14ac:dyDescent="0.25">
      <c r="B49" t="s">
        <v>0</v>
      </c>
      <c r="C49">
        <f>POWER(1+C48/C47,C47)</f>
        <v>1.6010322185676817</v>
      </c>
    </row>
    <row r="50" spans="2:3" x14ac:dyDescent="0.25">
      <c r="B50" t="s">
        <v>12</v>
      </c>
      <c r="C50">
        <f>POWER(C49,1/4)</f>
        <v>1.1248640000000001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2023-12-01T09:22:09Z</dcterms:modified>
</cp:coreProperties>
</file>