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фин математика\"/>
    </mc:Choice>
  </mc:AlternateContent>
  <xr:revisionPtr revIDLastSave="0" documentId="13_ncr:1_{AE3F02A4-1314-430C-B9D0-32B2CE9B8AC6}" xr6:coauthVersionLast="36" xr6:coauthVersionMax="36" xr10:uidLastSave="{00000000-0000-0000-0000-000000000000}"/>
  <bookViews>
    <workbookView xWindow="0" yWindow="0" windowWidth="28800" windowHeight="12225" xr2:uid="{2774EB9F-57C0-4D75-BFB2-AB2247C30C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" i="1" l="1"/>
  <c r="C88" i="1"/>
  <c r="C85" i="1"/>
  <c r="C84" i="1"/>
  <c r="C81" i="1"/>
  <c r="C80" i="1"/>
  <c r="C65" i="1"/>
  <c r="C53" i="1"/>
  <c r="C52" i="1"/>
  <c r="C51" i="1"/>
  <c r="C50" i="1"/>
  <c r="C49" i="1"/>
  <c r="C48" i="1" l="1"/>
  <c r="C34" i="1"/>
  <c r="C31" i="1"/>
  <c r="C30" i="1"/>
  <c r="C16" i="1"/>
  <c r="C14" i="1"/>
</calcChain>
</file>

<file path=xl/sharedStrings.xml><?xml version="1.0" encoding="utf-8"?>
<sst xmlns="http://schemas.openxmlformats.org/spreadsheetml/2006/main" count="46" uniqueCount="19">
  <si>
    <t>r</t>
  </si>
  <si>
    <t>S(0)</t>
  </si>
  <si>
    <t>m</t>
  </si>
  <si>
    <t>T</t>
  </si>
  <si>
    <t>Сложные проценты</t>
  </si>
  <si>
    <t>S(T)</t>
  </si>
  <si>
    <t>Смешенные</t>
  </si>
  <si>
    <t>а)</t>
  </si>
  <si>
    <t>S(T)прост</t>
  </si>
  <si>
    <t>S(T)слож</t>
  </si>
  <si>
    <t>б)</t>
  </si>
  <si>
    <t>S(5/6T)</t>
  </si>
  <si>
    <t>S(4/6T)</t>
  </si>
  <si>
    <t>S(3/6T)</t>
  </si>
  <si>
    <t>S(2/6T)</t>
  </si>
  <si>
    <t>S(1/6T)</t>
  </si>
  <si>
    <t>При ежемесячном</t>
  </si>
  <si>
    <t>S(T)смеш</t>
  </si>
  <si>
    <t>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</si>
</sst>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Лист1!$B$48:$B$53</c:f>
              <c:strCache>
                <c:ptCount val="6"/>
                <c:pt idx="0">
                  <c:v>S(T)</c:v>
                </c:pt>
                <c:pt idx="1">
                  <c:v>S(5/6T)</c:v>
                </c:pt>
                <c:pt idx="2">
                  <c:v>S(4/6T)</c:v>
                </c:pt>
                <c:pt idx="3">
                  <c:v>S(3/6T)</c:v>
                </c:pt>
                <c:pt idx="4">
                  <c:v>S(2/6T)</c:v>
                </c:pt>
                <c:pt idx="5">
                  <c:v>S(1/6T)</c:v>
                </c:pt>
              </c:strCache>
            </c:strRef>
          </c:cat>
          <c:val>
            <c:numRef>
              <c:f>Лист1!$C$48:$C$53</c:f>
              <c:numCache>
                <c:formatCode>General</c:formatCode>
                <c:ptCount val="6"/>
                <c:pt idx="0">
                  <c:v>12694.994583552005</c:v>
                </c:pt>
                <c:pt idx="1">
                  <c:v>11754.624614400003</c:v>
                </c:pt>
                <c:pt idx="2">
                  <c:v>10883.911680000003</c:v>
                </c:pt>
                <c:pt idx="3">
                  <c:v>10077.696000000002</c:v>
                </c:pt>
                <c:pt idx="4">
                  <c:v>9331.2000000000007</c:v>
                </c:pt>
                <c:pt idx="5">
                  <c:v>8640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5-4A11-98AD-6BD8D0F8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387456"/>
        <c:axId val="2026283664"/>
      </c:barChart>
      <c:catAx>
        <c:axId val="20843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283664"/>
        <c:crosses val="autoZero"/>
        <c:auto val="1"/>
        <c:lblAlgn val="ctr"/>
        <c:lblOffset val="100"/>
        <c:noMultiLvlLbl val="0"/>
      </c:catAx>
      <c:valAx>
        <c:axId val="2026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3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171450</xdr:rowOff>
    </xdr:from>
    <xdr:to>
      <xdr:col>7</xdr:col>
      <xdr:colOff>428108</xdr:colOff>
      <xdr:row>6</xdr:row>
      <xdr:rowOff>190379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0375BA-2972-48CD-B4BF-FAB126E3F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361950"/>
          <a:ext cx="4133333" cy="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190499</xdr:rowOff>
    </xdr:from>
    <xdr:to>
      <xdr:col>10</xdr:col>
      <xdr:colOff>271462</xdr:colOff>
      <xdr:row>22</xdr:row>
      <xdr:rowOff>161924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243C484-CAFF-40E4-B74E-0D61DE794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499"/>
          <a:ext cx="5757862" cy="1114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10</xdr:col>
      <xdr:colOff>503865</xdr:colOff>
      <xdr:row>42</xdr:row>
      <xdr:rowOff>95250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9E9D3DD-1DEA-4484-BEE3-A1D86F8E8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667500"/>
          <a:ext cx="5990265" cy="1428750"/>
        </a:xfrm>
        <a:prstGeom prst="rect">
          <a:avLst/>
        </a:prstGeom>
      </xdr:spPr>
    </xdr:pic>
    <xdr:clientData/>
  </xdr:twoCellAnchor>
  <xdr:twoCellAnchor>
    <xdr:from>
      <xdr:col>5</xdr:col>
      <xdr:colOff>333375</xdr:colOff>
      <xdr:row>45</xdr:row>
      <xdr:rowOff>61912</xdr:rowOff>
    </xdr:from>
    <xdr:to>
      <xdr:col>13</xdr:col>
      <xdr:colOff>28575</xdr:colOff>
      <xdr:row>59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34D420-2C78-4526-B3B6-099A84724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609599</xdr:colOff>
      <xdr:row>66</xdr:row>
      <xdr:rowOff>0</xdr:rowOff>
    </xdr:from>
    <xdr:to>
      <xdr:col>10</xdr:col>
      <xdr:colOff>471216</xdr:colOff>
      <xdr:row>73</xdr:row>
      <xdr:rowOff>95250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77EDDE8-E557-4F21-A22B-1BF12BBBC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12573000"/>
          <a:ext cx="5957617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BF72-9B2E-41DB-8EFA-7432D423190B}">
  <dimension ref="B9:E89"/>
  <sheetViews>
    <sheetView tabSelected="1" topLeftCell="A58" workbookViewId="0">
      <selection activeCell="C90" sqref="C90"/>
    </sheetView>
  </sheetViews>
  <sheetFormatPr defaultRowHeight="15" x14ac:dyDescent="0.25"/>
  <sheetData>
    <row r="9" spans="2:4" x14ac:dyDescent="0.25">
      <c r="B9" t="s">
        <v>0</v>
      </c>
      <c r="C9">
        <v>0.34</v>
      </c>
    </row>
    <row r="10" spans="2:4" x14ac:dyDescent="0.25">
      <c r="B10" t="s">
        <v>1</v>
      </c>
      <c r="C10">
        <v>250000</v>
      </c>
    </row>
    <row r="11" spans="2:4" x14ac:dyDescent="0.25">
      <c r="B11" t="s">
        <v>2</v>
      </c>
      <c r="C11">
        <v>1</v>
      </c>
    </row>
    <row r="12" spans="2:4" x14ac:dyDescent="0.25">
      <c r="B12" t="s">
        <v>3</v>
      </c>
      <c r="C12">
        <v>33</v>
      </c>
    </row>
    <row r="13" spans="2:4" x14ac:dyDescent="0.25">
      <c r="B13" s="1" t="s">
        <v>4</v>
      </c>
      <c r="C13" s="1"/>
      <c r="D13" s="1"/>
    </row>
    <row r="14" spans="2:4" x14ac:dyDescent="0.25">
      <c r="B14" t="s">
        <v>5</v>
      </c>
      <c r="C14">
        <f>C10*POWER(1+(C9/C11),C12/12*C11)</f>
        <v>559085.46818879503</v>
      </c>
    </row>
    <row r="15" spans="2:4" x14ac:dyDescent="0.25">
      <c r="B15" s="1" t="s">
        <v>6</v>
      </c>
      <c r="C15" s="1"/>
      <c r="D15" s="1"/>
    </row>
    <row r="16" spans="2:4" x14ac:dyDescent="0.25">
      <c r="B16" t="s">
        <v>5</v>
      </c>
      <c r="C16">
        <f>C10*POWER(1+(C9/C11),INT(C12/12*C11))*(1+(C9*MOD(C12,12)*30/360))</f>
        <v>563369.5</v>
      </c>
    </row>
    <row r="25" spans="2:3" x14ac:dyDescent="0.25">
      <c r="B25" t="s">
        <v>1</v>
      </c>
      <c r="C25">
        <v>14000</v>
      </c>
    </row>
    <row r="26" spans="2:3" x14ac:dyDescent="0.25">
      <c r="B26" t="s">
        <v>0</v>
      </c>
      <c r="C26">
        <v>0.32</v>
      </c>
    </row>
    <row r="27" spans="2:3" x14ac:dyDescent="0.25">
      <c r="B27" t="s">
        <v>3</v>
      </c>
      <c r="C27">
        <v>5</v>
      </c>
    </row>
    <row r="28" spans="2:3" x14ac:dyDescent="0.25">
      <c r="B28" s="1" t="s">
        <v>7</v>
      </c>
      <c r="C28" s="1"/>
    </row>
    <row r="29" spans="2:3" x14ac:dyDescent="0.25">
      <c r="B29" t="s">
        <v>2</v>
      </c>
      <c r="C29">
        <v>1</v>
      </c>
    </row>
    <row r="30" spans="2:3" x14ac:dyDescent="0.25">
      <c r="B30" t="s">
        <v>8</v>
      </c>
      <c r="C30">
        <f>C25*(1+(C26*C27))</f>
        <v>36400</v>
      </c>
    </row>
    <row r="31" spans="2:3" x14ac:dyDescent="0.25">
      <c r="B31" t="s">
        <v>9</v>
      </c>
      <c r="C31">
        <f>C25*POWER(1+(C26/C29),C27*C29)</f>
        <v>56104.499404800015</v>
      </c>
    </row>
    <row r="32" spans="2:3" x14ac:dyDescent="0.25">
      <c r="B32" s="1" t="s">
        <v>10</v>
      </c>
      <c r="C32" s="1"/>
    </row>
    <row r="33" spans="2:3" x14ac:dyDescent="0.25">
      <c r="B33" t="s">
        <v>2</v>
      </c>
      <c r="C33">
        <v>2</v>
      </c>
    </row>
    <row r="34" spans="2:3" x14ac:dyDescent="0.25">
      <c r="B34" t="s">
        <v>9</v>
      </c>
      <c r="C34">
        <f>C25*POWER(1+(C26/C33),C27*C33)</f>
        <v>61760.091101098798</v>
      </c>
    </row>
    <row r="44" spans="2:3" x14ac:dyDescent="0.25">
      <c r="B44" t="s">
        <v>0</v>
      </c>
      <c r="C44">
        <v>0.32</v>
      </c>
    </row>
    <row r="45" spans="2:3" x14ac:dyDescent="0.25">
      <c r="B45" t="s">
        <v>1</v>
      </c>
      <c r="C45">
        <v>8000</v>
      </c>
    </row>
    <row r="46" spans="2:3" x14ac:dyDescent="0.25">
      <c r="B46" t="s">
        <v>3</v>
      </c>
      <c r="C46">
        <v>1.5</v>
      </c>
    </row>
    <row r="47" spans="2:3" x14ac:dyDescent="0.25">
      <c r="B47" t="s">
        <v>2</v>
      </c>
      <c r="C47">
        <v>4</v>
      </c>
    </row>
    <row r="48" spans="2:3" x14ac:dyDescent="0.25">
      <c r="B48" t="s">
        <v>5</v>
      </c>
      <c r="C48">
        <f>C45*POWER(1+(C44/C47),C46*C47)</f>
        <v>12694.994583552005</v>
      </c>
    </row>
    <row r="49" spans="2:5" x14ac:dyDescent="0.25">
      <c r="B49" t="s">
        <v>11</v>
      </c>
      <c r="C49">
        <f>C45*POWER(1+(C44/C47),1.25*C47)</f>
        <v>11754.624614400003</v>
      </c>
    </row>
    <row r="50" spans="2:5" x14ac:dyDescent="0.25">
      <c r="B50" t="s">
        <v>12</v>
      </c>
      <c r="C50">
        <f>C45*POWER(1+(C44/C47),C47*1)</f>
        <v>10883.911680000003</v>
      </c>
    </row>
    <row r="51" spans="2:5" x14ac:dyDescent="0.25">
      <c r="B51" t="s">
        <v>13</v>
      </c>
      <c r="C51">
        <f>C45*POWER(1+(C44/C47),0.75*C47)</f>
        <v>10077.696000000002</v>
      </c>
    </row>
    <row r="52" spans="2:5" x14ac:dyDescent="0.25">
      <c r="B52" t="s">
        <v>14</v>
      </c>
      <c r="C52">
        <f>C45*POWER(1+(C44/C47),0.5*C47)</f>
        <v>9331.2000000000007</v>
      </c>
    </row>
    <row r="53" spans="2:5" x14ac:dyDescent="0.25">
      <c r="B53" t="s">
        <v>15</v>
      </c>
      <c r="C53">
        <f>C45*POWER(1+(C44/C47),0.25*C47)</f>
        <v>8640</v>
      </c>
    </row>
    <row r="63" spans="2:5" x14ac:dyDescent="0.25">
      <c r="B63" s="1" t="s">
        <v>16</v>
      </c>
      <c r="C63" s="1"/>
      <c r="D63" s="1"/>
      <c r="E63" s="1"/>
    </row>
    <row r="64" spans="2:5" x14ac:dyDescent="0.25">
      <c r="B64" t="s">
        <v>2</v>
      </c>
      <c r="C64">
        <v>12</v>
      </c>
    </row>
    <row r="65" spans="2:3" x14ac:dyDescent="0.25">
      <c r="B65" t="s">
        <v>5</v>
      </c>
      <c r="C65">
        <f>C45*POWER(1+(C44/C64),C46*C64)</f>
        <v>12847.549482348288</v>
      </c>
    </row>
    <row r="75" spans="2:3" x14ac:dyDescent="0.25">
      <c r="B75" t="s">
        <v>0</v>
      </c>
      <c r="C75">
        <v>0.3</v>
      </c>
    </row>
    <row r="76" spans="2:3" x14ac:dyDescent="0.25">
      <c r="B76" t="s">
        <v>1</v>
      </c>
      <c r="C76">
        <v>150000</v>
      </c>
    </row>
    <row r="77" spans="2:3" x14ac:dyDescent="0.25">
      <c r="B77" t="s">
        <v>3</v>
      </c>
      <c r="C77">
        <v>39</v>
      </c>
    </row>
    <row r="78" spans="2:3" x14ac:dyDescent="0.25">
      <c r="B78" s="1" t="s">
        <v>7</v>
      </c>
      <c r="C78" s="1"/>
    </row>
    <row r="79" spans="2:3" x14ac:dyDescent="0.25">
      <c r="B79" t="s">
        <v>2</v>
      </c>
      <c r="C79">
        <v>1</v>
      </c>
    </row>
    <row r="80" spans="2:3" x14ac:dyDescent="0.25">
      <c r="B80" t="s">
        <v>9</v>
      </c>
      <c r="C80">
        <f>C76*POWER(1+(C75/C79),C77/12*C79)</f>
        <v>351890.18539533787</v>
      </c>
    </row>
    <row r="81" spans="2:3" x14ac:dyDescent="0.25">
      <c r="B81" t="s">
        <v>17</v>
      </c>
      <c r="C81">
        <f>C76*POWER(1+(C75/C79),INT(C77/12*C79))*(1+(C75*30/360*MOD(C77,12)))</f>
        <v>354266.25000000006</v>
      </c>
    </row>
    <row r="82" spans="2:3" x14ac:dyDescent="0.25">
      <c r="B82" s="1" t="s">
        <v>10</v>
      </c>
      <c r="C82" s="1"/>
    </row>
    <row r="83" spans="2:3" x14ac:dyDescent="0.25">
      <c r="B83" t="s">
        <v>2</v>
      </c>
      <c r="C83">
        <v>2</v>
      </c>
    </row>
    <row r="84" spans="2:3" x14ac:dyDescent="0.25">
      <c r="B84" t="s">
        <v>9</v>
      </c>
      <c r="C84">
        <f>C76*POWER(1+(C75/C83),C77/12*C83)</f>
        <v>372072.19928278995</v>
      </c>
    </row>
    <row r="85" spans="2:3" x14ac:dyDescent="0.25">
      <c r="B85" t="s">
        <v>17</v>
      </c>
      <c r="C85">
        <f>C76*POWER(1+(C75/C83),INT(C77/12*C83))*(1+(C75*MOD(C77,12)*30/360))</f>
        <v>372981.04845703108</v>
      </c>
    </row>
    <row r="86" spans="2:3" x14ac:dyDescent="0.25">
      <c r="B86" s="1" t="s">
        <v>18</v>
      </c>
      <c r="C86" s="1"/>
    </row>
    <row r="87" spans="2:3" x14ac:dyDescent="0.25">
      <c r="B87" t="s">
        <v>2</v>
      </c>
      <c r="C87">
        <v>4</v>
      </c>
    </row>
    <row r="88" spans="2:3" x14ac:dyDescent="0.25">
      <c r="B88" t="s">
        <v>9</v>
      </c>
      <c r="C88">
        <f>C76*POWER(1+(C75/C87),C77/12*C87)</f>
        <v>384061.96034303837</v>
      </c>
    </row>
    <row r="89" spans="2:3" x14ac:dyDescent="0.25">
      <c r="B89" t="s">
        <v>17</v>
      </c>
      <c r="C89">
        <f>C76*POWER(1+(C75/C87),INT(C77/12*C87))*(1+(C75*30/360*MOD(C77,12)))</f>
        <v>412866.60736876621</v>
      </c>
    </row>
  </sheetData>
  <mergeCells count="8">
    <mergeCell ref="B82:C82"/>
    <mergeCell ref="B86:C86"/>
    <mergeCell ref="B13:D13"/>
    <mergeCell ref="B15:D15"/>
    <mergeCell ref="B28:C28"/>
    <mergeCell ref="B32:C32"/>
    <mergeCell ref="B63:E63"/>
    <mergeCell ref="B78:C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Дмитрий Павлович</dc:creator>
  <cp:lastModifiedBy>Павлов Дмитрий Павлович</cp:lastModifiedBy>
  <dcterms:created xsi:type="dcterms:W3CDTF">2023-10-13T08:23:33Z</dcterms:created>
  <dcterms:modified xsi:type="dcterms:W3CDTF">2023-10-13T09:29:49Z</dcterms:modified>
</cp:coreProperties>
</file>