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DC8092AA-FE22-446C-B3E8-E9F1AAA04ED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7" i="1" l="1"/>
  <c r="E86" i="1"/>
  <c r="N86" i="1"/>
  <c r="L86" i="1"/>
  <c r="K86" i="1"/>
  <c r="J87" i="1"/>
  <c r="J88" i="1"/>
  <c r="J86" i="1"/>
  <c r="F86" i="1"/>
  <c r="E87" i="1"/>
  <c r="D86" i="1"/>
  <c r="F64" i="1"/>
  <c r="C61" i="1"/>
  <c r="E64" i="1"/>
  <c r="D65" i="1"/>
  <c r="D66" i="1"/>
  <c r="D64" i="1"/>
  <c r="C65" i="1"/>
  <c r="C64" i="1"/>
  <c r="M37" i="1"/>
  <c r="F37" i="1"/>
  <c r="L37" i="1"/>
  <c r="K38" i="1"/>
  <c r="K37" i="1"/>
  <c r="D38" i="1"/>
  <c r="E37" i="1" s="1"/>
  <c r="D39" i="1"/>
  <c r="D37" i="1"/>
  <c r="E20" i="1"/>
  <c r="E21" i="1"/>
  <c r="E19" i="1"/>
  <c r="F19" i="1" s="1"/>
  <c r="I20" i="1" l="1"/>
  <c r="I19" i="1"/>
</calcChain>
</file>

<file path=xl/sharedStrings.xml><?xml version="1.0" encoding="utf-8"?>
<sst xmlns="http://schemas.openxmlformats.org/spreadsheetml/2006/main" count="54" uniqueCount="19">
  <si>
    <t>S(T)</t>
  </si>
  <si>
    <t>T</t>
  </si>
  <si>
    <t>m</t>
  </si>
  <si>
    <t>S(0)</t>
  </si>
  <si>
    <t>S(0)=1/(S(T)(1+r/m)^Tm)</t>
  </si>
  <si>
    <t>r</t>
  </si>
  <si>
    <t>S(0)_s</t>
  </si>
  <si>
    <t>t</t>
  </si>
  <si>
    <t>m_t</t>
  </si>
  <si>
    <t>S(t)</t>
  </si>
  <si>
    <t>S(0)_общ</t>
  </si>
  <si>
    <t>Ответ</t>
  </si>
  <si>
    <t>Выгоднее 1 так как конечная сумма меньше</t>
  </si>
  <si>
    <t>В момент заключения</t>
  </si>
  <si>
    <t>Через 2 месяца</t>
  </si>
  <si>
    <t>S(T)_s</t>
  </si>
  <si>
    <t>S(0)_t1</t>
  </si>
  <si>
    <t>t1</t>
  </si>
  <si>
    <t>S(t1)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</si>
</sst>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38100</xdr:rowOff>
    </xdr:from>
    <xdr:to>
      <xdr:col>9</xdr:col>
      <xdr:colOff>342198</xdr:colOff>
      <xdr:row>14</xdr:row>
      <xdr:rowOff>152076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11086E5-05F6-4AF4-A7D4-2E82CE873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228600"/>
          <a:ext cx="5619048" cy="2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22</xdr:row>
      <xdr:rowOff>180975</xdr:rowOff>
    </xdr:from>
    <xdr:to>
      <xdr:col>9</xdr:col>
      <xdr:colOff>104118</xdr:colOff>
      <xdr:row>32</xdr:row>
      <xdr:rowOff>47404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1F5612E-194E-416A-8C3E-EA50B9FEB5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5" y="4371975"/>
          <a:ext cx="5257143" cy="17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10</xdr:col>
      <xdr:colOff>151695</xdr:colOff>
      <xdr:row>59</xdr:row>
      <xdr:rowOff>113905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B66FEB66-A7FC-4110-B4FC-D4F7E0FE5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191500"/>
          <a:ext cx="5638095" cy="31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9</xdr:col>
      <xdr:colOff>180343</xdr:colOff>
      <xdr:row>80</xdr:row>
      <xdr:rowOff>37905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5425306E-D204-475A-A6BF-379325D98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3716000"/>
          <a:ext cx="5057143" cy="1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609599</xdr:colOff>
      <xdr:row>89</xdr:row>
      <xdr:rowOff>190499</xdr:rowOff>
    </xdr:from>
    <xdr:to>
      <xdr:col>11</xdr:col>
      <xdr:colOff>466724</xdr:colOff>
      <xdr:row>98</xdr:row>
      <xdr:rowOff>151342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B711FB31-BDDB-419A-920B-4003FC367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599" y="17144999"/>
          <a:ext cx="6562725" cy="16753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6:N107"/>
  <sheetViews>
    <sheetView tabSelected="1" topLeftCell="A88" workbookViewId="0">
      <selection activeCell="C108" sqref="C108"/>
    </sheetView>
  </sheetViews>
  <sheetFormatPr defaultRowHeight="15" x14ac:dyDescent="0.25"/>
  <cols>
    <col min="3" max="3" width="9.140625" customWidth="1"/>
  </cols>
  <sheetData>
    <row r="16" spans="2:4" x14ac:dyDescent="0.25">
      <c r="B16" s="1" t="s">
        <v>4</v>
      </c>
      <c r="C16" s="1"/>
      <c r="D16" s="1"/>
    </row>
    <row r="17" spans="2:9" x14ac:dyDescent="0.25">
      <c r="B17" t="s">
        <v>5</v>
      </c>
      <c r="C17">
        <v>0.32</v>
      </c>
    </row>
    <row r="18" spans="2:9" x14ac:dyDescent="0.25">
      <c r="B18" t="s">
        <v>0</v>
      </c>
      <c r="C18" t="s">
        <v>1</v>
      </c>
      <c r="D18" t="s">
        <v>2</v>
      </c>
      <c r="E18" t="s">
        <v>3</v>
      </c>
      <c r="F18" t="s">
        <v>6</v>
      </c>
      <c r="G18" t="s">
        <v>7</v>
      </c>
      <c r="H18" t="s">
        <v>8</v>
      </c>
      <c r="I18" t="s">
        <v>9</v>
      </c>
    </row>
    <row r="19" spans="2:9" x14ac:dyDescent="0.25">
      <c r="B19">
        <v>8</v>
      </c>
      <c r="C19">
        <v>1</v>
      </c>
      <c r="D19">
        <v>1</v>
      </c>
      <c r="E19">
        <f>B19/POWER(1+$C$17/D19,C19*D19)</f>
        <v>6.0606060606060606</v>
      </c>
      <c r="F19">
        <f>SUM(E19:E21)</f>
        <v>24.423334559269556</v>
      </c>
      <c r="G19">
        <v>2</v>
      </c>
      <c r="H19">
        <v>1</v>
      </c>
      <c r="I19">
        <f>$F$19*POWER(1+$C$17/H19,H19*$G$19)</f>
        <v>42.555218136071275</v>
      </c>
    </row>
    <row r="20" spans="2:9" x14ac:dyDescent="0.25">
      <c r="B20">
        <v>15</v>
      </c>
      <c r="C20">
        <v>2.5</v>
      </c>
      <c r="D20">
        <v>1</v>
      </c>
      <c r="E20">
        <f t="shared" ref="E20:E21" si="0">B20/POWER(1+$C$17/D20,C20*D20)</f>
        <v>7.4930120504346505</v>
      </c>
      <c r="H20">
        <v>12</v>
      </c>
      <c r="I20">
        <f>$F$19*POWER(1+$C$17/H20,H20*$G$19)</f>
        <v>45.931649420849624</v>
      </c>
    </row>
    <row r="21" spans="2:9" x14ac:dyDescent="0.25">
      <c r="B21">
        <v>25</v>
      </c>
      <c r="C21">
        <v>3</v>
      </c>
      <c r="D21">
        <v>1</v>
      </c>
      <c r="E21">
        <f t="shared" si="0"/>
        <v>10.869716448228845</v>
      </c>
    </row>
    <row r="34" spans="2:13" x14ac:dyDescent="0.25">
      <c r="B34" t="s">
        <v>7</v>
      </c>
      <c r="C34">
        <v>2</v>
      </c>
    </row>
    <row r="35" spans="2:13" x14ac:dyDescent="0.25">
      <c r="B35" t="s">
        <v>5</v>
      </c>
      <c r="C35">
        <v>0.36</v>
      </c>
    </row>
    <row r="36" spans="2:13" x14ac:dyDescent="0.25">
      <c r="B36" t="s">
        <v>0</v>
      </c>
      <c r="C36" t="s">
        <v>1</v>
      </c>
      <c r="D36" t="s">
        <v>3</v>
      </c>
      <c r="E36" t="s">
        <v>10</v>
      </c>
      <c r="F36" t="s">
        <v>9</v>
      </c>
      <c r="I36" t="s">
        <v>0</v>
      </c>
      <c r="J36" t="s">
        <v>1</v>
      </c>
      <c r="K36" t="s">
        <v>3</v>
      </c>
      <c r="L36" t="s">
        <v>10</v>
      </c>
      <c r="M36" t="s">
        <v>9</v>
      </c>
    </row>
    <row r="37" spans="2:13" x14ac:dyDescent="0.25">
      <c r="B37">
        <v>16</v>
      </c>
      <c r="C37">
        <v>0.5</v>
      </c>
      <c r="D37">
        <f>B37/POWER(1+$C$35,C37)</f>
        <v>13.719886811400709</v>
      </c>
      <c r="E37">
        <f>SUM(D37:D39)</f>
        <v>35.519194769878219</v>
      </c>
      <c r="F37">
        <f>E37*POWER(1+C35,C34)</f>
        <v>65.696302646366746</v>
      </c>
      <c r="I37">
        <v>35</v>
      </c>
      <c r="J37">
        <v>3</v>
      </c>
      <c r="K37">
        <f>I37/POWER(1+$C$35,J37)</f>
        <v>13.913978221046207</v>
      </c>
      <c r="L37">
        <f>SUM(K37:K38)</f>
        <v>46.353424587828222</v>
      </c>
      <c r="M37">
        <f>L37*POWER(1+C35,C34)</f>
        <v>85.735294117647072</v>
      </c>
    </row>
    <row r="38" spans="2:13" x14ac:dyDescent="0.25">
      <c r="B38">
        <v>12</v>
      </c>
      <c r="C38">
        <v>1</v>
      </c>
      <c r="D38">
        <f t="shared" ref="D38:D39" si="1">B38/POWER(1+$C$35,C38)</f>
        <v>8.8235294117647065</v>
      </c>
      <c r="I38">
        <v>60</v>
      </c>
      <c r="J38">
        <v>2</v>
      </c>
      <c r="K38">
        <f>I38/POWER(1+$C$35,J38)</f>
        <v>32.439446366782015</v>
      </c>
    </row>
    <row r="39" spans="2:13" x14ac:dyDescent="0.25">
      <c r="B39">
        <v>24</v>
      </c>
      <c r="C39">
        <v>2</v>
      </c>
      <c r="D39">
        <f t="shared" si="1"/>
        <v>12.975778546712805</v>
      </c>
    </row>
    <row r="41" spans="2:13" x14ac:dyDescent="0.25">
      <c r="B41" t="s">
        <v>11</v>
      </c>
      <c r="C41" s="1" t="s">
        <v>12</v>
      </c>
      <c r="D41" s="1"/>
      <c r="E41" s="1"/>
      <c r="F41" s="1"/>
      <c r="G41" s="1"/>
      <c r="H41" s="1"/>
      <c r="I41" s="1"/>
      <c r="J41" s="1"/>
    </row>
    <row r="61" spans="2:6" x14ac:dyDescent="0.25">
      <c r="B61" t="s">
        <v>7</v>
      </c>
      <c r="C61">
        <f>2/12</f>
        <v>0.16666666666666666</v>
      </c>
    </row>
    <row r="62" spans="2:6" x14ac:dyDescent="0.25">
      <c r="B62" t="s">
        <v>5</v>
      </c>
      <c r="C62">
        <v>0.3</v>
      </c>
    </row>
    <row r="63" spans="2:6" x14ac:dyDescent="0.25">
      <c r="B63" t="s">
        <v>0</v>
      </c>
      <c r="C63" t="s">
        <v>1</v>
      </c>
      <c r="D63" t="s">
        <v>3</v>
      </c>
      <c r="E63" t="s">
        <v>3</v>
      </c>
      <c r="F63" t="s">
        <v>9</v>
      </c>
    </row>
    <row r="64" spans="2:6" x14ac:dyDescent="0.25">
      <c r="B64">
        <v>50</v>
      </c>
      <c r="C64">
        <f>3/12</f>
        <v>0.25</v>
      </c>
      <c r="D64">
        <f>B64/(1+$C$62*C64)</f>
        <v>46.511627906976749</v>
      </c>
      <c r="E64">
        <f>SUM(D64:D66)</f>
        <v>91.057722206765632</v>
      </c>
      <c r="F64">
        <f>E64*POWER(1+C62,C61)</f>
        <v>95.127775466578115</v>
      </c>
    </row>
    <row r="65" spans="2:6" x14ac:dyDescent="0.25">
      <c r="B65">
        <v>25</v>
      </c>
      <c r="C65">
        <f>9/12</f>
        <v>0.75</v>
      </c>
      <c r="D65">
        <f t="shared" ref="D65:D66" si="2">B65/(1+$C$62*C65)</f>
        <v>20.408163265306122</v>
      </c>
    </row>
    <row r="66" spans="2:6" x14ac:dyDescent="0.25">
      <c r="B66">
        <v>35</v>
      </c>
      <c r="C66">
        <v>1.5</v>
      </c>
      <c r="D66">
        <f t="shared" si="2"/>
        <v>24.137931034482758</v>
      </c>
    </row>
    <row r="67" spans="2:6" x14ac:dyDescent="0.25">
      <c r="E67" s="2" t="s">
        <v>13</v>
      </c>
      <c r="F67" s="2" t="s">
        <v>14</v>
      </c>
    </row>
    <row r="68" spans="2:6" x14ac:dyDescent="0.25">
      <c r="E68" s="2"/>
      <c r="F68" s="2"/>
    </row>
    <row r="69" spans="2:6" x14ac:dyDescent="0.25">
      <c r="E69" s="2"/>
      <c r="F69" s="2"/>
    </row>
    <row r="70" spans="2:6" x14ac:dyDescent="0.25">
      <c r="E70" s="2"/>
      <c r="F70" s="2"/>
    </row>
    <row r="83" spans="2:14" x14ac:dyDescent="0.25">
      <c r="B83" t="s">
        <v>2</v>
      </c>
      <c r="C83">
        <v>4</v>
      </c>
    </row>
    <row r="84" spans="2:14" x14ac:dyDescent="0.25">
      <c r="B84" t="s">
        <v>5</v>
      </c>
      <c r="C84">
        <v>0.32</v>
      </c>
    </row>
    <row r="85" spans="2:14" x14ac:dyDescent="0.25">
      <c r="B85" t="s">
        <v>0</v>
      </c>
      <c r="C85" t="s">
        <v>1</v>
      </c>
      <c r="D85" t="s">
        <v>15</v>
      </c>
      <c r="E85" t="s">
        <v>3</v>
      </c>
      <c r="F85" t="s">
        <v>6</v>
      </c>
      <c r="H85" t="s">
        <v>9</v>
      </c>
      <c r="I85" t="s">
        <v>7</v>
      </c>
      <c r="J85" t="s">
        <v>3</v>
      </c>
      <c r="K85" t="s">
        <v>6</v>
      </c>
      <c r="L85" t="s">
        <v>16</v>
      </c>
      <c r="M85" t="s">
        <v>17</v>
      </c>
      <c r="N85" t="s">
        <v>18</v>
      </c>
    </row>
    <row r="86" spans="2:14" x14ac:dyDescent="0.25">
      <c r="B86">
        <v>60</v>
      </c>
      <c r="C86">
        <v>3</v>
      </c>
      <c r="D86">
        <f>SUM(B86:B87)</f>
        <v>150</v>
      </c>
      <c r="E86">
        <f>B86/(1+$C$84*C86)</f>
        <v>30.612244897959183</v>
      </c>
      <c r="F86">
        <f>SUM(E86:E87)</f>
        <v>65.2276295133438</v>
      </c>
      <c r="H86">
        <v>15</v>
      </c>
      <c r="I86">
        <v>1.5</v>
      </c>
      <c r="J86">
        <f>H86/POWER(1+$C$84/$C$83,$C$83*I86)</f>
        <v>9.4525444032465682</v>
      </c>
      <c r="K86">
        <f>SUM(J86:J88)</f>
        <v>41.64961107113281</v>
      </c>
      <c r="L86">
        <f>F86-K86</f>
        <v>23.57801844221099</v>
      </c>
      <c r="M86">
        <v>7</v>
      </c>
      <c r="N86">
        <f>L86*POWER(1+C84/C83,C83*M86)</f>
        <v>203.41007348098003</v>
      </c>
    </row>
    <row r="87" spans="2:14" x14ac:dyDescent="0.25">
      <c r="B87">
        <v>90</v>
      </c>
      <c r="C87">
        <v>5</v>
      </c>
      <c r="E87">
        <f>B87/(1+$C$84*C87)</f>
        <v>34.615384615384613</v>
      </c>
      <c r="H87">
        <v>45</v>
      </c>
      <c r="I87">
        <v>2</v>
      </c>
      <c r="J87">
        <f t="shared" ref="J87:J88" si="3">H87/POWER(1+$C$84/$C$83,$C$83*I87)</f>
        <v>24.312099802588911</v>
      </c>
    </row>
    <row r="88" spans="2:14" x14ac:dyDescent="0.25">
      <c r="H88">
        <v>50</v>
      </c>
      <c r="I88">
        <v>6</v>
      </c>
      <c r="J88">
        <f t="shared" si="3"/>
        <v>7.8849668652973302</v>
      </c>
    </row>
    <row r="101" spans="2:3" x14ac:dyDescent="0.25">
      <c r="B101" t="s">
        <v>2</v>
      </c>
      <c r="C101">
        <v>4</v>
      </c>
    </row>
    <row r="102" spans="2:3" x14ac:dyDescent="0.25">
      <c r="B102" t="s">
        <v>1</v>
      </c>
      <c r="C102">
        <v>2</v>
      </c>
    </row>
    <row r="103" spans="2:3" x14ac:dyDescent="0.25">
      <c r="B103" t="s">
        <v>0</v>
      </c>
      <c r="C103">
        <v>8</v>
      </c>
    </row>
    <row r="104" spans="2:3" x14ac:dyDescent="0.25">
      <c r="B104" t="s">
        <v>5</v>
      </c>
      <c r="C104">
        <v>0.32</v>
      </c>
    </row>
    <row r="105" spans="2:3" x14ac:dyDescent="0.25">
      <c r="B105" t="s">
        <v>7</v>
      </c>
      <c r="C105">
        <v>0.5</v>
      </c>
    </row>
    <row r="106" spans="2:3" x14ac:dyDescent="0.25">
      <c r="B106" t="s">
        <v>8</v>
      </c>
      <c r="C106">
        <v>4</v>
      </c>
    </row>
    <row r="107" spans="2:3" x14ac:dyDescent="0.25">
      <c r="B107" t="s">
        <v>9</v>
      </c>
      <c r="C107">
        <f>2*(C103/POWER(1+C104/C101,C101*C102))*POWER(1+C104/C106,C106*C105)</f>
        <v>10.082714030129672</v>
      </c>
    </row>
  </sheetData>
  <mergeCells count="4">
    <mergeCell ref="B16:D16"/>
    <mergeCell ref="C41:J41"/>
    <mergeCell ref="E67:E70"/>
    <mergeCell ref="F67:F7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2023-11-17T09:28:56Z</dcterms:modified>
</cp:coreProperties>
</file>