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4CDBF68A-AD49-4626-956C-D983B3B719C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3" i="1" l="1"/>
  <c r="C113" i="1"/>
  <c r="C112" i="1"/>
  <c r="F112" i="1"/>
  <c r="C90" i="1"/>
  <c r="C91" i="1"/>
  <c r="C89" i="1"/>
  <c r="C69" i="1"/>
  <c r="C66" i="1"/>
  <c r="D50" i="1"/>
  <c r="C50" i="1"/>
  <c r="D49" i="1"/>
  <c r="C49" i="1"/>
  <c r="D48" i="1"/>
  <c r="C48" i="1"/>
  <c r="C25" i="1"/>
  <c r="C26" i="1"/>
  <c r="C24" i="1"/>
  <c r="D14" i="1"/>
  <c r="C14" i="1"/>
</calcChain>
</file>

<file path=xl/sharedStrings.xml><?xml version="1.0" encoding="utf-8"?>
<sst xmlns="http://schemas.openxmlformats.org/spreadsheetml/2006/main" count="40" uniqueCount="20">
  <si>
    <t>а)</t>
  </si>
  <si>
    <t>r</t>
  </si>
  <si>
    <t>а</t>
  </si>
  <si>
    <t>б</t>
  </si>
  <si>
    <t>m</t>
  </si>
  <si>
    <t>r_eff=(1+r/m)^m</t>
  </si>
  <si>
    <t>reff</t>
  </si>
  <si>
    <t>r_eff</t>
  </si>
  <si>
    <t>S(0)</t>
  </si>
  <si>
    <t>S(T)</t>
  </si>
  <si>
    <t>Ответ: а</t>
  </si>
  <si>
    <t>T</t>
  </si>
  <si>
    <t>t</t>
  </si>
  <si>
    <t>б)</t>
  </si>
  <si>
    <t>r_пред</t>
  </si>
  <si>
    <t>Ответ : стоит , ставка выше текущей</t>
  </si>
  <si>
    <t>Транспортная</t>
  </si>
  <si>
    <t>Банк</t>
  </si>
  <si>
    <t>rгод</t>
  </si>
  <si>
    <t>S(T)=S(0)*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</si>
</sst>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Лист1!$B$24:$B$26</c:f>
              <c:numCache>
                <c:formatCode>General</c:formatCode>
                <c:ptCount val="3"/>
                <c:pt idx="0">
                  <c:v>12</c:v>
                </c:pt>
                <c:pt idx="1">
                  <c:v>4</c:v>
                </c:pt>
                <c:pt idx="2">
                  <c:v>2</c:v>
                </c:pt>
              </c:numCache>
            </c:numRef>
          </c:xVal>
          <c:yVal>
            <c:numRef>
              <c:f>Лист1!$C$24:$C$26</c:f>
              <c:numCache>
                <c:formatCode>General</c:formatCode>
                <c:ptCount val="3"/>
                <c:pt idx="0">
                  <c:v>0.21939108490523185</c:v>
                </c:pt>
                <c:pt idx="1">
                  <c:v>0.21550625000000001</c:v>
                </c:pt>
                <c:pt idx="2">
                  <c:v>0.21000000000000019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E-4C06-AC3E-559C41129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93728"/>
        <c:axId val="98657776"/>
      </c:scatterChart>
      <c:valAx>
        <c:axId val="998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657776"/>
        <c:crosses val="autoZero"/>
        <c:crossBetween val="midCat"/>
      </c:valAx>
      <c:valAx>
        <c:axId val="98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333374</xdr:colOff>
      <xdr:row>1</xdr:row>
      <xdr:rowOff>133350</xdr:rowOff>
    </xdr:from>
    <xdr:to>
      <xdr:col>12</xdr:col>
      <xdr:colOff>156477</xdr:colOff>
      <xdr:row>7</xdr:row>
      <xdr:rowOff>152400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545161C-81AB-449E-B9FF-FE1D9B3EB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4" y="323850"/>
          <a:ext cx="7138303" cy="1162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7</xdr:col>
      <xdr:colOff>428114</xdr:colOff>
      <xdr:row>19</xdr:row>
      <xdr:rowOff>76119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089D110-49AB-4718-9053-DE905E8E7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048000"/>
          <a:ext cx="4085714" cy="647619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20</xdr:row>
      <xdr:rowOff>52387</xdr:rowOff>
    </xdr:from>
    <xdr:to>
      <xdr:col>11</xdr:col>
      <xdr:colOff>457200</xdr:colOff>
      <xdr:row>34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9AA4DC0-5A42-4A74-9F2D-B87E71780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609599</xdr:colOff>
      <xdr:row>36</xdr:row>
      <xdr:rowOff>190499</xdr:rowOff>
    </xdr:from>
    <xdr:to>
      <xdr:col>10</xdr:col>
      <xdr:colOff>427688</xdr:colOff>
      <xdr:row>42</xdr:row>
      <xdr:rowOff>28574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ACC3855-4BAA-4203-B20A-9B5B9820E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599" y="7048499"/>
          <a:ext cx="5914089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51</xdr:row>
      <xdr:rowOff>0</xdr:rowOff>
    </xdr:from>
    <xdr:to>
      <xdr:col>13</xdr:col>
      <xdr:colOff>495148</xdr:colOff>
      <xdr:row>62</xdr:row>
      <xdr:rowOff>171450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04850EA-048C-4024-9A1B-F075AF11B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599" y="9715500"/>
          <a:ext cx="7810349" cy="2266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13</xdr:col>
      <xdr:colOff>576741</xdr:colOff>
      <xdr:row>82</xdr:row>
      <xdr:rowOff>66675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545838F-F7E7-4568-B007-486BE067D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13525500"/>
          <a:ext cx="7891941" cy="2162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9</xdr:col>
      <xdr:colOff>310436</xdr:colOff>
      <xdr:row>106</xdr:row>
      <xdr:rowOff>57150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36BD15C1-C61A-4D23-A6AC-6BABDDE76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7526000"/>
          <a:ext cx="5187236" cy="2724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F113"/>
  <sheetViews>
    <sheetView tabSelected="1" topLeftCell="A85" workbookViewId="0">
      <selection activeCell="E115" sqref="E115"/>
    </sheetView>
  </sheetViews>
  <sheetFormatPr defaultRowHeight="15" x14ac:dyDescent="0.25"/>
  <sheetData>
    <row r="10" spans="2:6" x14ac:dyDescent="0.25">
      <c r="C10" t="s">
        <v>2</v>
      </c>
      <c r="D10" t="s">
        <v>3</v>
      </c>
    </row>
    <row r="11" spans="2:6" x14ac:dyDescent="0.25">
      <c r="B11" t="s">
        <v>1</v>
      </c>
      <c r="C11">
        <v>0.28999999999999998</v>
      </c>
      <c r="D11">
        <v>0.3</v>
      </c>
    </row>
    <row r="12" spans="2:6" x14ac:dyDescent="0.25">
      <c r="B12" t="s">
        <v>4</v>
      </c>
      <c r="C12">
        <v>4</v>
      </c>
      <c r="D12">
        <v>2</v>
      </c>
    </row>
    <row r="13" spans="2:6" x14ac:dyDescent="0.25">
      <c r="B13" s="1" t="s">
        <v>5</v>
      </c>
      <c r="C13" s="1"/>
      <c r="D13" s="1"/>
      <c r="E13" s="1"/>
      <c r="F13" s="1"/>
    </row>
    <row r="14" spans="2:6" x14ac:dyDescent="0.25">
      <c r="B14" t="s">
        <v>7</v>
      </c>
      <c r="C14">
        <f>POWER(1+C11/C12,C12)-1</f>
        <v>0.32308944066406253</v>
      </c>
      <c r="D14">
        <f>POWER(1+D11/D12,D12)-1</f>
        <v>0.32249999999999979</v>
      </c>
    </row>
    <row r="15" spans="2:6" x14ac:dyDescent="0.25">
      <c r="B15" t="s">
        <v>10</v>
      </c>
    </row>
    <row r="21" spans="2:3" x14ac:dyDescent="0.25">
      <c r="B21" t="s">
        <v>1</v>
      </c>
      <c r="C21">
        <v>0.2</v>
      </c>
    </row>
    <row r="23" spans="2:3" x14ac:dyDescent="0.25">
      <c r="B23" t="s">
        <v>4</v>
      </c>
      <c r="C23" t="s">
        <v>7</v>
      </c>
    </row>
    <row r="24" spans="2:3" x14ac:dyDescent="0.25">
      <c r="B24">
        <v>12</v>
      </c>
      <c r="C24">
        <f>POWER(1+$C$21/B24,B24)-1</f>
        <v>0.21939108490523185</v>
      </c>
    </row>
    <row r="25" spans="2:3" x14ac:dyDescent="0.25">
      <c r="B25">
        <v>4</v>
      </c>
      <c r="C25">
        <f t="shared" ref="C25:C26" si="0">POWER(1+$C$21/B25,B25)-1</f>
        <v>0.21550625000000001</v>
      </c>
    </row>
    <row r="26" spans="2:3" x14ac:dyDescent="0.25">
      <c r="B26">
        <v>2</v>
      </c>
      <c r="C26">
        <f t="shared" si="0"/>
        <v>0.21000000000000019</v>
      </c>
    </row>
    <row r="44" spans="2:6" x14ac:dyDescent="0.25">
      <c r="B44" t="s">
        <v>8</v>
      </c>
      <c r="C44">
        <v>60000</v>
      </c>
      <c r="E44" t="s">
        <v>4</v>
      </c>
      <c r="F44">
        <v>1</v>
      </c>
    </row>
    <row r="45" spans="2:6" x14ac:dyDescent="0.25">
      <c r="B45" t="s">
        <v>9</v>
      </c>
      <c r="C45">
        <v>75000</v>
      </c>
    </row>
    <row r="46" spans="2:6" x14ac:dyDescent="0.25">
      <c r="B46" t="s">
        <v>11</v>
      </c>
      <c r="C46">
        <v>140</v>
      </c>
    </row>
    <row r="47" spans="2:6" x14ac:dyDescent="0.25">
      <c r="C47" t="s">
        <v>0</v>
      </c>
      <c r="D47" t="s">
        <v>13</v>
      </c>
    </row>
    <row r="48" spans="2:6" x14ac:dyDescent="0.25">
      <c r="B48" t="s">
        <v>12</v>
      </c>
      <c r="C48">
        <f>C46/360</f>
        <v>0.3888888888888889</v>
      </c>
      <c r="D48">
        <f>C46/365</f>
        <v>0.38356164383561642</v>
      </c>
    </row>
    <row r="49" spans="2:4" x14ac:dyDescent="0.25">
      <c r="B49" t="s">
        <v>1</v>
      </c>
      <c r="C49">
        <f>($C$45/$C$44-1)/C48</f>
        <v>0.64285714285714279</v>
      </c>
      <c r="D49">
        <f>($C$45/$C$44-1)/D48</f>
        <v>0.6517857142857143</v>
      </c>
    </row>
    <row r="50" spans="2:4" x14ac:dyDescent="0.25">
      <c r="B50" t="s">
        <v>7</v>
      </c>
      <c r="C50">
        <f>POWER(1+C49/$F$44,$F$44)-1</f>
        <v>0.64285714285714279</v>
      </c>
      <c r="D50">
        <f>POWER(1+D49/$F$44,$F$44)-1</f>
        <v>0.65178571428571441</v>
      </c>
    </row>
    <row r="65" spans="2:5" x14ac:dyDescent="0.25">
      <c r="B65" t="s">
        <v>8</v>
      </c>
      <c r="C65">
        <v>8000</v>
      </c>
    </row>
    <row r="66" spans="2:5" x14ac:dyDescent="0.25">
      <c r="B66" t="s">
        <v>9</v>
      </c>
      <c r="C66">
        <f>C65*2.9</f>
        <v>23200</v>
      </c>
    </row>
    <row r="67" spans="2:5" x14ac:dyDescent="0.25">
      <c r="B67" t="s">
        <v>11</v>
      </c>
      <c r="C67">
        <v>5</v>
      </c>
    </row>
    <row r="68" spans="2:5" x14ac:dyDescent="0.25">
      <c r="B68" t="s">
        <v>1</v>
      </c>
      <c r="C68">
        <v>0.22</v>
      </c>
    </row>
    <row r="69" spans="2:5" x14ac:dyDescent="0.25">
      <c r="B69" t="s">
        <v>14</v>
      </c>
      <c r="C69">
        <f>(C66/C65-1)/C67</f>
        <v>0.38</v>
      </c>
    </row>
    <row r="70" spans="2:5" x14ac:dyDescent="0.25">
      <c r="B70" s="1" t="s">
        <v>15</v>
      </c>
      <c r="C70" s="1"/>
      <c r="D70" s="1"/>
      <c r="E70" s="1"/>
    </row>
    <row r="85" spans="2:3" x14ac:dyDescent="0.25">
      <c r="B85" t="s">
        <v>11</v>
      </c>
      <c r="C85">
        <v>5</v>
      </c>
    </row>
    <row r="86" spans="2:3" x14ac:dyDescent="0.25">
      <c r="B86" t="s">
        <v>1</v>
      </c>
      <c r="C86">
        <v>0.24</v>
      </c>
    </row>
    <row r="88" spans="2:3" x14ac:dyDescent="0.25">
      <c r="B88" t="s">
        <v>4</v>
      </c>
      <c r="C88" t="s">
        <v>6</v>
      </c>
    </row>
    <row r="89" spans="2:3" x14ac:dyDescent="0.25">
      <c r="B89">
        <v>1</v>
      </c>
      <c r="C89">
        <f>POWER(1/$C$85,POWER(1+$C$86/B89,B89*$C$85)/0.99)</f>
        <v>8.514984387033013E-3</v>
      </c>
    </row>
    <row r="90" spans="2:3" x14ac:dyDescent="0.25">
      <c r="B90">
        <v>4</v>
      </c>
      <c r="C90">
        <f t="shared" ref="C90:C91" si="1">POWER(1/$C$85,POWER(1+$C$86/B90,B90*$C$85)/0.99)</f>
        <v>5.4408300020290547E-3</v>
      </c>
    </row>
    <row r="91" spans="2:3" x14ac:dyDescent="0.25">
      <c r="B91">
        <v>12</v>
      </c>
      <c r="C91">
        <f t="shared" si="1"/>
        <v>4.8249500741334266E-3</v>
      </c>
    </row>
    <row r="108" spans="2:6" x14ac:dyDescent="0.25">
      <c r="B108" s="1" t="s">
        <v>16</v>
      </c>
      <c r="C108" s="1"/>
      <c r="E108" s="1" t="s">
        <v>17</v>
      </c>
      <c r="F108" s="1"/>
    </row>
    <row r="109" spans="2:6" x14ac:dyDescent="0.25">
      <c r="B109" t="s">
        <v>1</v>
      </c>
      <c r="C109">
        <v>0.05</v>
      </c>
      <c r="E109" t="s">
        <v>18</v>
      </c>
      <c r="F109">
        <v>0.48</v>
      </c>
    </row>
    <row r="110" spans="2:6" x14ac:dyDescent="0.25">
      <c r="B110" t="s">
        <v>4</v>
      </c>
      <c r="C110">
        <v>12</v>
      </c>
      <c r="E110" t="s">
        <v>4</v>
      </c>
      <c r="F110">
        <v>12</v>
      </c>
    </row>
    <row r="111" spans="2:6" x14ac:dyDescent="0.25">
      <c r="B111" t="s">
        <v>11</v>
      </c>
      <c r="C111">
        <v>90</v>
      </c>
    </row>
    <row r="112" spans="2:6" x14ac:dyDescent="0.25">
      <c r="B112" t="s">
        <v>19</v>
      </c>
      <c r="C112">
        <f>0.98*(1+C111/3*C109)</f>
        <v>2.4500000000000002</v>
      </c>
      <c r="E112" t="s">
        <v>19</v>
      </c>
      <c r="F112">
        <f>(1+F109*C111/360)</f>
        <v>1.1199999999999999</v>
      </c>
    </row>
    <row r="113" spans="2:6" x14ac:dyDescent="0.25">
      <c r="B113" t="s">
        <v>7</v>
      </c>
      <c r="C113">
        <f>POWER(1/($C$111/360),C112-1)</f>
        <v>7.4642639322944611</v>
      </c>
      <c r="E113" t="s">
        <v>7</v>
      </c>
      <c r="F113">
        <f>POWER(1/($C$111/360),F112-1)</f>
        <v>1.1809926614295303</v>
      </c>
    </row>
  </sheetData>
  <mergeCells count="4">
    <mergeCell ref="B13:F13"/>
    <mergeCell ref="B70:E70"/>
    <mergeCell ref="B108:C108"/>
    <mergeCell ref="E108:F10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2023-10-20T09:18:39Z</dcterms:modified>
</cp:coreProperties>
</file>