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63D5F532-F596-448B-AFA0-4FC99113820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D63" i="1"/>
  <c r="F47" i="1"/>
  <c r="C47" i="1"/>
  <c r="C46" i="1"/>
  <c r="C45" i="1"/>
  <c r="C44" i="1"/>
  <c r="E34" i="1"/>
  <c r="E33" i="1"/>
  <c r="D34" i="1"/>
  <c r="D33" i="1"/>
  <c r="C34" i="1"/>
  <c r="C33" i="1"/>
  <c r="C30" i="1"/>
  <c r="C29" i="1"/>
  <c r="J15" i="1"/>
  <c r="G15" i="1"/>
  <c r="C15" i="1"/>
  <c r="F11" i="1"/>
  <c r="C14" i="1"/>
  <c r="C12" i="1"/>
  <c r="C11" i="1"/>
</calcChain>
</file>

<file path=xl/sharedStrings.xml><?xml version="1.0" encoding="utf-8"?>
<sst xmlns="http://schemas.openxmlformats.org/spreadsheetml/2006/main" count="35" uniqueCount="23">
  <si>
    <t>h_12</t>
  </si>
  <si>
    <t>а)</t>
  </si>
  <si>
    <t>d</t>
  </si>
  <si>
    <t>r</t>
  </si>
  <si>
    <t>б)</t>
  </si>
  <si>
    <t>C(T)/S(0)</t>
  </si>
  <si>
    <t>I_12</t>
  </si>
  <si>
    <t>T</t>
  </si>
  <si>
    <t>в)</t>
  </si>
  <si>
    <t>F_роста</t>
  </si>
  <si>
    <t>n=1</t>
  </si>
  <si>
    <t>S(0)</t>
  </si>
  <si>
    <t>C(T)</t>
  </si>
  <si>
    <t>m</t>
  </si>
  <si>
    <t>S(T)</t>
  </si>
  <si>
    <t>Смысл обращатся</t>
  </si>
  <si>
    <t>r_номинал</t>
  </si>
  <si>
    <t>r_реальна</t>
  </si>
  <si>
    <t>r_реальная</t>
  </si>
  <si>
    <t>r_ном</t>
  </si>
  <si>
    <t>I_24</t>
  </si>
  <si>
    <t>r_реальн_24</t>
  </si>
  <si>
    <t>r_eff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</si>
</sst>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600075</xdr:colOff>
      <xdr:row>8</xdr:row>
      <xdr:rowOff>79264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91E3005-1FED-42F6-AA4D-D5648A6AD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58075" cy="1412764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15</xdr:row>
      <xdr:rowOff>190499</xdr:rowOff>
    </xdr:from>
    <xdr:to>
      <xdr:col>8</xdr:col>
      <xdr:colOff>252784</xdr:colOff>
      <xdr:row>23</xdr:row>
      <xdr:rowOff>85724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2EA9F6F-9250-43AC-B9E7-C0A8DD372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3047999"/>
          <a:ext cx="5281985" cy="141922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34</xdr:row>
      <xdr:rowOff>190499</xdr:rowOff>
    </xdr:from>
    <xdr:to>
      <xdr:col>8</xdr:col>
      <xdr:colOff>161252</xdr:colOff>
      <xdr:row>41</xdr:row>
      <xdr:rowOff>180974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30E8B25-BD4C-49EB-A373-52A45EE4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599" y="7048499"/>
          <a:ext cx="5190453" cy="13239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190499</xdr:rowOff>
    </xdr:from>
    <xdr:to>
      <xdr:col>8</xdr:col>
      <xdr:colOff>322658</xdr:colOff>
      <xdr:row>56</xdr:row>
      <xdr:rowOff>142874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FED3326-DC13-4503-81D3-1187DF5A8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9715499"/>
          <a:ext cx="5351858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L64"/>
  <sheetViews>
    <sheetView tabSelected="1" topLeftCell="A34" workbookViewId="0">
      <selection activeCell="C65" sqref="C65"/>
    </sheetView>
  </sheetViews>
  <sheetFormatPr defaultRowHeight="15" x14ac:dyDescent="0.25"/>
  <cols>
    <col min="5" max="5" width="20.5703125" style="1" customWidth="1"/>
  </cols>
  <sheetData>
    <row r="11" spans="2:12" x14ac:dyDescent="0.25">
      <c r="B11" t="s">
        <v>0</v>
      </c>
      <c r="C11">
        <f>15/100</f>
        <v>0.15</v>
      </c>
      <c r="E11" s="1" t="s">
        <v>6</v>
      </c>
      <c r="F11">
        <f>C11+1</f>
        <v>1.1499999999999999</v>
      </c>
    </row>
    <row r="12" spans="2:12" x14ac:dyDescent="0.25">
      <c r="B12" t="s">
        <v>5</v>
      </c>
      <c r="C12">
        <f>1.4</f>
        <v>1.4</v>
      </c>
    </row>
    <row r="13" spans="2:12" x14ac:dyDescent="0.25">
      <c r="B13" t="s">
        <v>1</v>
      </c>
      <c r="F13" t="s">
        <v>4</v>
      </c>
      <c r="I13" t="s">
        <v>8</v>
      </c>
    </row>
    <row r="14" spans="2:12" x14ac:dyDescent="0.25">
      <c r="B14" t="s">
        <v>3</v>
      </c>
      <c r="C14">
        <f>30/100</f>
        <v>0.3</v>
      </c>
      <c r="F14" t="s">
        <v>2</v>
      </c>
      <c r="G14">
        <v>0.3</v>
      </c>
      <c r="I14" t="s">
        <v>9</v>
      </c>
      <c r="J14">
        <v>0.3</v>
      </c>
      <c r="L14" t="s">
        <v>10</v>
      </c>
    </row>
    <row r="15" spans="2:12" x14ac:dyDescent="0.25">
      <c r="B15" t="s">
        <v>7</v>
      </c>
      <c r="C15">
        <f>LOG(1.4*F11,1+C14)</f>
        <v>1.815164042873608</v>
      </c>
      <c r="F15" t="s">
        <v>7</v>
      </c>
      <c r="G15">
        <f>LOG(1/(1.4*F11),1-G14)</f>
        <v>1.3352050293675137</v>
      </c>
      <c r="I15" t="s">
        <v>7</v>
      </c>
      <c r="J15">
        <f>LOG(1.4*F11,1+(POWER(EXP(1),J14)-1))</f>
        <v>1.5874472633212382</v>
      </c>
    </row>
    <row r="26" spans="2:5" x14ac:dyDescent="0.25">
      <c r="B26" t="s">
        <v>11</v>
      </c>
      <c r="C26">
        <v>50</v>
      </c>
    </row>
    <row r="27" spans="2:5" x14ac:dyDescent="0.25">
      <c r="B27" t="s">
        <v>7</v>
      </c>
      <c r="C27">
        <v>4</v>
      </c>
    </row>
    <row r="28" spans="2:5" x14ac:dyDescent="0.25">
      <c r="B28" t="s">
        <v>12</v>
      </c>
      <c r="C28">
        <v>80</v>
      </c>
    </row>
    <row r="29" spans="2:5" x14ac:dyDescent="0.25">
      <c r="B29" t="s">
        <v>0</v>
      </c>
      <c r="C29">
        <f>15/100</f>
        <v>0.15</v>
      </c>
    </row>
    <row r="30" spans="2:5" x14ac:dyDescent="0.25">
      <c r="B30" t="s">
        <v>6</v>
      </c>
      <c r="C30">
        <f>C29+1</f>
        <v>1.1499999999999999</v>
      </c>
    </row>
    <row r="31" spans="2:5" x14ac:dyDescent="0.25">
      <c r="B31" t="s">
        <v>3</v>
      </c>
      <c r="C31">
        <v>0.28000000000000003</v>
      </c>
    </row>
    <row r="32" spans="2:5" ht="45" x14ac:dyDescent="0.25">
      <c r="B32" t="s">
        <v>13</v>
      </c>
      <c r="C32" t="s">
        <v>14</v>
      </c>
      <c r="D32" t="s">
        <v>12</v>
      </c>
      <c r="E32" s="1" t="s">
        <v>15</v>
      </c>
    </row>
    <row r="33" spans="2:6" x14ac:dyDescent="0.25">
      <c r="B33">
        <v>1</v>
      </c>
      <c r="C33">
        <f>$C$26*POWER(1+$C$31/B33,B33*$C$27)</f>
        <v>134.21772799999999</v>
      </c>
      <c r="D33">
        <f>C33/POWER($C$30,$C$27)</f>
        <v>76.739421600122952</v>
      </c>
      <c r="E33" s="1" t="str">
        <f>IF(D33&lt;$C$28,"нет","есть")</f>
        <v>нет</v>
      </c>
    </row>
    <row r="34" spans="2:6" x14ac:dyDescent="0.25">
      <c r="B34">
        <v>12</v>
      </c>
      <c r="C34">
        <f>$C$26*POWER(1+$C$31/B34,B34*$C$27)</f>
        <v>151.28358261994543</v>
      </c>
      <c r="D34">
        <f>C34/POWER($C$30,$C$27)</f>
        <v>86.496879367895616</v>
      </c>
      <c r="E34" s="1" t="str">
        <f>IF(D34&lt;$C$28,"нет","есть")</f>
        <v>есть</v>
      </c>
    </row>
    <row r="44" spans="2:6" x14ac:dyDescent="0.25">
      <c r="B44" t="s">
        <v>0</v>
      </c>
      <c r="C44">
        <f>25/100</f>
        <v>0.25</v>
      </c>
    </row>
    <row r="45" spans="2:6" x14ac:dyDescent="0.25">
      <c r="B45" t="s">
        <v>6</v>
      </c>
      <c r="C45">
        <f>C44+1</f>
        <v>1.25</v>
      </c>
    </row>
    <row r="46" spans="2:6" x14ac:dyDescent="0.25">
      <c r="B46" t="s">
        <v>16</v>
      </c>
      <c r="C46">
        <f>0.3</f>
        <v>0.3</v>
      </c>
      <c r="E46" s="1" t="s">
        <v>18</v>
      </c>
      <c r="F46">
        <v>0.3</v>
      </c>
    </row>
    <row r="47" spans="2:6" x14ac:dyDescent="0.25">
      <c r="B47" t="s">
        <v>17</v>
      </c>
      <c r="C47">
        <f>(1+C46)/C45</f>
        <v>1.04</v>
      </c>
      <c r="E47" s="1" t="s">
        <v>19</v>
      </c>
      <c r="F47">
        <f>(C45*F46)-1</f>
        <v>-0.625</v>
      </c>
    </row>
    <row r="59" spans="2:4" x14ac:dyDescent="0.25">
      <c r="B59" t="s">
        <v>7</v>
      </c>
      <c r="C59">
        <v>2</v>
      </c>
    </row>
    <row r="60" spans="2:4" x14ac:dyDescent="0.25">
      <c r="B60" t="s">
        <v>3</v>
      </c>
      <c r="C60">
        <v>0.44</v>
      </c>
    </row>
    <row r="61" spans="2:4" x14ac:dyDescent="0.25">
      <c r="B61" t="s">
        <v>13</v>
      </c>
      <c r="C61">
        <v>4</v>
      </c>
    </row>
    <row r="62" spans="2:4" x14ac:dyDescent="0.25">
      <c r="B62" t="s">
        <v>20</v>
      </c>
      <c r="C62">
        <v>1.6</v>
      </c>
    </row>
    <row r="63" spans="2:4" x14ac:dyDescent="0.25">
      <c r="B63" t="s">
        <v>21</v>
      </c>
      <c r="D63">
        <f>POWER(1+C60/C61,C61*C59)/C62</f>
        <v>1.4403361060734809</v>
      </c>
    </row>
    <row r="64" spans="2:4" x14ac:dyDescent="0.25">
      <c r="B64" t="s">
        <v>22</v>
      </c>
      <c r="C64">
        <f>D63/0.5</f>
        <v>2.8806722121469619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2023-12-08T09:19:05Z</dcterms:modified>
</cp:coreProperties>
</file>