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hub_repo\finmath\"/>
    </mc:Choice>
  </mc:AlternateContent>
  <xr:revisionPtr revIDLastSave="0" documentId="13_ncr:1_{24DFECF9-A364-4839-8155-2EBC6E3292C6}" xr6:coauthVersionLast="47" xr6:coauthVersionMax="47" xr10:uidLastSave="{00000000-0000-0000-0000-000000000000}"/>
  <bookViews>
    <workbookView xWindow="-110" yWindow="-110" windowWidth="38620" windowHeight="21220" xr2:uid="{78587804-86E8-4B4F-BA77-34FD1DB5DE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1" l="1"/>
  <c r="H63" i="1"/>
  <c r="G64" i="1"/>
  <c r="G65" i="1"/>
  <c r="G66" i="1"/>
  <c r="G63" i="1"/>
  <c r="E63" i="1"/>
  <c r="D64" i="1"/>
  <c r="D65" i="1"/>
  <c r="D63" i="1"/>
  <c r="H39" i="1"/>
  <c r="E39" i="1"/>
  <c r="D40" i="1"/>
  <c r="D41" i="1"/>
  <c r="D39" i="1"/>
  <c r="C39" i="1"/>
  <c r="I17" i="1"/>
  <c r="I16" i="1"/>
  <c r="N17" i="1"/>
  <c r="N16" i="1"/>
  <c r="L17" i="1"/>
  <c r="L18" i="1"/>
  <c r="L19" i="1"/>
  <c r="L16" i="1"/>
  <c r="K17" i="1"/>
  <c r="K18" i="1"/>
  <c r="K19" i="1"/>
  <c r="K16" i="1"/>
</calcChain>
</file>

<file path=xl/sharedStrings.xml><?xml version="1.0" encoding="utf-8"?>
<sst xmlns="http://schemas.openxmlformats.org/spreadsheetml/2006/main" count="31" uniqueCount="15">
  <si>
    <t>S(T)</t>
  </si>
  <si>
    <t>T</t>
  </si>
  <si>
    <t>S(t)</t>
  </si>
  <si>
    <t>t</t>
  </si>
  <si>
    <t>А)</t>
  </si>
  <si>
    <t>r</t>
  </si>
  <si>
    <t>Б)</t>
  </si>
  <si>
    <t>d</t>
  </si>
  <si>
    <t>S(0)_а</t>
  </si>
  <si>
    <t>S(0)_б</t>
  </si>
  <si>
    <t>m</t>
  </si>
  <si>
    <t>S(0)_s</t>
  </si>
  <si>
    <t>S(0)</t>
  </si>
  <si>
    <t>S(t)_s</t>
  </si>
  <si>
    <t>S(t/4)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</si>
</sst>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88900</xdr:rowOff>
    </xdr:from>
    <xdr:to>
      <xdr:col>10</xdr:col>
      <xdr:colOff>351643</xdr:colOff>
      <xdr:row>12</xdr:row>
      <xdr:rowOff>34679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B1460AB-50AB-3FFD-52BC-85D4D9872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73050"/>
          <a:ext cx="6257143" cy="1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12</xdr:col>
      <xdr:colOff>455688</xdr:colOff>
      <xdr:row>33</xdr:row>
      <xdr:rowOff>171450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61F7037-70FB-05B2-B4A3-60D80D38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683000"/>
          <a:ext cx="7161288" cy="2565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13</xdr:col>
      <xdr:colOff>146825</xdr:colOff>
      <xdr:row>57</xdr:row>
      <xdr:rowOff>31750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D9BEB88-6BD2-C5C3-FC5D-9665748E5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734300"/>
          <a:ext cx="7462025" cy="279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2CF2-21EC-4DB5-B27B-33D443CF665D}">
  <dimension ref="B15:N66"/>
  <sheetViews>
    <sheetView tabSelected="1" topLeftCell="A19" workbookViewId="0">
      <selection activeCell="K64" sqref="K64"/>
    </sheetView>
  </sheetViews>
  <sheetFormatPr defaultRowHeight="14.5" x14ac:dyDescent="0.35"/>
  <sheetData>
    <row r="15" spans="2:14" x14ac:dyDescent="0.35">
      <c r="B15" t="s">
        <v>0</v>
      </c>
      <c r="C15" t="s">
        <v>1</v>
      </c>
      <c r="E15" t="s">
        <v>2</v>
      </c>
      <c r="I15" t="s">
        <v>3</v>
      </c>
      <c r="J15" t="s">
        <v>10</v>
      </c>
      <c r="K15" t="s">
        <v>8</v>
      </c>
      <c r="L15" t="s">
        <v>9</v>
      </c>
    </row>
    <row r="16" spans="2:14" x14ac:dyDescent="0.35">
      <c r="B16">
        <v>10</v>
      </c>
      <c r="C16">
        <v>1.5</v>
      </c>
      <c r="E16">
        <v>70</v>
      </c>
      <c r="F16" t="s">
        <v>4</v>
      </c>
      <c r="G16" t="s">
        <v>5</v>
      </c>
      <c r="H16">
        <v>0.28000000000000003</v>
      </c>
      <c r="I16">
        <f>LOG(E16/N16,1+H16/J16)/J16</f>
        <v>2.2577613572452333</v>
      </c>
      <c r="J16">
        <v>4</v>
      </c>
      <c r="K16">
        <f>B16/(POWER(1+$H$16/$J$16,$J$16*C16))</f>
        <v>6.6634222381651256</v>
      </c>
      <c r="L16">
        <f>B16*POWER(1-$H$17/$J$17,$J$17*C16)</f>
        <v>6.4699018344899972</v>
      </c>
      <c r="M16" t="s">
        <v>11</v>
      </c>
      <c r="N16">
        <f>SUM(K16:K19)</f>
        <v>37.995468933275482</v>
      </c>
    </row>
    <row r="17" spans="2:14" x14ac:dyDescent="0.35">
      <c r="B17">
        <v>40</v>
      </c>
      <c r="C17">
        <v>3.5</v>
      </c>
      <c r="F17" t="s">
        <v>6</v>
      </c>
      <c r="G17" t="s">
        <v>7</v>
      </c>
      <c r="H17">
        <v>0.28000000000000003</v>
      </c>
      <c r="I17">
        <f>LOG(N17/E16,1-H17/J17)/J17</f>
        <v>2.3474557922293053</v>
      </c>
      <c r="J17">
        <v>4</v>
      </c>
      <c r="K17">
        <f t="shared" ref="K17:K19" si="0">B17/(POWER(1+$H$16/$J$16,$J$16*C17))</f>
        <v>15.512689640692995</v>
      </c>
      <c r="L17">
        <f t="shared" ref="L17:L19" si="1">B17*POWER(1-$H$17/$J$17,$J$17*C17)</f>
        <v>14.481757507596294</v>
      </c>
      <c r="M17" t="s">
        <v>11</v>
      </c>
      <c r="N17">
        <f>SUM(L16:L19)</f>
        <v>35.412655954437</v>
      </c>
    </row>
    <row r="18" spans="2:14" x14ac:dyDescent="0.35">
      <c r="B18">
        <v>20</v>
      </c>
      <c r="C18">
        <v>4</v>
      </c>
      <c r="K18">
        <f t="shared" si="0"/>
        <v>6.7746919559319574</v>
      </c>
      <c r="L18">
        <f t="shared" si="1"/>
        <v>6.2626360341600158</v>
      </c>
    </row>
    <row r="19" spans="2:14" x14ac:dyDescent="0.35">
      <c r="B19">
        <v>35</v>
      </c>
      <c r="C19">
        <v>5</v>
      </c>
      <c r="K19">
        <f t="shared" si="0"/>
        <v>9.0446650984854049</v>
      </c>
      <c r="L19">
        <f t="shared" si="1"/>
        <v>8.1983605781906981</v>
      </c>
    </row>
    <row r="36" spans="2:8" x14ac:dyDescent="0.35">
      <c r="B36" t="s">
        <v>5</v>
      </c>
      <c r="C36">
        <v>0.32</v>
      </c>
    </row>
    <row r="37" spans="2:8" x14ac:dyDescent="0.35">
      <c r="B37" t="s">
        <v>10</v>
      </c>
      <c r="C37">
        <v>2</v>
      </c>
    </row>
    <row r="38" spans="2:8" x14ac:dyDescent="0.35">
      <c r="B38" t="s">
        <v>0</v>
      </c>
      <c r="C38" t="s">
        <v>1</v>
      </c>
      <c r="D38" t="s">
        <v>12</v>
      </c>
      <c r="E38" t="s">
        <v>11</v>
      </c>
      <c r="G38" t="s">
        <v>3</v>
      </c>
      <c r="H38" t="s">
        <v>2</v>
      </c>
    </row>
    <row r="39" spans="2:8" x14ac:dyDescent="0.35">
      <c r="B39">
        <v>12</v>
      </c>
      <c r="C39">
        <f>9/12</f>
        <v>0.75</v>
      </c>
      <c r="D39">
        <f>B39/POWER(1+$C$36/$C$37,$C$37*C39)</f>
        <v>9.6049312850199247</v>
      </c>
      <c r="E39">
        <f>SUM(D39:D41)</f>
        <v>32.284212928383738</v>
      </c>
      <c r="G39">
        <v>2</v>
      </c>
      <c r="H39">
        <f>E39/2*POWER(1+C36/C37,C37*G39)</f>
        <v>29.227533317376224</v>
      </c>
    </row>
    <row r="40" spans="2:8" x14ac:dyDescent="0.35">
      <c r="B40">
        <v>15</v>
      </c>
      <c r="C40">
        <v>1</v>
      </c>
      <c r="D40">
        <f t="shared" ref="D40:D41" si="2">B40/POWER(1+$C$36/$C$37,$C$37*C40)</f>
        <v>11.147443519619502</v>
      </c>
    </row>
    <row r="41" spans="2:8" x14ac:dyDescent="0.35">
      <c r="B41">
        <v>18</v>
      </c>
      <c r="C41">
        <v>1.5</v>
      </c>
      <c r="D41">
        <f t="shared" si="2"/>
        <v>11.531838123744311</v>
      </c>
    </row>
    <row r="60" spans="2:9" x14ac:dyDescent="0.35">
      <c r="B60" t="s">
        <v>5</v>
      </c>
      <c r="C60">
        <v>0.28000000000000003</v>
      </c>
    </row>
    <row r="61" spans="2:9" x14ac:dyDescent="0.35">
      <c r="B61" t="s">
        <v>10</v>
      </c>
      <c r="C61">
        <v>2</v>
      </c>
    </row>
    <row r="62" spans="2:9" x14ac:dyDescent="0.35">
      <c r="B62" t="s">
        <v>0</v>
      </c>
      <c r="C62" t="s">
        <v>1</v>
      </c>
      <c r="D62" t="s">
        <v>12</v>
      </c>
      <c r="E62" t="s">
        <v>11</v>
      </c>
      <c r="F62" t="s">
        <v>3</v>
      </c>
      <c r="G62" t="s">
        <v>2</v>
      </c>
      <c r="H62" t="s">
        <v>13</v>
      </c>
      <c r="I62" t="s">
        <v>14</v>
      </c>
    </row>
    <row r="63" spans="2:9" x14ac:dyDescent="0.35">
      <c r="B63">
        <v>5</v>
      </c>
      <c r="C63">
        <v>1</v>
      </c>
      <c r="D63">
        <f>B63/POWER(1+$C$60/$C$61,$C$61*C63)</f>
        <v>3.847337642351492</v>
      </c>
      <c r="E63">
        <f>SUM(D63:D65)</f>
        <v>15.143458156256326</v>
      </c>
      <c r="F63">
        <v>1.5</v>
      </c>
      <c r="G63">
        <f>$E$63*POWER(1+$C$60/$C$61,$C$61*F63)</f>
        <v>22.435699570652627</v>
      </c>
      <c r="H63">
        <f>SUM(G63:G66)</f>
        <v>129.07886879982399</v>
      </c>
      <c r="I63">
        <f>H63/4</f>
        <v>32.269717199955998</v>
      </c>
    </row>
    <row r="64" spans="2:9" x14ac:dyDescent="0.35">
      <c r="B64">
        <v>15</v>
      </c>
      <c r="C64">
        <v>2.5</v>
      </c>
      <c r="D64">
        <f t="shared" ref="D64:D65" si="3">B64/POWER(1+$C$60/$C$61,$C$61*C64)</f>
        <v>7.7905299653972291</v>
      </c>
      <c r="F64">
        <v>3</v>
      </c>
      <c r="G64">
        <f t="shared" ref="G64:G66" si="4">$E$63*POWER(1+$C$60/$C$61,$C$61*F64)</f>
        <v>33.239476084702993</v>
      </c>
    </row>
    <row r="65" spans="2:7" x14ac:dyDescent="0.35">
      <c r="B65">
        <v>10</v>
      </c>
      <c r="C65">
        <v>4</v>
      </c>
      <c r="D65">
        <f t="shared" si="3"/>
        <v>3.5055905485076044</v>
      </c>
      <c r="F65">
        <v>5</v>
      </c>
      <c r="G65">
        <f t="shared" si="4"/>
        <v>56.140150846336169</v>
      </c>
    </row>
    <row r="66" spans="2:7" x14ac:dyDescent="0.35">
      <c r="F66">
        <v>0.5</v>
      </c>
      <c r="G66">
        <f t="shared" si="4"/>
        <v>17.263542298132215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2023-11-23T16:20:57Z</dcterms:created>
  <dcterms:modified xsi:type="dcterms:W3CDTF">2023-11-23T17:04:57Z</dcterms:modified>
</cp:coreProperties>
</file>