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148A511D-5326-42D9-93A3-3EB967AEAF0D}" xr6:coauthVersionLast="47" xr6:coauthVersionMax="47" xr10:uidLastSave="{00000000-0000-0000-0000-000000000000}"/>
  <bookViews>
    <workbookView xWindow="-110" yWindow="-110" windowWidth="38620" windowHeight="21220" xr2:uid="{649703F4-2B00-408E-87C1-65A0C5786F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E115" i="1"/>
  <c r="F115" i="1"/>
  <c r="D116" i="1"/>
  <c r="D117" i="1"/>
  <c r="D118" i="1"/>
  <c r="D115" i="1"/>
  <c r="C117" i="1"/>
  <c r="C118" i="1"/>
  <c r="C116" i="1"/>
  <c r="C115" i="1"/>
  <c r="H97" i="1"/>
  <c r="G97" i="1"/>
  <c r="F97" i="1"/>
  <c r="E97" i="1"/>
  <c r="D98" i="1"/>
  <c r="D99" i="1"/>
  <c r="D97" i="1"/>
  <c r="C99" i="1"/>
  <c r="C98" i="1"/>
  <c r="C97" i="1"/>
  <c r="G78" i="1"/>
  <c r="F78" i="1"/>
  <c r="E78" i="1"/>
  <c r="D79" i="1"/>
  <c r="D80" i="1"/>
  <c r="D78" i="1"/>
  <c r="C80" i="1"/>
  <c r="C79" i="1"/>
  <c r="C78" i="1"/>
  <c r="D43" i="1"/>
  <c r="D44" i="1"/>
  <c r="D45" i="1"/>
  <c r="D46" i="1"/>
  <c r="D47" i="1"/>
  <c r="D48" i="1"/>
  <c r="D49" i="1"/>
  <c r="D50" i="1"/>
  <c r="D51" i="1"/>
  <c r="D52" i="1"/>
  <c r="D53" i="1"/>
  <c r="D42" i="1"/>
  <c r="D39" i="1"/>
  <c r="C43" i="1"/>
  <c r="C44" i="1"/>
  <c r="C45" i="1"/>
  <c r="C46" i="1"/>
  <c r="C47" i="1"/>
  <c r="C48" i="1"/>
  <c r="C49" i="1"/>
  <c r="C50" i="1"/>
  <c r="C51" i="1"/>
  <c r="C52" i="1"/>
  <c r="C53" i="1"/>
  <c r="C42" i="1"/>
  <c r="B53" i="1"/>
  <c r="B44" i="1"/>
  <c r="B45" i="1"/>
  <c r="B46" i="1"/>
  <c r="B47" i="1" s="1"/>
  <c r="B48" i="1" s="1"/>
  <c r="B49" i="1" s="1"/>
  <c r="B50" i="1" s="1"/>
  <c r="B51" i="1" s="1"/>
  <c r="B52" i="1" s="1"/>
  <c r="B43" i="1"/>
  <c r="C39" i="1"/>
  <c r="C36" i="1"/>
  <c r="C18" i="1"/>
  <c r="C17" i="1"/>
  <c r="C13" i="1"/>
  <c r="B18" i="1"/>
  <c r="B17" i="1"/>
  <c r="C12" i="1"/>
</calcChain>
</file>

<file path=xl/sharedStrings.xml><?xml version="1.0" encoding="utf-8"?>
<sst xmlns="http://schemas.openxmlformats.org/spreadsheetml/2006/main" count="37" uniqueCount="13">
  <si>
    <t>S(T)</t>
  </si>
  <si>
    <t>d</t>
  </si>
  <si>
    <t>T</t>
  </si>
  <si>
    <t>t1</t>
  </si>
  <si>
    <t>S(0)</t>
  </si>
  <si>
    <t>r</t>
  </si>
  <si>
    <t>t</t>
  </si>
  <si>
    <t>S(T)r</t>
  </si>
  <si>
    <t>S(0)d</t>
  </si>
  <si>
    <t>S(T)d</t>
  </si>
  <si>
    <t>S(0)s</t>
  </si>
  <si>
    <t>S(t)</t>
  </si>
  <si>
    <t>t_дней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</si>
</sst>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0569335083114609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Лист1!$C$41</c:f>
              <c:strCache>
                <c:ptCount val="1"/>
                <c:pt idx="0">
                  <c:v>S(T)r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Лист1!$B$42:$B$53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Лист1!$C$42:$C$53</c:f>
              <c:numCache>
                <c:formatCode>General</c:formatCode>
                <c:ptCount val="12"/>
                <c:pt idx="0">
                  <c:v>91.964285714285708</c:v>
                </c:pt>
                <c:pt idx="1">
                  <c:v>94.642857142857139</c:v>
                </c:pt>
                <c:pt idx="2">
                  <c:v>97.321428571428569</c:v>
                </c:pt>
                <c:pt idx="3">
                  <c:v>100</c:v>
                </c:pt>
                <c:pt idx="4">
                  <c:v>102.67857142857142</c:v>
                </c:pt>
                <c:pt idx="5">
                  <c:v>105.35714285714285</c:v>
                </c:pt>
                <c:pt idx="6">
                  <c:v>108.03571428571428</c:v>
                </c:pt>
                <c:pt idx="7">
                  <c:v>110.71428571428571</c:v>
                </c:pt>
                <c:pt idx="8">
                  <c:v>113.39285714285714</c:v>
                </c:pt>
                <c:pt idx="9">
                  <c:v>116.07142857142857</c:v>
                </c:pt>
                <c:pt idx="10">
                  <c:v>118.75</c:v>
                </c:pt>
                <c:pt idx="11">
                  <c:v>121.42857142857143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3-4962-8836-FFC7BC884033}"/>
            </c:ext>
          </c:extLst>
        </c:ser>
        <c:ser>
          <c:idx val="1"/>
          <c:order val="1"/>
          <c:tx>
            <c:strRef>
              <c:f>Лист1!$D$41</c:f>
              <c:strCache>
                <c:ptCount val="1"/>
                <c:pt idx="0">
                  <c:v>S(T)d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Лист1!$B$42:$B$53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Лист1!$D$42:$D$53</c:f>
              <c:numCache>
                <c:formatCode>General</c:formatCode>
                <c:ptCount val="12"/>
                <c:pt idx="0">
                  <c:v>90.721649484536087</c:v>
                </c:pt>
                <c:pt idx="1">
                  <c:v>93.61702127659575</c:v>
                </c:pt>
                <c:pt idx="2">
                  <c:v>96.703296703296701</c:v>
                </c:pt>
                <c:pt idx="3">
                  <c:v>100</c:v>
                </c:pt>
                <c:pt idx="4">
                  <c:v>103.52941176470588</c:v>
                </c:pt>
                <c:pt idx="5">
                  <c:v>107.31707317073172</c:v>
                </c:pt>
                <c:pt idx="6">
                  <c:v>111.39240506329114</c:v>
                </c:pt>
                <c:pt idx="7">
                  <c:v>115.78947368421052</c:v>
                </c:pt>
                <c:pt idx="8">
                  <c:v>120.54794520547945</c:v>
                </c:pt>
                <c:pt idx="9">
                  <c:v>125.71428571428572</c:v>
                </c:pt>
                <c:pt idx="10">
                  <c:v>131.34328358208955</c:v>
                </c:pt>
                <c:pt idx="11">
                  <c:v>137.50000000000003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3-4962-8836-FFC7BC88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62255"/>
        <c:axId val="1854571295"/>
      </c:scatterChart>
      <c:valAx>
        <c:axId val="175736225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571295"/>
        <c:crosses val="autoZero"/>
        <c:crossBetween val="midCat"/>
        <c:majorUnit val="1"/>
      </c:valAx>
      <c:valAx>
        <c:axId val="1854571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362255"/>
        <c:crosses val="autoZero"/>
        <c:crossBetween val="midCat"/>
        <c:majorUnit val="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12</xdr:col>
      <xdr:colOff>520930</xdr:colOff>
      <xdr:row>7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49EF25-1191-6833-8ED7-2CB1EAF6A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84150"/>
          <a:ext cx="722653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11</xdr:col>
      <xdr:colOff>370667</xdr:colOff>
      <xdr:row>32</xdr:row>
      <xdr:rowOff>139383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74BAEF-7CD7-7BAC-6937-6771B4F7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98850"/>
          <a:ext cx="6466667" cy="2533333"/>
        </a:xfrm>
        <a:prstGeom prst="rect">
          <a:avLst/>
        </a:prstGeom>
      </xdr:spPr>
    </xdr:pic>
    <xdr:clientData/>
  </xdr:twoCellAnchor>
  <xdr:twoCellAnchor>
    <xdr:from>
      <xdr:col>4</xdr:col>
      <xdr:colOff>177800</xdr:colOff>
      <xdr:row>39</xdr:row>
      <xdr:rowOff>6350</xdr:rowOff>
    </xdr:from>
    <xdr:to>
      <xdr:col>15</xdr:col>
      <xdr:colOff>146049</xdr:colOff>
      <xdr:row>57</xdr:row>
      <xdr:rowOff>107949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F7F72E-7F7C-9886-6363-DEA9563F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59</xdr:row>
      <xdr:rowOff>0</xdr:rowOff>
    </xdr:from>
    <xdr:to>
      <xdr:col>14</xdr:col>
      <xdr:colOff>203200</xdr:colOff>
      <xdr:row>74</xdr:row>
      <xdr:rowOff>91581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7E27292-A1DA-268B-C9E0-C1A81C787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864850"/>
          <a:ext cx="8128000" cy="2853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14</xdr:col>
      <xdr:colOff>355600</xdr:colOff>
      <xdr:row>93</xdr:row>
      <xdr:rowOff>166864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6EBD1AE-CE27-0CAC-57C0-CB2E36292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4916150"/>
          <a:ext cx="8280400" cy="23766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15</xdr:col>
      <xdr:colOff>291456</xdr:colOff>
      <xdr:row>111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32371E1-FBE0-9645-7164-F340B78A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8415000"/>
          <a:ext cx="8825856" cy="204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0D6C-8D9B-4F7D-A9CF-1B471195B133}">
  <dimension ref="B10:H118"/>
  <sheetViews>
    <sheetView tabSelected="1" topLeftCell="A82" workbookViewId="0">
      <selection activeCell="G116" sqref="G116"/>
    </sheetView>
  </sheetViews>
  <sheetFormatPr defaultRowHeight="14.5" x14ac:dyDescent="0.35"/>
  <sheetData>
    <row r="10" spans="2:3" x14ac:dyDescent="0.35">
      <c r="B10" t="s">
        <v>0</v>
      </c>
      <c r="C10">
        <v>50</v>
      </c>
    </row>
    <row r="11" spans="2:3" x14ac:dyDescent="0.35">
      <c r="B11" t="s">
        <v>1</v>
      </c>
      <c r="C11">
        <v>0.3</v>
      </c>
    </row>
    <row r="12" spans="2:3" x14ac:dyDescent="0.35">
      <c r="B12" t="s">
        <v>2</v>
      </c>
      <c r="C12">
        <f>90/360</f>
        <v>0.25</v>
      </c>
    </row>
    <row r="13" spans="2:3" x14ac:dyDescent="0.35">
      <c r="B13" t="s">
        <v>4</v>
      </c>
      <c r="C13">
        <f>C10*(1-C11*C12)</f>
        <v>46.25</v>
      </c>
    </row>
    <row r="16" spans="2:3" x14ac:dyDescent="0.35">
      <c r="B16" t="s">
        <v>3</v>
      </c>
      <c r="C16" t="s">
        <v>0</v>
      </c>
    </row>
    <row r="17" spans="2:3" x14ac:dyDescent="0.35">
      <c r="B17">
        <f>120/360</f>
        <v>0.33333333333333331</v>
      </c>
      <c r="C17">
        <f>$C$13/(1-$C$11*B17)</f>
        <v>51.388888888888886</v>
      </c>
    </row>
    <row r="18" spans="2:3" x14ac:dyDescent="0.35">
      <c r="B18">
        <f>60/360</f>
        <v>0.16666666666666666</v>
      </c>
      <c r="C18">
        <f>$C$13/(1-$C$11*B18)</f>
        <v>48.684210526315795</v>
      </c>
    </row>
    <row r="35" spans="2:4" x14ac:dyDescent="0.35">
      <c r="B35" t="s">
        <v>0</v>
      </c>
      <c r="C35">
        <v>100</v>
      </c>
    </row>
    <row r="36" spans="2:4" x14ac:dyDescent="0.35">
      <c r="B36" t="s">
        <v>2</v>
      </c>
      <c r="C36">
        <f>4/12</f>
        <v>0.33333333333333331</v>
      </c>
    </row>
    <row r="37" spans="2:4" x14ac:dyDescent="0.35">
      <c r="B37" t="s">
        <v>5</v>
      </c>
      <c r="C37">
        <v>0.36</v>
      </c>
    </row>
    <row r="38" spans="2:4" x14ac:dyDescent="0.35">
      <c r="B38" t="s">
        <v>1</v>
      </c>
      <c r="C38">
        <v>0.36</v>
      </c>
      <c r="D38" t="s">
        <v>8</v>
      </c>
    </row>
    <row r="39" spans="2:4" x14ac:dyDescent="0.35">
      <c r="B39" t="s">
        <v>4</v>
      </c>
      <c r="C39">
        <f>C35/(1+C36*C37)</f>
        <v>89.285714285714278</v>
      </c>
      <c r="D39">
        <f>C35*(1-C38*C36)</f>
        <v>88</v>
      </c>
    </row>
    <row r="41" spans="2:4" x14ac:dyDescent="0.35">
      <c r="B41" t="s">
        <v>6</v>
      </c>
      <c r="C41" t="s">
        <v>7</v>
      </c>
      <c r="D41" t="s">
        <v>9</v>
      </c>
    </row>
    <row r="42" spans="2:4" x14ac:dyDescent="0.35">
      <c r="B42">
        <v>1</v>
      </c>
      <c r="C42">
        <f>$C$39*(1+$C$37*B42/12)</f>
        <v>91.964285714285708</v>
      </c>
      <c r="D42">
        <f>$D$39/(1-$C$38*B42/12)</f>
        <v>90.721649484536087</v>
      </c>
    </row>
    <row r="43" spans="2:4" x14ac:dyDescent="0.35">
      <c r="B43">
        <f>B42+1</f>
        <v>2</v>
      </c>
      <c r="C43">
        <f t="shared" ref="C43:C53" si="0">$C$39*(1+$C$37*B43/12)</f>
        <v>94.642857142857139</v>
      </c>
      <c r="D43">
        <f t="shared" ref="D43:D53" si="1">$D$39/(1-$C$38*B43/12)</f>
        <v>93.61702127659575</v>
      </c>
    </row>
    <row r="44" spans="2:4" x14ac:dyDescent="0.35">
      <c r="B44">
        <f t="shared" ref="B44:B52" si="2">B43+1</f>
        <v>3</v>
      </c>
      <c r="C44">
        <f t="shared" si="0"/>
        <v>97.321428571428569</v>
      </c>
      <c r="D44">
        <f t="shared" si="1"/>
        <v>96.703296703296701</v>
      </c>
    </row>
    <row r="45" spans="2:4" x14ac:dyDescent="0.35">
      <c r="B45">
        <f t="shared" si="2"/>
        <v>4</v>
      </c>
      <c r="C45">
        <f t="shared" si="0"/>
        <v>100</v>
      </c>
      <c r="D45">
        <f t="shared" si="1"/>
        <v>100</v>
      </c>
    </row>
    <row r="46" spans="2:4" x14ac:dyDescent="0.35">
      <c r="B46">
        <f t="shared" si="2"/>
        <v>5</v>
      </c>
      <c r="C46">
        <f t="shared" si="0"/>
        <v>102.67857142857142</v>
      </c>
      <c r="D46">
        <f t="shared" si="1"/>
        <v>103.52941176470588</v>
      </c>
    </row>
    <row r="47" spans="2:4" x14ac:dyDescent="0.35">
      <c r="B47">
        <f t="shared" si="2"/>
        <v>6</v>
      </c>
      <c r="C47">
        <f t="shared" si="0"/>
        <v>105.35714285714285</v>
      </c>
      <c r="D47">
        <f t="shared" si="1"/>
        <v>107.31707317073172</v>
      </c>
    </row>
    <row r="48" spans="2:4" x14ac:dyDescent="0.35">
      <c r="B48">
        <f t="shared" si="2"/>
        <v>7</v>
      </c>
      <c r="C48">
        <f t="shared" si="0"/>
        <v>108.03571428571428</v>
      </c>
      <c r="D48">
        <f t="shared" si="1"/>
        <v>111.39240506329114</v>
      </c>
    </row>
    <row r="49" spans="2:4" x14ac:dyDescent="0.35">
      <c r="B49">
        <f t="shared" si="2"/>
        <v>8</v>
      </c>
      <c r="C49">
        <f t="shared" si="0"/>
        <v>110.71428571428571</v>
      </c>
      <c r="D49">
        <f t="shared" si="1"/>
        <v>115.78947368421052</v>
      </c>
    </row>
    <row r="50" spans="2:4" x14ac:dyDescent="0.35">
      <c r="B50">
        <f t="shared" si="2"/>
        <v>9</v>
      </c>
      <c r="C50">
        <f t="shared" si="0"/>
        <v>113.39285714285714</v>
      </c>
      <c r="D50">
        <f t="shared" si="1"/>
        <v>120.54794520547945</v>
      </c>
    </row>
    <row r="51" spans="2:4" x14ac:dyDescent="0.35">
      <c r="B51">
        <f t="shared" si="2"/>
        <v>10</v>
      </c>
      <c r="C51">
        <f t="shared" si="0"/>
        <v>116.07142857142857</v>
      </c>
      <c r="D51">
        <f t="shared" si="1"/>
        <v>125.71428571428572</v>
      </c>
    </row>
    <row r="52" spans="2:4" x14ac:dyDescent="0.35">
      <c r="B52">
        <f t="shared" si="2"/>
        <v>11</v>
      </c>
      <c r="C52">
        <f t="shared" si="0"/>
        <v>118.75</v>
      </c>
      <c r="D52">
        <f t="shared" si="1"/>
        <v>131.34328358208955</v>
      </c>
    </row>
    <row r="53" spans="2:4" x14ac:dyDescent="0.35">
      <c r="B53">
        <f>B52+1</f>
        <v>12</v>
      </c>
      <c r="C53">
        <f t="shared" si="0"/>
        <v>121.42857142857143</v>
      </c>
      <c r="D53">
        <f t="shared" si="1"/>
        <v>137.50000000000003</v>
      </c>
    </row>
    <row r="76" spans="2:7" x14ac:dyDescent="0.35">
      <c r="B76" t="s">
        <v>5</v>
      </c>
      <c r="C76">
        <v>0.3</v>
      </c>
    </row>
    <row r="77" spans="2:7" x14ac:dyDescent="0.35">
      <c r="B77" t="s">
        <v>0</v>
      </c>
      <c r="C77" t="s">
        <v>2</v>
      </c>
      <c r="D77" t="s">
        <v>4</v>
      </c>
      <c r="E77" t="s">
        <v>10</v>
      </c>
      <c r="F77" t="s">
        <v>6</v>
      </c>
      <c r="G77" t="s">
        <v>11</v>
      </c>
    </row>
    <row r="78" spans="2:7" x14ac:dyDescent="0.35">
      <c r="B78">
        <v>6</v>
      </c>
      <c r="C78">
        <f>90/360</f>
        <v>0.25</v>
      </c>
      <c r="D78">
        <f>B78/(1+$C$76*C78)</f>
        <v>5.5813953488372094</v>
      </c>
      <c r="E78">
        <f>SUM(D78:D80)</f>
        <v>10.877838036584246</v>
      </c>
      <c r="F78">
        <f>150/360</f>
        <v>0.41666666666666669</v>
      </c>
      <c r="G78">
        <f>E78*(1+F78*C76)</f>
        <v>12.237567791157277</v>
      </c>
    </row>
    <row r="79" spans="2:7" x14ac:dyDescent="0.35">
      <c r="B79">
        <v>2</v>
      </c>
      <c r="C79">
        <f>120/360</f>
        <v>0.33333333333333331</v>
      </c>
      <c r="D79">
        <f t="shared" ref="D79:D80" si="3">B79/(1+$C$76*C79)</f>
        <v>1.8181818181818181</v>
      </c>
    </row>
    <row r="80" spans="2:7" x14ac:dyDescent="0.35">
      <c r="B80">
        <v>4</v>
      </c>
      <c r="C80">
        <f>180/360</f>
        <v>0.5</v>
      </c>
      <c r="D80">
        <f t="shared" si="3"/>
        <v>3.4782608695652177</v>
      </c>
    </row>
    <row r="95" spans="2:8" x14ac:dyDescent="0.35">
      <c r="B95" t="s">
        <v>5</v>
      </c>
      <c r="C95">
        <v>0.3</v>
      </c>
    </row>
    <row r="96" spans="2:8" x14ac:dyDescent="0.35">
      <c r="B96" t="s">
        <v>0</v>
      </c>
      <c r="C96" t="s">
        <v>2</v>
      </c>
      <c r="D96" t="s">
        <v>4</v>
      </c>
      <c r="E96" t="s">
        <v>10</v>
      </c>
      <c r="F96" t="s">
        <v>11</v>
      </c>
      <c r="G96" t="s">
        <v>6</v>
      </c>
      <c r="H96" t="s">
        <v>12</v>
      </c>
    </row>
    <row r="97" spans="2:8" x14ac:dyDescent="0.35">
      <c r="B97">
        <v>4</v>
      </c>
      <c r="C97">
        <f>80/360</f>
        <v>0.22222222222222221</v>
      </c>
      <c r="D97">
        <f>B97/(1+$C$95*C97)</f>
        <v>3.75</v>
      </c>
      <c r="E97">
        <f>SUM(D97:D99)</f>
        <v>22.076241134751772</v>
      </c>
      <c r="F97">
        <f>SUM(B97:B99)</f>
        <v>25</v>
      </c>
      <c r="G97">
        <f>(F97-E97)/(E97*C95)</f>
        <v>0.44146387171043844</v>
      </c>
      <c r="H97">
        <f>G97*360</f>
        <v>158.92699381575784</v>
      </c>
    </row>
    <row r="98" spans="2:8" x14ac:dyDescent="0.35">
      <c r="B98">
        <v>12</v>
      </c>
      <c r="C98">
        <f>150/360</f>
        <v>0.41666666666666669</v>
      </c>
      <c r="D98">
        <f t="shared" ref="D98:D99" si="4">B98/(1+$C$95*C98)</f>
        <v>10.666666666666666</v>
      </c>
    </row>
    <row r="99" spans="2:8" x14ac:dyDescent="0.35">
      <c r="B99">
        <v>9</v>
      </c>
      <c r="C99">
        <f>210/360</f>
        <v>0.58333333333333337</v>
      </c>
      <c r="D99">
        <f t="shared" si="4"/>
        <v>7.6595744680851059</v>
      </c>
    </row>
    <row r="113" spans="2:7" x14ac:dyDescent="0.35">
      <c r="B113" t="s">
        <v>5</v>
      </c>
      <c r="C113">
        <v>0.36</v>
      </c>
    </row>
    <row r="114" spans="2:7" x14ac:dyDescent="0.35">
      <c r="B114" t="s">
        <v>0</v>
      </c>
      <c r="C114" t="s">
        <v>2</v>
      </c>
      <c r="D114" t="s">
        <v>4</v>
      </c>
      <c r="E114" t="s">
        <v>10</v>
      </c>
      <c r="F114" t="s">
        <v>6</v>
      </c>
      <c r="G114" t="s">
        <v>11</v>
      </c>
    </row>
    <row r="115" spans="2:7" x14ac:dyDescent="0.35">
      <c r="B115">
        <v>12</v>
      </c>
      <c r="C115">
        <f>6/12</f>
        <v>0.5</v>
      </c>
      <c r="D115">
        <f>B115/(1+$C$113*C115)</f>
        <v>10.16949152542373</v>
      </c>
      <c r="E115">
        <f>SUM(D115:D118)</f>
        <v>33.76197291544274</v>
      </c>
      <c r="F115">
        <f>6/12</f>
        <v>0.5</v>
      </c>
      <c r="G115">
        <f>E115*(1+F115*C113)</f>
        <v>39.839128040222434</v>
      </c>
    </row>
    <row r="116" spans="2:7" x14ac:dyDescent="0.35">
      <c r="B116">
        <v>12</v>
      </c>
      <c r="C116">
        <f>C115+6/12</f>
        <v>1</v>
      </c>
      <c r="D116">
        <f t="shared" ref="D116:D118" si="5">B116/(1+$C$113*C116)</f>
        <v>8.8235294117647065</v>
      </c>
    </row>
    <row r="117" spans="2:7" x14ac:dyDescent="0.35">
      <c r="B117">
        <v>12</v>
      </c>
      <c r="C117">
        <f t="shared" ref="C117:C118" si="6">C116+6/12</f>
        <v>1.5</v>
      </c>
      <c r="D117">
        <f t="shared" si="5"/>
        <v>7.7922077922077921</v>
      </c>
    </row>
    <row r="118" spans="2:7" x14ac:dyDescent="0.35">
      <c r="B118">
        <v>12</v>
      </c>
      <c r="C118">
        <f t="shared" si="6"/>
        <v>2</v>
      </c>
      <c r="D118">
        <f t="shared" si="5"/>
        <v>6.9767441860465116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2023-11-11T10:14:02Z</dcterms:created>
  <dcterms:modified xsi:type="dcterms:W3CDTF">2023-11-11T11:01:55Z</dcterms:modified>
</cp:coreProperties>
</file>