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github_repo\finmath\"/>
    </mc:Choice>
  </mc:AlternateContent>
  <xr:revisionPtr revIDLastSave="0" documentId="13_ncr:1_{E3828807-19BB-4452-8F91-951D36AB6E08}" xr6:coauthVersionLast="47" xr6:coauthVersionMax="47" xr10:uidLastSave="{00000000-0000-0000-0000-000000000000}"/>
  <bookViews>
    <workbookView xWindow="-110" yWindow="-110" windowWidth="38620" windowHeight="21220" xr2:uid="{F8915A14-2278-4288-A579-CA35D902934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8" i="1" l="1"/>
  <c r="C114" i="1"/>
  <c r="D93" i="1"/>
  <c r="D94" i="1"/>
  <c r="D92" i="1"/>
  <c r="C93" i="1"/>
  <c r="C94" i="1"/>
  <c r="C92" i="1"/>
  <c r="C74" i="1"/>
  <c r="C73" i="1"/>
  <c r="C58" i="1"/>
  <c r="C57" i="1"/>
  <c r="I45" i="1"/>
  <c r="C45" i="1"/>
  <c r="I44" i="1"/>
  <c r="C44" i="1"/>
  <c r="C30" i="1"/>
  <c r="C29" i="1"/>
  <c r="C15" i="1"/>
  <c r="C16" i="1"/>
  <c r="C14" i="1"/>
</calcChain>
</file>

<file path=xl/sharedStrings.xml><?xml version="1.0" encoding="utf-8"?>
<sst xmlns="http://schemas.openxmlformats.org/spreadsheetml/2006/main" count="39" uniqueCount="17">
  <si>
    <t>r</t>
  </si>
  <si>
    <t>m</t>
  </si>
  <si>
    <t>r_eff</t>
  </si>
  <si>
    <t>T</t>
  </si>
  <si>
    <t>S(0)</t>
  </si>
  <si>
    <t>S(T)</t>
  </si>
  <si>
    <t>r_слож=</t>
  </si>
  <si>
    <t>r_слож=((S(T)/S(0) - 1)/T</t>
  </si>
  <si>
    <t>r_eff=</t>
  </si>
  <si>
    <t>а)</t>
  </si>
  <si>
    <t>t</t>
  </si>
  <si>
    <t>б)</t>
  </si>
  <si>
    <t>r_ном</t>
  </si>
  <si>
    <t>r_дисконт</t>
  </si>
  <si>
    <t>r_валют</t>
  </si>
  <si>
    <t>m_валют</t>
  </si>
  <si>
    <t>S(T)_валют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</si>
</sst>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44450</xdr:colOff>
      <xdr:row>2</xdr:row>
      <xdr:rowOff>95250</xdr:rowOff>
    </xdr:from>
    <xdr:to>
      <xdr:col>10</xdr:col>
      <xdr:colOff>589769</xdr:colOff>
      <xdr:row>8</xdr:row>
      <xdr:rowOff>47493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A05B1896-D7B1-BAE0-72D5-C4F6E2F21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" y="463550"/>
          <a:ext cx="6247619" cy="10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10</xdr:col>
      <xdr:colOff>554843</xdr:colOff>
      <xdr:row>20</xdr:row>
      <xdr:rowOff>152312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C663644-B18D-3AD3-428B-520578C8A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130550"/>
          <a:ext cx="6257143" cy="7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10</xdr:col>
      <xdr:colOff>383414</xdr:colOff>
      <xdr:row>36</xdr:row>
      <xdr:rowOff>136393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A18F915B-5C4A-147F-469D-D927E32F61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5708650"/>
          <a:ext cx="6085714" cy="10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609599</xdr:colOff>
      <xdr:row>46</xdr:row>
      <xdr:rowOff>0</xdr:rowOff>
    </xdr:from>
    <xdr:to>
      <xdr:col>14</xdr:col>
      <xdr:colOff>217484</xdr:colOff>
      <xdr:row>51</xdr:row>
      <xdr:rowOff>107950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BF657E68-B712-745E-204C-F865FD0DD4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599" y="8470900"/>
          <a:ext cx="8358185" cy="10287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16</xdr:col>
      <xdr:colOff>96506</xdr:colOff>
      <xdr:row>67</xdr:row>
      <xdr:rowOff>57150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2127A843-3023-FFEB-A3B3-5F0D7C087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0864850"/>
          <a:ext cx="9456406" cy="15303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14</xdr:col>
      <xdr:colOff>37995</xdr:colOff>
      <xdr:row>83</xdr:row>
      <xdr:rowOff>12700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4692B950-BAA2-7DEC-41E2-51370E938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3811250"/>
          <a:ext cx="8178695" cy="14859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10</xdr:col>
      <xdr:colOff>411986</xdr:colOff>
      <xdr:row>108</xdr:row>
      <xdr:rowOff>25098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58AA7A61-A0DD-DCE3-9807-5619FD0784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7494250"/>
          <a:ext cx="6114286" cy="24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853CC-6603-4965-A900-9C4AE29498C2}">
  <dimension ref="B11:I118"/>
  <sheetViews>
    <sheetView tabSelected="1" topLeftCell="A67" workbookViewId="0">
      <selection activeCell="D119" sqref="D119"/>
    </sheetView>
  </sheetViews>
  <sheetFormatPr defaultRowHeight="14.5" x14ac:dyDescent="0.35"/>
  <cols>
    <col min="3" max="3" width="11.81640625" bestFit="1" customWidth="1"/>
  </cols>
  <sheetData>
    <row r="11" spans="2:3" x14ac:dyDescent="0.35">
      <c r="B11" t="s">
        <v>0</v>
      </c>
      <c r="C11">
        <v>0.2</v>
      </c>
    </row>
    <row r="13" spans="2:3" x14ac:dyDescent="0.35">
      <c r="B13" t="s">
        <v>1</v>
      </c>
      <c r="C13" t="s">
        <v>2</v>
      </c>
    </row>
    <row r="14" spans="2:3" x14ac:dyDescent="0.35">
      <c r="B14">
        <v>2</v>
      </c>
      <c r="C14">
        <f>POWER(1+$C$11/B14,B14)-1</f>
        <v>0.21000000000000019</v>
      </c>
    </row>
    <row r="15" spans="2:3" x14ac:dyDescent="0.35">
      <c r="B15">
        <v>4</v>
      </c>
      <c r="C15">
        <f t="shared" ref="C15:C16" si="0">POWER(1+$C$11/B15,B15)-1</f>
        <v>0.21550625000000001</v>
      </c>
    </row>
    <row r="16" spans="2:3" x14ac:dyDescent="0.35">
      <c r="B16">
        <v>12</v>
      </c>
      <c r="C16">
        <f t="shared" si="0"/>
        <v>0.21939108490523185</v>
      </c>
    </row>
    <row r="23" spans="2:6" x14ac:dyDescent="0.35">
      <c r="B23" t="s">
        <v>3</v>
      </c>
      <c r="C23">
        <v>3.6</v>
      </c>
    </row>
    <row r="24" spans="2:6" x14ac:dyDescent="0.35">
      <c r="B24" t="s">
        <v>1</v>
      </c>
      <c r="C24">
        <v>1</v>
      </c>
    </row>
    <row r="25" spans="2:6" x14ac:dyDescent="0.35">
      <c r="B25" t="s">
        <v>4</v>
      </c>
      <c r="C25">
        <v>8000</v>
      </c>
    </row>
    <row r="26" spans="2:6" x14ac:dyDescent="0.35">
      <c r="B26" t="s">
        <v>5</v>
      </c>
      <c r="C26">
        <v>20000</v>
      </c>
    </row>
    <row r="28" spans="2:6" x14ac:dyDescent="0.35">
      <c r="B28" s="1" t="s">
        <v>7</v>
      </c>
      <c r="C28" s="1"/>
      <c r="D28" s="1"/>
      <c r="E28" s="1"/>
      <c r="F28" s="1"/>
    </row>
    <row r="29" spans="2:6" x14ac:dyDescent="0.35">
      <c r="B29" t="s">
        <v>6</v>
      </c>
      <c r="C29">
        <f>(C26/C25 -1 )/C23</f>
        <v>0.41666666666666663</v>
      </c>
    </row>
    <row r="30" spans="2:6" x14ac:dyDescent="0.35">
      <c r="B30" t="s">
        <v>8</v>
      </c>
      <c r="C30">
        <f>POWER(1+C29,1)-1</f>
        <v>0.41666666666666652</v>
      </c>
    </row>
    <row r="39" spans="2:9" x14ac:dyDescent="0.35">
      <c r="B39" t="s">
        <v>4</v>
      </c>
      <c r="C39">
        <v>60000</v>
      </c>
    </row>
    <row r="40" spans="2:9" x14ac:dyDescent="0.35">
      <c r="B40" t="s">
        <v>5</v>
      </c>
      <c r="C40">
        <v>75000</v>
      </c>
    </row>
    <row r="41" spans="2:9" x14ac:dyDescent="0.35">
      <c r="B41" t="s">
        <v>3</v>
      </c>
      <c r="C41">
        <v>140</v>
      </c>
    </row>
    <row r="43" spans="2:9" x14ac:dyDescent="0.35">
      <c r="B43" s="1" t="s">
        <v>9</v>
      </c>
      <c r="C43" s="1"/>
      <c r="H43" s="1" t="s">
        <v>11</v>
      </c>
      <c r="I43" s="1"/>
    </row>
    <row r="44" spans="2:9" x14ac:dyDescent="0.35">
      <c r="B44" t="s">
        <v>10</v>
      </c>
      <c r="C44">
        <f>C41/360</f>
        <v>0.3888888888888889</v>
      </c>
      <c r="H44" t="s">
        <v>10</v>
      </c>
      <c r="I44">
        <f>C41/365</f>
        <v>0.38356164383561642</v>
      </c>
    </row>
    <row r="45" spans="2:9" x14ac:dyDescent="0.35">
      <c r="B45" t="s">
        <v>2</v>
      </c>
      <c r="C45">
        <f>((C40/C39-1)/C44)</f>
        <v>0.64285714285714279</v>
      </c>
      <c r="H45" t="s">
        <v>2</v>
      </c>
      <c r="I45">
        <f>((C40/C39 )-1)/I44</f>
        <v>0.6517857142857143</v>
      </c>
    </row>
    <row r="54" spans="2:3" x14ac:dyDescent="0.35">
      <c r="B54" t="s">
        <v>0</v>
      </c>
      <c r="C54">
        <v>0.3</v>
      </c>
    </row>
    <row r="56" spans="2:3" x14ac:dyDescent="0.35">
      <c r="B56" t="s">
        <v>1</v>
      </c>
      <c r="C56" t="s">
        <v>2</v>
      </c>
    </row>
    <row r="57" spans="2:3" x14ac:dyDescent="0.35">
      <c r="B57">
        <v>4</v>
      </c>
      <c r="C57">
        <f>POWER(1+$C$54/B57,B57)-1</f>
        <v>0.33546914062499988</v>
      </c>
    </row>
    <row r="58" spans="2:3" x14ac:dyDescent="0.35">
      <c r="B58">
        <v>12</v>
      </c>
      <c r="C58">
        <f>POWER(1+$C$54/B58,B58)-1</f>
        <v>0.34488882424629752</v>
      </c>
    </row>
    <row r="70" spans="2:3" x14ac:dyDescent="0.35">
      <c r="B70" t="s">
        <v>2</v>
      </c>
      <c r="C70">
        <v>0.26</v>
      </c>
    </row>
    <row r="72" spans="2:3" x14ac:dyDescent="0.35">
      <c r="B72" t="s">
        <v>1</v>
      </c>
      <c r="C72" t="s">
        <v>12</v>
      </c>
    </row>
    <row r="73" spans="2:3" x14ac:dyDescent="0.35">
      <c r="B73">
        <v>2</v>
      </c>
      <c r="C73">
        <f>B73*(POWER(1+$C$70,1/B73)-1)</f>
        <v>0.24499443206436489</v>
      </c>
    </row>
    <row r="74" spans="2:3" x14ac:dyDescent="0.35">
      <c r="B74">
        <v>12</v>
      </c>
      <c r="C74">
        <f>B74*(POWER(1+$C$70,1/B74)-1)</f>
        <v>0.23335160353508932</v>
      </c>
    </row>
    <row r="86" spans="2:4" x14ac:dyDescent="0.35">
      <c r="B86" t="s">
        <v>5</v>
      </c>
      <c r="C86">
        <v>15000</v>
      </c>
    </row>
    <row r="87" spans="2:4" x14ac:dyDescent="0.35">
      <c r="B87" t="s">
        <v>3</v>
      </c>
      <c r="C87">
        <v>4</v>
      </c>
    </row>
    <row r="88" spans="2:4" x14ac:dyDescent="0.35">
      <c r="B88" t="s">
        <v>0</v>
      </c>
      <c r="C88">
        <v>0.24</v>
      </c>
    </row>
    <row r="91" spans="2:4" x14ac:dyDescent="0.35">
      <c r="B91" t="s">
        <v>1</v>
      </c>
      <c r="C91" t="s">
        <v>4</v>
      </c>
      <c r="D91" t="s">
        <v>13</v>
      </c>
    </row>
    <row r="92" spans="2:4" x14ac:dyDescent="0.35">
      <c r="B92">
        <v>12</v>
      </c>
      <c r="C92">
        <f>$C$86/(POWER(1+$C$88/B92,$C$87*B92))</f>
        <v>5798.0641284733683</v>
      </c>
      <c r="D92">
        <f>($C$86-C92)/(C92*$C$87)</f>
        <v>0.39676759637485692</v>
      </c>
    </row>
    <row r="93" spans="2:4" x14ac:dyDescent="0.35">
      <c r="B93">
        <v>2</v>
      </c>
      <c r="C93">
        <f t="shared" ref="C93:C94" si="1">$C$86/(POWER(1+$C$88/B93,$C$87*B93))</f>
        <v>6058.248419690537</v>
      </c>
      <c r="D93">
        <f t="shared" ref="D93:D94" si="2">($C$86-C93)/(C93*$C$87)</f>
        <v>0.36899079407370272</v>
      </c>
    </row>
    <row r="94" spans="2:4" x14ac:dyDescent="0.35">
      <c r="B94">
        <v>1</v>
      </c>
      <c r="C94">
        <f t="shared" si="1"/>
        <v>6344.6039667749837</v>
      </c>
      <c r="D94">
        <f t="shared" si="2"/>
        <v>0.34105344000000004</v>
      </c>
    </row>
    <row r="110" spans="2:3" x14ac:dyDescent="0.35">
      <c r="B110" t="s">
        <v>4</v>
      </c>
      <c r="C110">
        <v>10.64</v>
      </c>
    </row>
    <row r="111" spans="2:3" x14ac:dyDescent="0.35">
      <c r="B111" t="s">
        <v>3</v>
      </c>
      <c r="C111">
        <v>3</v>
      </c>
    </row>
    <row r="112" spans="2:3" x14ac:dyDescent="0.35">
      <c r="B112" t="s">
        <v>0</v>
      </c>
      <c r="C112">
        <v>0.24</v>
      </c>
    </row>
    <row r="113" spans="2:4" x14ac:dyDescent="0.35">
      <c r="B113" t="s">
        <v>1</v>
      </c>
      <c r="C113">
        <v>4</v>
      </c>
    </row>
    <row r="114" spans="2:4" x14ac:dyDescent="0.35">
      <c r="B114" t="s">
        <v>5</v>
      </c>
      <c r="C114">
        <f>C110*POWER(1+C112/C113,C113*C111)</f>
        <v>21.409770460330272</v>
      </c>
    </row>
    <row r="116" spans="2:4" x14ac:dyDescent="0.35">
      <c r="B116" t="s">
        <v>14</v>
      </c>
      <c r="C116">
        <v>0.18</v>
      </c>
    </row>
    <row r="117" spans="2:4" x14ac:dyDescent="0.35">
      <c r="B117" t="s">
        <v>15</v>
      </c>
      <c r="C117">
        <v>12</v>
      </c>
    </row>
    <row r="118" spans="2:4" x14ac:dyDescent="0.35">
      <c r="B118" s="1" t="s">
        <v>16</v>
      </c>
      <c r="C118" s="1"/>
      <c r="D118">
        <f>C110*POWER(1+C116/C117,C117*C111)</f>
        <v>18.185244685359482</v>
      </c>
    </row>
  </sheetData>
  <mergeCells count="4">
    <mergeCell ref="B28:F28"/>
    <mergeCell ref="B43:C43"/>
    <mergeCell ref="H43:I43"/>
    <mergeCell ref="B118:C1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Павлов</dc:creator>
  <cp:lastModifiedBy>Дмитрий Павлов</cp:lastModifiedBy>
  <dcterms:created xsi:type="dcterms:W3CDTF">2023-10-22T11:15:53Z</dcterms:created>
  <dcterms:modified xsi:type="dcterms:W3CDTF">2023-10-22T11:56:27Z</dcterms:modified>
</cp:coreProperties>
</file>