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Report!$A$37</definedName>
    <definedName name="AfterPlus">Report!$A$20</definedName>
    <definedName name="_xlnm.Print_Titles" localSheetId="0">Report!$3:$3</definedName>
    <definedName name="_xlnm.Print_Area" localSheetId="0">Report!$A$1:$O$50</definedName>
  </definedNames>
  <calcPr calcId="125725" fullCalcOnLoad="1"/>
</workbook>
</file>

<file path=xl/calcChain.xml><?xml version="1.0" encoding="utf-8"?>
<calcChain xmlns="http://schemas.openxmlformats.org/spreadsheetml/2006/main">
  <c r="O36" i="1"/>
  <c r="O34"/>
  <c r="O33"/>
  <c r="O32"/>
  <c r="O31"/>
  <c r="O23"/>
  <c r="O25"/>
  <c r="O19"/>
  <c r="O18"/>
  <c r="O28"/>
  <c r="O35"/>
  <c r="O27"/>
  <c r="O30"/>
  <c r="O26"/>
  <c r="O24"/>
  <c r="O29"/>
  <c r="N48"/>
  <c r="I48"/>
  <c r="H48"/>
  <c r="G48"/>
  <c r="E48"/>
  <c r="D48"/>
  <c r="D59"/>
  <c r="O46"/>
  <c r="O49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5" s="1"/>
  <c r="C10"/>
  <c r="O10" s="1"/>
  <c r="D10"/>
  <c r="E10"/>
  <c r="F10"/>
  <c r="G10"/>
  <c r="H10"/>
  <c r="I10"/>
  <c r="J10"/>
  <c r="J39" s="1"/>
  <c r="K10"/>
  <c r="K39" s="1"/>
  <c r="K52" s="1"/>
  <c r="L10"/>
  <c r="L39" s="1"/>
  <c r="M10"/>
  <c r="M39" s="1"/>
  <c r="N10"/>
  <c r="N39" s="1"/>
  <c r="O11"/>
  <c r="O12"/>
  <c r="O13"/>
  <c r="O14"/>
  <c r="C16"/>
  <c r="D16"/>
  <c r="E16"/>
  <c r="F16"/>
  <c r="G16"/>
  <c r="H16"/>
  <c r="I16"/>
  <c r="J16"/>
  <c r="K16"/>
  <c r="L16"/>
  <c r="M16"/>
  <c r="N16"/>
  <c r="O17"/>
  <c r="O47" s="1"/>
  <c r="O20"/>
  <c r="C22"/>
  <c r="D22"/>
  <c r="E22"/>
  <c r="F22"/>
  <c r="G22"/>
  <c r="H22"/>
  <c r="I22"/>
  <c r="J22"/>
  <c r="K22"/>
  <c r="L22"/>
  <c r="M22"/>
  <c r="N22"/>
  <c r="O37"/>
  <c r="O40"/>
  <c r="O41"/>
  <c r="O42"/>
  <c r="O43"/>
  <c r="C45"/>
  <c r="D45"/>
  <c r="E45"/>
  <c r="F45"/>
  <c r="G45"/>
  <c r="H45"/>
  <c r="I45"/>
  <c r="J45"/>
  <c r="J48" s="1"/>
  <c r="K45"/>
  <c r="K48" s="1"/>
  <c r="L45"/>
  <c r="M45"/>
  <c r="N45"/>
  <c r="C47"/>
  <c r="C48" s="1"/>
  <c r="D47"/>
  <c r="E47"/>
  <c r="E59" s="1"/>
  <c r="F47"/>
  <c r="G47"/>
  <c r="H47"/>
  <c r="H59" s="1"/>
  <c r="I47"/>
  <c r="I59" s="1"/>
  <c r="J47"/>
  <c r="K47"/>
  <c r="L47"/>
  <c r="L59" s="1"/>
  <c r="M47"/>
  <c r="N47"/>
  <c r="N59" s="1"/>
  <c r="O50"/>
  <c r="C54"/>
  <c r="D54"/>
  <c r="E54"/>
  <c r="F54"/>
  <c r="G54"/>
  <c r="H54"/>
  <c r="I54"/>
  <c r="J54"/>
  <c r="K54"/>
  <c r="L54"/>
  <c r="M54"/>
  <c r="C55"/>
  <c r="D55"/>
  <c r="E55"/>
  <c r="F55"/>
  <c r="G55"/>
  <c r="H55"/>
  <c r="I55"/>
  <c r="J55"/>
  <c r="K55"/>
  <c r="L55"/>
  <c r="M55"/>
  <c r="C56"/>
  <c r="D56"/>
  <c r="E56"/>
  <c r="F56"/>
  <c r="G56"/>
  <c r="H56"/>
  <c r="I56"/>
  <c r="J56"/>
  <c r="K56"/>
  <c r="L56"/>
  <c r="M56"/>
  <c r="C57"/>
  <c r="D57"/>
  <c r="E57"/>
  <c r="F57"/>
  <c r="G57"/>
  <c r="H57"/>
  <c r="I57"/>
  <c r="J57"/>
  <c r="K57"/>
  <c r="L57"/>
  <c r="M57"/>
  <c r="C58"/>
  <c r="D58"/>
  <c r="E58"/>
  <c r="F58"/>
  <c r="G58"/>
  <c r="H58"/>
  <c r="I58"/>
  <c r="J58"/>
  <c r="K58"/>
  <c r="L58"/>
  <c r="M58"/>
  <c r="M48" l="1"/>
  <c r="M59"/>
  <c r="L48"/>
  <c r="K59"/>
  <c r="J59"/>
  <c r="J53"/>
  <c r="J52"/>
  <c r="I39"/>
  <c r="I53" s="1"/>
  <c r="H39"/>
  <c r="H53" s="1"/>
  <c r="G39"/>
  <c r="G52" s="1"/>
  <c r="G59"/>
  <c r="F48"/>
  <c r="F59"/>
  <c r="F39"/>
  <c r="F53" s="1"/>
  <c r="E39"/>
  <c r="E53" s="1"/>
  <c r="D39"/>
  <c r="D53" s="1"/>
  <c r="O22"/>
  <c r="O16"/>
  <c r="O48"/>
  <c r="M52"/>
  <c r="M53"/>
  <c r="L52"/>
  <c r="L53"/>
  <c r="O39"/>
  <c r="N52"/>
  <c r="O52"/>
  <c r="C39"/>
  <c r="K53"/>
  <c r="I52" l="1"/>
  <c r="H52"/>
  <c r="G53"/>
  <c r="F52"/>
  <c r="E52"/>
  <c r="D52"/>
  <c r="C53"/>
  <c r="C52"/>
</calcChain>
</file>

<file path=xl/comments1.xml><?xml version="1.0" encoding="utf-8"?>
<comments xmlns="http://schemas.openxmlformats.org/spreadsheetml/2006/main">
  <authors>
    <author>Dima</author>
  </authors>
  <commentList>
    <comment ref="C23" authorId="0">
      <text>
        <r>
          <rPr>
            <sz val="10"/>
            <color indexed="81"/>
            <rFont val="Courier"/>
            <family val="3"/>
          </rPr>
          <t>29.01.2024 КП "КВПВ" (КВБО) 600_x000D_
ВИВОЗ ТПВ чічень 2021 дог18 / 1 У тому числі ПДВ 20% 100.00 грн.</t>
        </r>
      </text>
    </comment>
    <comment ref="D23" authorId="0">
      <text>
        <r>
          <rPr>
            <sz val="10"/>
            <color indexed="81"/>
            <rFont val="Courier"/>
            <family val="3"/>
          </rPr>
          <t>23.02.2024 КП "КВПВ" (КВБО) 650_x000D_
ВИВОЗ ТПВ лютий 2024 дог18 / 1 У тому числі ПДВ 20% 108.33 грн.</t>
        </r>
      </text>
    </comment>
    <comment ref="E23" authorId="0">
      <text>
        <r>
          <rPr>
            <sz val="10"/>
            <color indexed="81"/>
            <rFont val="Courier"/>
            <family val="3"/>
          </rPr>
          <t>28.03.2024 КП "КВПВ" (КВБО) 100_x000D_
ВИВОЗ ТПВ березень 2024 дог18 / 1 У тому числі ПДВ 20% 16.67 грн.</t>
        </r>
      </text>
    </comment>
    <comment ref="F23" authorId="0">
      <text>
        <r>
          <rPr>
            <sz val="10"/>
            <color indexed="81"/>
            <rFont val="Courier"/>
            <family val="3"/>
          </rPr>
          <t>21.04.2024 КП "КВПВ" (КВБО) 120_x000D_
ВИВОЗ ТПВ квітень 2024 дог18 / 1 У тому числі ПДВ 20% 20.00 грн.</t>
        </r>
      </text>
    </comment>
    <comment ref="G23" authorId="0">
      <text>
        <r>
          <rPr>
            <sz val="10"/>
            <color indexed="81"/>
            <rFont val="Courier"/>
            <family val="3"/>
          </rPr>
          <t>21.05.2024 КП "КВПВ" (КВБО) 130_x000D_
ВИВОЗ ТПВ травень 2024 дог18 / 1 У тому числі ПДВ 20% 21.67 грн.</t>
        </r>
      </text>
    </comment>
    <comment ref="H23" authorId="0">
      <text>
        <r>
          <rPr>
            <sz val="10"/>
            <color indexed="81"/>
            <rFont val="Courier"/>
            <family val="3"/>
          </rPr>
          <t>27.06.2024 КП "КВПВ" (КВБО) 150_x000D_
ВИВОЗ ТПВ червень 2024 дог18 / 1 в т.ч. ПДВ 20% 25.00грн.</t>
        </r>
      </text>
    </comment>
    <comment ref="I23" authorId="0">
      <text>
        <r>
          <rPr>
            <sz val="10"/>
            <color indexed="81"/>
            <rFont val="Courier"/>
            <family val="3"/>
          </rPr>
          <t>29.07.2024 КП "КВПВ" (КВБО) 300_x000D_
ВИВОЗ ТПВ липень 2024 дог18 / 1    в т.ч. ПДВ 20% 50.00грн.</t>
        </r>
      </text>
    </comment>
    <comment ref="K23" authorId="0">
      <text>
        <r>
          <rPr>
            <sz val="10"/>
            <color indexed="81"/>
            <rFont val="Courier"/>
            <family val="3"/>
          </rPr>
          <t>22.09.2024 КП "КВПВ" (КВБО) 1245_x000D_
ВИВОЗ ТПВ серпень 2024 дог18 / 1     в т.ч. ПДВ 20% 207.50грн._x000D_
28.09.2024 КП "КВПВ" (КВБО) 1488_x000D_
Вивоз ТПВ вересень 2024 дог18 / 1        в т.ч. ПДВ 20% 248.00грн.</t>
        </r>
      </text>
    </comment>
    <comment ref="L23" authorId="0">
      <text>
        <r>
          <rPr>
            <sz val="10"/>
            <color indexed="81"/>
            <rFont val="Courier"/>
            <family val="3"/>
          </rPr>
          <t>27.10.2024 КП "КВПВ" (КВБО) 900_x000D_
ВИВОЗ ТПВ жовтень 2024 дог18 / 1    в т.ч. ПДВ 20% 150.00грн._x000D_
28.10.2024 КП "КВПВ" (КВБО) 400_x000D_
Утримання контеера ТПВ жовтень 2024 дог1 № вв 1047       в т.ч. ПДВ 20% 66.67грн.</t>
        </r>
      </text>
    </comment>
    <comment ref="M23" authorId="0">
      <text>
        <r>
          <rPr>
            <sz val="10"/>
            <color indexed="81"/>
            <rFont val="Courier"/>
            <family val="3"/>
          </rPr>
          <t>26.11.2024 КП "КВПВ" (КВБО) 1832_x000D_
ВИВОЗ ТПВ за листопад  2024 дог18 / 1       в т.ч. ПДВ 20% 305.33грн.</t>
        </r>
      </text>
    </comment>
    <comment ref="N23" authorId="0">
      <text>
        <r>
          <rPr>
            <sz val="10"/>
            <color indexed="81"/>
            <rFont val="Courier"/>
            <family val="3"/>
          </rPr>
          <t>19.12.2024 КП "КВПВ" (КВБО) 1490_x000D_
ВИВОЗ ТПВ грудень 2024 дог18 / 1        в т.ч. ПДВ 20% 248.33грн.</t>
        </r>
      </text>
    </comment>
    <comment ref="I24" authorId="0">
      <text>
        <r>
          <rPr>
            <sz val="10"/>
            <color indexed="81"/>
            <rFont val="Courier"/>
            <family val="3"/>
          </rPr>
          <t>17.07.2024 ФО-П Слабій Євген Григорович 5720_x000D_
Відлив цинк 200*100 1м  52 шт. РФ №1707-3 від 17липня 2024р</t>
        </r>
      </text>
    </comment>
    <comment ref="C25" authorId="0">
      <text>
        <r>
          <rPr>
            <sz val="10"/>
            <color indexed="81"/>
            <rFont val="Courier"/>
            <family val="3"/>
          </rPr>
          <t>29.01.2024 ПРАТ "ХАРКІВЕНЕРГОЗБУТ" 650_x000D_
ЕЛ. ЕНЕРГІЯ дог0002 от1,01,2019 У тому числі ПДВ 20% 108.33 грн.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23.02.2024 ПРАТ "ХАРКІВЕНЕРГОЗБУТ" 700_x000D_
ЕЛ. ЕНЕРГІЯ дог0002 от1,01,2019 У тому числі ПДВ 20% 116.67 грн.</t>
        </r>
      </text>
    </comment>
    <comment ref="E25" authorId="0">
      <text>
        <r>
          <rPr>
            <sz val="10"/>
            <color indexed="81"/>
            <rFont val="Courier"/>
            <family val="3"/>
          </rPr>
          <t>28.03.2024 ПРАТ "ХАРКІВЕНЕРГОЗБУТ" 80_x000D_
ЕЛ. ЕНЕРГІЯ дог0002 от1,01,2019 У тому числі ПДВ 20% 13.33 грн.</t>
        </r>
      </text>
    </comment>
    <comment ref="F25" authorId="0">
      <text>
        <r>
          <rPr>
            <sz val="10"/>
            <color indexed="81"/>
            <rFont val="Courier"/>
            <family val="3"/>
          </rPr>
          <t>21.04.2024 ПРАТ "ХАРКІВЕНЕРГОЗБУТ" 90_x000D_
ЕЛ. ЕНЕРГІЯ дог0002 от1,01,2019 У тому числі ПДВ 20% 15.00 грн.</t>
        </r>
      </text>
    </comment>
    <comment ref="G25" authorId="0">
      <text>
        <r>
          <rPr>
            <sz val="10"/>
            <color indexed="81"/>
            <rFont val="Courier"/>
            <family val="3"/>
          </rPr>
          <t>21.05.2024 ПРАТ "ХАРКІВЕНЕРГОЗБУТ" 100_x000D_
ЕЛ. ЕНЕРГІЯ дог0002 от1,01,2019 У тому числі ПДВ 20% 16.67 грн.</t>
        </r>
      </text>
    </comment>
    <comment ref="H25" authorId="0">
      <text>
        <r>
          <rPr>
            <sz val="10"/>
            <color indexed="81"/>
            <rFont val="Courier"/>
            <family val="3"/>
          </rPr>
          <t>27.06.2024 ПРАТ "ХАРКІВЕНЕРГОЗБУТ" 150_x000D_
ЕЛ. ЕНЕРГІЯ дог 0002 від 1,01,2019 в т.ч. ПДВ 20% 25.00грн.</t>
        </r>
      </text>
    </comment>
    <comment ref="I25" authorId="0">
      <text>
        <r>
          <rPr>
            <sz val="10"/>
            <color indexed="81"/>
            <rFont val="Courier"/>
            <family val="3"/>
          </rPr>
          <t>29.07.2024 ПРАТ "ХАРКІВЕНЕРГОЗБУТ" 400_x000D_
ЕЛ. ЕНЕРГІЯ дог 0002 від 1,01,2019    в т.ч. ПДВ 20% 66.67грн.</t>
        </r>
      </text>
    </comment>
    <comment ref="K25" authorId="0">
      <text>
        <r>
          <rPr>
            <sz val="10"/>
            <color indexed="81"/>
            <rFont val="Courier"/>
            <family val="3"/>
          </rPr>
          <t>22.09.2024 ПРАТ "ХАРКІВЕНЕРГОЗБУТ" 200_x000D_
ЕЛ. ЕНЕРГІЯ дог 0002 від 1,01,2019      в т.ч. ПДВ 20% 33.33грн._x000D_
28.09.2024 ПРАТ "ХАРКІВЕНЕРГОЗБУТ" 400_x000D_
ЕЛ. ЕНЕРГІЯ дог 0002 від 1,01,2019      в т.ч. ПДВ 20% 66.67грн.</t>
        </r>
      </text>
    </comment>
    <comment ref="L25" authorId="0">
      <text>
        <r>
          <rPr>
            <sz val="10"/>
            <color indexed="81"/>
            <rFont val="Courier"/>
            <family val="3"/>
          </rPr>
          <t>28.10.2024 ПРАТ "ХАРКІВЕНЕРГОЗБУТ" 800_x000D_
ЕЛ. ЕНЕРГІЯ дог 0002 від 1,01,2019    в т.ч. ПДВ 20% 133.33грн.</t>
        </r>
      </text>
    </comment>
    <comment ref="M25" authorId="0">
      <text>
        <r>
          <rPr>
            <sz val="10"/>
            <color indexed="81"/>
            <rFont val="Courier"/>
            <family val="3"/>
          </rPr>
          <t>26.11.2024 ПРАТ "ХАРКІВЕНЕРГОЗБУТ" 1700_x000D_
ЕЛ. ЕНЕРГІЯ дог 0002 від 1,01,2019       в т.ч. ПДВ 20% 283.33грн.</t>
        </r>
      </text>
    </comment>
    <comment ref="N25" authorId="0">
      <text>
        <r>
          <rPr>
            <sz val="10"/>
            <color indexed="81"/>
            <rFont val="Courier"/>
            <family val="3"/>
          </rPr>
          <t>19.12.2024 ПРАТ "ХАРКІВЕНЕРГОЗБУТ" 1200_x000D_
ЕЛ. ЕНЕРГІЯ дог 0002 від 1,01,2019     в т.ч. ПДВ 20% 200.00грн.</t>
        </r>
      </text>
    </comment>
    <comment ref="I26" authorId="0">
      <text>
        <r>
          <rPr>
            <sz val="10"/>
            <color indexed="81"/>
            <rFont val="Courier"/>
            <family val="3"/>
          </rPr>
          <t>10.07.2024 ТОВ"ТЕПЛОВОДОСЕРВІС" 4166,4_x000D_
Тех.огляд, повірка лічильника тепла ду40, заміна елем. живлення LS14500.РФ сф-101</t>
        </r>
      </text>
    </comment>
    <comment ref="J27" authorId="0">
      <text>
        <r>
          <rPr>
            <sz val="10"/>
            <color indexed="81"/>
            <rFont val="Courier"/>
            <family val="3"/>
          </rPr>
          <t>19.08.2024 ТОВ"ТЕПЛОВОДОСЕРВІС" 600_x000D_
Тех-огляд і повірка 5 шт.манометрів технічних РФ-133 від 15,08,2024</t>
        </r>
      </text>
    </comment>
    <comment ref="L28" authorId="0">
      <text>
        <r>
          <rPr>
            <sz val="10"/>
            <color indexed="81"/>
            <rFont val="Courier"/>
            <family val="3"/>
          </rPr>
          <t>02.10.2024 ФО-П Слабій Євген Григорович 5300_x000D_
За полікарбонат, саморізи. РФ № 0110/1 від 01 жовтня 2024_x000D_
08.10.2024 ФО-П Слабій Євген Григорович 4550_x000D_
За полікарбонат, саморізи. РФ № 0810/1 від 08 жовтня 2024</t>
        </r>
      </text>
    </comment>
    <comment ref="G29" authorId="0">
      <text>
        <r>
          <rPr>
            <sz val="10"/>
            <color indexed="81"/>
            <rFont val="Courier"/>
            <family val="3"/>
          </rPr>
          <t>04.05.2024 ФОП НАЛИВАЙКО ОЛЕКСІЙ АНДРІЙОВИЧ 3234_x000D_
За товар ШЛАНГ,КРАСКА,МЕТЛА .РФ 272211 от 26,04,2024 без ПДВ</t>
        </r>
      </text>
    </comment>
    <comment ref="I30" authorId="0">
      <text>
        <r>
          <rPr>
            <sz val="10"/>
            <color indexed="81"/>
            <rFont val="Courier"/>
            <family val="3"/>
          </rPr>
          <t>23.07.2024 ФОП Киричков Євген Вікторович 849_x000D_
Шурупи, дюбеля, герметик РФ № 459 від 23 липня 2024 р.</t>
        </r>
      </text>
    </comment>
    <comment ref="C31" authorId="0">
      <text>
        <r>
          <rPr>
            <sz val="10"/>
            <color indexed="81"/>
            <rFont val="Courier"/>
            <family val="3"/>
          </rPr>
          <t>23.01.2024 Податок на доходи фізичних осіб 1983_x000D_
101*ПДФО за січень 2024 утр із зп найм прац_x000D_
23.01.2024 Податок на доходи фізичних осіб 95,4_x000D_
101*ПДФО закт530 закупки</t>
        </r>
      </text>
    </comment>
    <comment ref="D31" authorId="0">
      <text>
        <r>
          <rPr>
            <sz val="10"/>
            <color indexed="81"/>
            <rFont val="Courier"/>
            <family val="3"/>
          </rPr>
          <t>19.02.2024 Податок на доходи фізичних осіб 1875_x000D_
101*ПДФО за лютий 2024 утр із зп найм прац</t>
        </r>
      </text>
    </comment>
    <comment ref="E31" authorId="0">
      <text>
        <r>
          <rPr>
            <sz val="10"/>
            <color indexed="81"/>
            <rFont val="Courier"/>
            <family val="3"/>
          </rPr>
          <t>18.03.2024 Податок на доходи фізичних осіб 1843_x000D_
101*ПДФО за березень 2024 утр із зп найм прац</t>
        </r>
      </text>
    </comment>
    <comment ref="F31" authorId="0">
      <text>
        <r>
          <rPr>
            <sz val="10"/>
            <color indexed="81"/>
            <rFont val="Courier"/>
            <family val="3"/>
          </rPr>
          <t>20.04.2024 Податок на доходи фізичних осіб 1682_x000D_
101*ПДФО за квітень 2024 утр із зп найм прац</t>
        </r>
      </text>
    </comment>
    <comment ref="G31" authorId="0">
      <text>
        <r>
          <rPr>
            <sz val="10"/>
            <color indexed="81"/>
            <rFont val="Courier"/>
            <family val="3"/>
          </rPr>
          <t>20.05.2024 Податок на доходи фізичних осіб 2101_x000D_
101*ПДФО за травень 2024 утр із зп найм прац</t>
        </r>
      </text>
    </comment>
    <comment ref="H31" authorId="0">
      <text>
        <r>
          <rPr>
            <sz val="10"/>
            <color indexed="81"/>
            <rFont val="Courier"/>
            <family val="3"/>
          </rPr>
          <t>24.06.2024 Податок на доходи фізичних осіб 1897_x000D_
101*ПДФО за червень 2024 утр із зп найм прац</t>
        </r>
      </text>
    </comment>
    <comment ref="I31" authorId="0">
      <text>
        <r>
          <rPr>
            <sz val="10"/>
            <color indexed="81"/>
            <rFont val="Courier"/>
            <family val="3"/>
          </rPr>
          <t>24.07.2024 Податок на доходи фізичних осіб 3631_x000D_
101*ПДФО залипень  2024 утр із зп найм прац</t>
        </r>
      </text>
    </comment>
    <comment ref="J31" authorId="0">
      <text>
        <r>
          <rPr>
            <sz val="10"/>
            <color indexed="81"/>
            <rFont val="Courier"/>
            <family val="3"/>
          </rPr>
          <t>21.08.2024 Податок на доходи фізичних осіб 1944_x000D_
101*ПДФО за серпень  2024 утр із зп найм прац</t>
        </r>
      </text>
    </comment>
    <comment ref="K31" authorId="0">
      <text>
        <r>
          <rPr>
            <sz val="10"/>
            <color indexed="81"/>
            <rFont val="Courier"/>
            <family val="3"/>
          </rPr>
          <t>22.09.2024 Податок на доходи фізичних осіб 2691_x000D_
101*Податок з доходів фізичних осіб за вересень 2024року утриманий із ЗП найманих працівників</t>
        </r>
      </text>
    </comment>
    <comment ref="L31" authorId="0">
      <text>
        <r>
          <rPr>
            <sz val="10"/>
            <color indexed="81"/>
            <rFont val="Courier"/>
            <family val="3"/>
          </rPr>
          <t>21.10.2024 Податок на доходи фізичних осіб 2614_x000D_
101*ПДФО за жовтень 2024року утриманий із ЗП найманих працівників</t>
        </r>
      </text>
    </comment>
    <comment ref="M31" authorId="0">
      <text>
        <r>
          <rPr>
            <sz val="10"/>
            <color indexed="81"/>
            <rFont val="Courier"/>
            <family val="3"/>
          </rPr>
          <t>26.11.2024 Податок на доходи фізичних осіб 2741_x000D_
101*ПДФО за листопад  2024 утр із зп найм прац</t>
        </r>
      </text>
    </comment>
    <comment ref="N31" authorId="0">
      <text>
        <r>
          <rPr>
            <sz val="10"/>
            <color indexed="81"/>
            <rFont val="Courier"/>
            <family val="3"/>
          </rPr>
          <t>13.12.2024 Податок на доходи фізичних осіб 305_x000D_
101*Податок з доходів фізичних осіб за листопад 2024року утриманий із ЗП найманих працівників_x000D_
18.12.2024 Податок на доходи фізичних осіб 2529_x000D_
101*ПДФО за грудень 2024 року утриманий із ЗП найманих працівників</t>
        </r>
      </text>
    </comment>
    <comment ref="C32" authorId="0">
      <text>
        <r>
          <rPr>
            <sz val="10"/>
            <color indexed="81"/>
            <rFont val="Courier"/>
            <family val="3"/>
          </rPr>
          <t>23.01.2024 Єдиний соціальний внесок 12_x000D_
101*ЄСВ 22% за січень 2024р Нарах на ФОП найм прац_x000D_
23.01.2024 Єдиний соціальний внесок 2424_x000D_
101*ЄСВ 22% за січень 2024 р Нарах на ФОП найм прац</t>
        </r>
      </text>
    </comment>
    <comment ref="D32" authorId="0">
      <text>
        <r>
          <rPr>
            <sz val="10"/>
            <color indexed="81"/>
            <rFont val="Courier"/>
            <family val="3"/>
          </rPr>
          <t>19.02.2024 Єдиний соціальний внесок 2279_x000D_
101*ЄСВ 22% залютий 2024 р Нарах на ФОП найм прац</t>
        </r>
      </text>
    </comment>
    <comment ref="E32" authorId="0">
      <text>
        <r>
          <rPr>
            <sz val="10"/>
            <color indexed="81"/>
            <rFont val="Courier"/>
            <family val="3"/>
          </rPr>
          <t>18.03.2024 Єдиний соціальний внесок 2253_x000D_
101*ЄСВ 22% за березень 2024 р Нарах на ФОП найм прац</t>
        </r>
      </text>
    </comment>
    <comment ref="F32" authorId="0">
      <text>
        <r>
          <rPr>
            <sz val="10"/>
            <color indexed="81"/>
            <rFont val="Courier"/>
            <family val="3"/>
          </rPr>
          <t>20.04.2024 Єдиний соціальний внесок 2055_x000D_
101*ЄСВ 22% за квітень 2024 р Нарах на ФОП найм прац</t>
        </r>
      </text>
    </comment>
    <comment ref="G32" authorId="0">
      <text>
        <r>
          <rPr>
            <sz val="10"/>
            <color indexed="81"/>
            <rFont val="Courier"/>
            <family val="3"/>
          </rPr>
          <t>20.05.2024 Єдиний соціальний внесок 2568_x000D_
101*ЄСВ 22% за травень 2024 р Нарах на ФОП найм прац</t>
        </r>
      </text>
    </comment>
    <comment ref="H32" authorId="0">
      <text>
        <r>
          <rPr>
            <sz val="10"/>
            <color indexed="81"/>
            <rFont val="Courier"/>
            <family val="3"/>
          </rPr>
          <t>25.06.2024 Єдиний соціальний внесок 2329_x000D_
101*ЄСВ 22% червень 2024 р Нарах на ФОП найм прац</t>
        </r>
      </text>
    </comment>
    <comment ref="I32" authorId="0">
      <text>
        <r>
          <rPr>
            <sz val="10"/>
            <color indexed="81"/>
            <rFont val="Courier"/>
            <family val="3"/>
          </rPr>
          <t>24.07.2024 Єдиний соціальний внесок 4438_x000D_
101*ЄСВ 22% липень 2024 р Нарах на ФОП найм прац</t>
        </r>
      </text>
    </comment>
    <comment ref="J32" authorId="0">
      <text>
        <r>
          <rPr>
            <sz val="10"/>
            <color indexed="81"/>
            <rFont val="Courier"/>
            <family val="3"/>
          </rPr>
          <t>21.08.2024 Єдиний соціальний внесок 2386_x000D_
101*ЄСВ 22% серпень 2024 р Нарах на ФОП найм прац</t>
        </r>
      </text>
    </comment>
    <comment ref="K32" authorId="0">
      <text>
        <r>
          <rPr>
            <sz val="10"/>
            <color indexed="81"/>
            <rFont val="Courier"/>
            <family val="3"/>
          </rPr>
          <t>22.09.2024 Єдиний соціальний внесок 3289_x000D_
101*ЄСВ 22% вересень 2024 р Нарах на ФОП найм прац</t>
        </r>
      </text>
    </comment>
    <comment ref="L32" authorId="0">
      <text>
        <r>
          <rPr>
            <sz val="10"/>
            <color indexed="81"/>
            <rFont val="Courier"/>
            <family val="3"/>
          </rPr>
          <t>21.10.2024 Єдиний соціальний внесок 3220_x000D_
101*ЄСВ 22% жовтень 2024 р Нарах на ФОП найм прац</t>
        </r>
      </text>
    </comment>
    <comment ref="M32" authorId="0">
      <text>
        <r>
          <rPr>
            <sz val="10"/>
            <color indexed="81"/>
            <rFont val="Courier"/>
            <family val="3"/>
          </rPr>
          <t>26.11.2024 Єдиний соціальний внесок 3349_x000D_
101*ЄСВ 22% за листопад 2024 р Нарах на ФОП найм прац</t>
        </r>
      </text>
    </comment>
    <comment ref="N32" authorId="0">
      <text>
        <r>
          <rPr>
            <sz val="10"/>
            <color indexed="81"/>
            <rFont val="Courier"/>
            <family val="3"/>
          </rPr>
          <t>13.12.2024 Єдиний соціальний внесок 572_x000D_
101*ЄСВ 22% листопад 2024 р Нарах на ФОП найм прац_x000D_
18.12.2024 Єдиний соціальний внесок 3092_x000D_
101*ЄСВ 22% грудень 2024 р Нарах на ФОП найм прац</t>
        </r>
      </text>
    </comment>
    <comment ref="C33" authorId="0">
      <text>
        <r>
          <rPr>
            <sz val="10"/>
            <color indexed="81"/>
            <rFont val="Courier"/>
            <family val="3"/>
          </rPr>
          <t>23.01.2024 Військоввий збір 41_x000D_
101*військ збір 1,5% за січень 2024 р утр із ЗП найм прац</t>
        </r>
      </text>
    </comment>
    <comment ref="D33" authorId="0">
      <text>
        <r>
          <rPr>
            <sz val="10"/>
            <color indexed="81"/>
            <rFont val="Courier"/>
            <family val="3"/>
          </rPr>
          <t>19.02.2024 Військоввий збір 20_x000D_
101* військ збір 1,5% за лютий 2024 утр із ЗП найм прац</t>
        </r>
      </text>
    </comment>
    <comment ref="E33" authorId="0">
      <text>
        <r>
          <rPr>
            <sz val="10"/>
            <color indexed="81"/>
            <rFont val="Courier"/>
            <family val="3"/>
          </rPr>
          <t>18.03.2024 Військоввий збір 20_x000D_
101* військ збір 1,5% за березень 2024 утр із ЗП найм прац</t>
        </r>
      </text>
    </comment>
    <comment ref="F33" authorId="0">
      <text>
        <r>
          <rPr>
            <sz val="10"/>
            <color indexed="81"/>
            <rFont val="Courier"/>
            <family val="3"/>
          </rPr>
          <t>20.04.2024 Військоввий збір 20_x000D_
101* військ збір 1,5% за квтень 2024 утр із ЗП найм прац</t>
        </r>
      </text>
    </comment>
    <comment ref="G33" authorId="0">
      <text>
        <r>
          <rPr>
            <sz val="10"/>
            <color indexed="81"/>
            <rFont val="Courier"/>
            <family val="3"/>
          </rPr>
          <t>20.05.2024 Військоввий збір 20_x000D_
101* військ збір 1,5% за травень 2024 утр із ЗП найм прац</t>
        </r>
      </text>
    </comment>
    <comment ref="H33" authorId="0">
      <text>
        <r>
          <rPr>
            <sz val="10"/>
            <color indexed="81"/>
            <rFont val="Courier"/>
            <family val="3"/>
          </rPr>
          <t>25.06.2024 Військоввий збір 20_x000D_
101* військ збір 1,5% за червень 2024 утр із ЗП найм прац</t>
        </r>
      </text>
    </comment>
    <comment ref="I33" authorId="0">
      <text>
        <r>
          <rPr>
            <sz val="10"/>
            <color indexed="81"/>
            <rFont val="Courier"/>
            <family val="3"/>
          </rPr>
          <t>23.07.2024 Військоввий збір 60_x000D_
101* військ збір 1,5% за липень 2024 утр із ЗП найм прац</t>
        </r>
      </text>
    </comment>
    <comment ref="J33" authorId="0">
      <text>
        <r>
          <rPr>
            <sz val="10"/>
            <color indexed="81"/>
            <rFont val="Courier"/>
            <family val="3"/>
          </rPr>
          <t>21.08.2024 Військоввий збір 166_x000D_
101* військ збір 1,5% за серпень 2024 утр із ЗП найм прац</t>
        </r>
      </text>
    </comment>
    <comment ref="K33" authorId="0">
      <text>
        <r>
          <rPr>
            <sz val="10"/>
            <color indexed="81"/>
            <rFont val="Courier"/>
            <family val="3"/>
          </rPr>
          <t>22.09.2024 Військоввий збір 244_x000D_
101* військ збір 1,5% за вересень 2024 утр із ЗП найм прац</t>
        </r>
      </text>
    </comment>
    <comment ref="L33" authorId="0">
      <text>
        <r>
          <rPr>
            <sz val="10"/>
            <color indexed="81"/>
            <rFont val="Courier"/>
            <family val="3"/>
          </rPr>
          <t>21.10.2024 Військоввий збір 220_x000D_
101* військ збір 1,5% за жовтень 2024 утр із ЗП найм прац</t>
        </r>
      </text>
    </comment>
    <comment ref="M33" authorId="0">
      <text>
        <r>
          <rPr>
            <sz val="10"/>
            <color indexed="81"/>
            <rFont val="Courier"/>
            <family val="3"/>
          </rPr>
          <t>26.11.2024 Військоввий збір 228,4_x000D_
101* військ збір 1,5% за листопад 2024 утр із ЗП найм прац</t>
        </r>
      </text>
    </comment>
    <comment ref="N33" authorId="0">
      <text>
        <r>
          <rPr>
            <sz val="10"/>
            <color indexed="81"/>
            <rFont val="Courier"/>
            <family val="3"/>
          </rPr>
          <t>13.12.2024 Військоввий збір 25,4_x000D_
101* військ збір 1,5% за листопад 2024 утр із ЗП найм прац_x000D_
18.12.2024 Військоввий збір 703_x000D_
101* військ зб.1,5% за грудень 2024 р.утр із ЗП найм прац</t>
        </r>
      </text>
    </comment>
    <comment ref="C34" authorId="0">
      <text>
        <r>
          <rPr>
            <sz val="10"/>
            <color indexed="81"/>
            <rFont val="Courier"/>
            <family val="3"/>
          </rPr>
          <t>23.01.2024 Виплата заробітної плати із банку 1497_x000D_
ЗАРП КОШТ НА КАРТ РАХ 26203503992732 ІЛЬВОВСЬКА З.М іпн1566000303 З-ТА ЗА 1,-2024._x000D_
23.01.2024 Виплата заробітної плати із банку 7413_x000D_
Зар.кошт на карт рах 26204870368168 ТЕЛЕБАН В.В. іпн 2511904771 З-ТА ЗА 1-2024</t>
        </r>
      </text>
    </comment>
    <comment ref="D34" authorId="0">
      <text>
        <r>
          <rPr>
            <sz val="10"/>
            <color indexed="81"/>
            <rFont val="Courier"/>
            <family val="3"/>
          </rPr>
          <t>19.02.2024 Виплата заробітної плати із банку 322_x000D_
ЗАРП КОШТ НА КАРТ РАХ 26202737528162 КРАВЧЕНКО О. В. іпн 2830400723 З-ТА ЗА 02-2024._x000D_
19.02.2024 Виплата заробітної плати із банку 1497_x000D_
ЗАРП КОШТ НА КАРТ РАХ 26203503992732 ІЛЬВОВСЬКА З.М іпн1566000303 З-ТА ЗА 02-2024._x000D_
19.02.2024 Виплата заробітної плати із банку 6512,4_x000D_
Зар.кошт на карт рах 26204870368168 ТЕЛЕБАН В.В. іпн 2511904771 З-ТА ЗА 02-2024</t>
        </r>
      </text>
    </comment>
    <comment ref="E34" authorId="0">
      <text>
        <r>
          <rPr>
            <sz val="10"/>
            <color indexed="81"/>
            <rFont val="Courier"/>
            <family val="3"/>
          </rPr>
          <t>21.03.2024 Виплата заробітної плати із банку 1655_x000D_
ЗАРП КОШТ НА КАРТ РАХ 26203503992732 ІЛЬВОВСЬКА З.М іпн1566000303 З-ТА ЗА 03-2024._x000D_
21.03.2024 Виплата заробітної плати із банку 80,5_x000D_
ЗАРП КОШТ НА КАРТ РАХ 26202737528162 КРАВЧЕНКО О. В. іпн 2830400723 З-ТА ЗА 03-2024._x000D_
21.03.2024 Виплата заробітної плати із банку 6503,7_x000D_
Зар.кошт на карт рах 26204870368168 ТЕЛЕБАН В.В. іпн 2511904771 З-ТА ЗА 03-2024</t>
        </r>
      </text>
    </comment>
    <comment ref="F34" authorId="0">
      <text>
        <r>
          <rPr>
            <sz val="10"/>
            <color indexed="81"/>
            <rFont val="Courier"/>
            <family val="3"/>
          </rPr>
          <t>20.04.2024 Виплата заробітної плати із банку 1532,5_x000D_
ЗАРП КОШТ НА КАРТ РАХ 26203503992732 ІЛЬВОВСЬКА З.М іпн1566000303 З-ТА ЗА 04-2024._x000D_
20.04.2024 Виплата заробітної плати із банку 5985,9_x000D_
Зар.кошт на карт рах 26204870368168 ТЕЛЕБАН В.В. іпн 2511904771 З-ТА ЗА 04-2024</t>
        </r>
      </text>
    </comment>
    <comment ref="G34" authorId="0">
      <text>
        <r>
          <rPr>
            <sz val="10"/>
            <color indexed="81"/>
            <rFont val="Courier"/>
            <family val="3"/>
          </rPr>
          <t>21.05.2024 Виплата заробітної плати із банку 7687,5_x000D_
Зар.кошт на карт рах 26204870368168 ТЕЛЕБАН В.В. іпн 2511904771 З-ТА ЗА 05-2024_x000D_
21.05.2024 Виплата заробітної плати із банку 1706,5_x000D_
ЗАРП КОШТ НА КАРТ РАХ 26203503992732 ІЛЬВОВСЬКА З.М іпн1566000303 З-ТА ЗА 05-2024.</t>
        </r>
      </text>
    </comment>
    <comment ref="H34" authorId="0">
      <text>
        <r>
          <rPr>
            <sz val="10"/>
            <color indexed="81"/>
            <rFont val="Courier"/>
            <family val="3"/>
          </rPr>
          <t>25.06.2024 Виплата заробітної плати із банку 6481_x000D_
Зар.кошт на карт рах 26204870368168 ТЕЛЕБАН В.В. іпн 2511904771 З-ТА ЗА 06-2024_x000D_
25.06.2024 Виплата заробітної плати із банку 2000_x000D_
ЗАРП КОШТ НА КАРТ РАХ 26203503992732 ІЛЬВОВСЬКА З.М іпн1566000303 З-ТА ЗА 6-2024.</t>
        </r>
      </text>
    </comment>
    <comment ref="I34" authorId="0">
      <text>
        <r>
          <rPr>
            <sz val="10"/>
            <color indexed="81"/>
            <rFont val="Courier"/>
            <family val="3"/>
          </rPr>
          <t>24.07.2024 Виплата заробітної плати із банку 2024_x000D_
ЗАРП КОШТ НА КАРТ РАХ 26203503992732 ІЛЬВОВСЬКА З.М іпн1566000303 ЗАРПЛ 07.2024 витр._x000D_
24.07.2024 Виплата заробітної плати із банку 13407,5_x000D_
Зар.кошт на карт рах 26204870368168 ТЕЛЕБАН В.В. іпн 2511904771 З-ТА ЗА 07-2024</t>
        </r>
      </text>
    </comment>
    <comment ref="J34" authorId="0">
      <text>
        <r>
          <rPr>
            <sz val="10"/>
            <color indexed="81"/>
            <rFont val="Courier"/>
            <family val="3"/>
          </rPr>
          <t>21.08.2024 Виплата заробітної плати із банку 2024_x000D_
ЗАРП КОШТ НА КАРТ РАХ 26203503992732 ІЛЬВОВСЬКА З.М іпн1566000303 ЗАРПЛ 08.2024 витр._x000D_
21.08.2024 Виплата заробітної плати із банку 6506_x000D_
Зар.кошт на карт рах 26204870368168 ТЕЛЕБАН В.В. іпн 2511904771 З-ТА ЗА 08-2024_x000D_
22.08.2024 Виплата заробітної плати із банку 966_x000D_
Зар.кошт на карт рах 26202013125744 Меляков І.А. іпн 2716621493 з-та за 08.2024</t>
        </r>
      </text>
    </comment>
    <comment ref="K34" authorId="0">
      <text>
        <r>
          <rPr>
            <sz val="10"/>
            <color indexed="81"/>
            <rFont val="Courier"/>
            <family val="3"/>
          </rPr>
          <t>22.09.2024 Виплата заробітної плати із банку 9485_x000D_
Зар.кошт на карт рах 26204870368168 ТЕЛЕБАН В.В. іпн 2511904771 З-ТА ЗА 09-2024_x000D_
23.09.2024 Виплата заробітної плати із банку 2548_x000D_
ЗАРП КОШТ НА КАРТ РАХ 26203503992732 ІЛЬВОВСЬКА З.М іпн1566000303 ЗАРПЛ 09.2024 .</t>
        </r>
      </text>
    </comment>
    <comment ref="L34" authorId="0">
      <text>
        <r>
          <rPr>
            <sz val="10"/>
            <color indexed="81"/>
            <rFont val="Courier"/>
            <family val="3"/>
          </rPr>
          <t>21.10.2024 Виплата заробітної плати із банку 9230,9_x000D_
Зар.кошт на карт рах 26204870368168 ТЕЛЕБАН В.В. іпн 2511904771 З-ТА ЗА 10-2024_x000D_
21.10.2024 Виплата заробітної плати із банку 2548_x000D_
ЗАРП КОШТ НА КАРТ РАХ 26203503992732 ІЛЬВОВСЬКА З.М іпн1566000303 ЗАРПЛ 10.2024 .</t>
        </r>
      </text>
    </comment>
    <comment ref="M34" authorId="0">
      <text>
        <r>
          <rPr>
            <sz val="10"/>
            <color indexed="81"/>
            <rFont val="Courier"/>
            <family val="3"/>
          </rPr>
          <t>26.11.2024 Виплата заробітної плати із банку 2618_x000D_
ЗАРП КОШТ НА КАРТ РАХ 26203503992732 ІЛЬВОВСЬКА З.М іпн1566000303 ЗАРПЛАТА за 11.2024 ._x000D_
26.11.2024 Виплата заробітної плати із банку 9635,8_x000D_
Зар.кошт на карт рах 26204870368168 ТЕЛЕБАН В.В. іпн 2511904771 зарплата за 11.2024 витрати</t>
        </r>
      </text>
    </comment>
    <comment ref="N34" authorId="0">
      <text>
        <r>
          <rPr>
            <sz val="10"/>
            <color indexed="81"/>
            <rFont val="Courier"/>
            <family val="3"/>
          </rPr>
          <t>18.12.2024 Виплата заробітної плати із банку 1647,84_x000D_
Зар.кошт на карт рах 26204870368168 ТЕЛЕБАН В.В. іпн 2511904771 зарплата за 11,2024_x000D_
19.12.2024 Виплата заробітної плати із банку 3774,4_x000D_
ЗАРП КОШТ НА КАРТ РАХ 26203503992732 ІЛЬВОВСЬКА З.М іпн1566000303 зарплата за 12-2024 ._x000D_
19.12.2024 Виплата заробітної плати із банку 7045,5_x000D_
Зар.кошт на карт рах 26204870368168 ТЕЛЕБАН В.В. іпн 2511904771 зарплата 12-2024</t>
        </r>
      </text>
    </comment>
    <comment ref="C35" authorId="0">
      <text>
        <r>
          <rPr>
            <sz val="10"/>
            <color indexed="81"/>
            <rFont val="Courier"/>
            <family val="3"/>
          </rPr>
          <t>23.01.2024 Господарчи витрати 700_x000D_
Зар.кошт на карт рах 26204870368168 ТЕЛЕБАН В.В. іпн 2511904771 госп витрати</t>
        </r>
      </text>
    </comment>
    <comment ref="D35" authorId="0">
      <text>
        <r>
          <rPr>
            <sz val="10"/>
            <color indexed="81"/>
            <rFont val="Courier"/>
            <family val="3"/>
          </rPr>
          <t>20.02.2024 Господарчи витрати 240_x000D_
ЗАРАХ КОШТ НА КАРТ РАХ 26202737528162 КРАВЧЕНКО О. В. іпн 2830400723 госп витрати .</t>
        </r>
      </text>
    </comment>
    <comment ref="E35" authorId="0">
      <text>
        <r>
          <rPr>
            <sz val="10"/>
            <color indexed="81"/>
            <rFont val="Courier"/>
            <family val="3"/>
          </rPr>
          <t>21.03.2024 Господарчи витрати 60_x000D_
ЗАРАХ КОШТ НА КАРТ РАХ 26202737528162 КРАВЧЕНКО О. В. іпн 2830400723 госп витрати .</t>
        </r>
      </text>
    </comment>
    <comment ref="G35" authorId="0">
      <text>
        <r>
          <rPr>
            <sz val="10"/>
            <color indexed="81"/>
            <rFont val="Courier"/>
            <family val="3"/>
          </rPr>
          <t>21.05.2024 Господарчи витрати 471_x000D_
Зар.кошт на карт рах 26204870368168 ТЕЛЕБАН В.В. іпн 251190477 господарч витрати</t>
        </r>
      </text>
    </comment>
    <comment ref="H35" authorId="0">
      <text>
        <r>
          <rPr>
            <sz val="10"/>
            <color indexed="81"/>
            <rFont val="Courier"/>
            <family val="3"/>
          </rPr>
          <t>29.06.2024 Господарчи витрати 70_x000D_
ЗАРП КОШТ НА КАРТ РАХ 26203503992732 ІЛЬВОВСЬКА З.М іпн1566000303 Госп витр._x000D_
29.06.2024 Господарчи витрати 224_x000D_
Зар.кошт на карт рах 26204870368168 ТЕЛЕБАН В.В. іпн 2511904771 госп витрати</t>
        </r>
      </text>
    </comment>
    <comment ref="J35" authorId="0">
      <text>
        <r>
          <rPr>
            <sz val="10"/>
            <color indexed="81"/>
            <rFont val="Courier"/>
            <family val="3"/>
          </rPr>
          <t>21.08.2024 Господарчи витрати 3510_x000D_
ЗАРП КОШТ НА КАРТ РАХ 26203503992732 ІЛЬВОВСЬКА З.М іпн1566000303 Госп витр._x000D_
21.08.2024 Господарчи витрати 2090_x000D_
Зар.кошт на карт рах 26204870368168 ТЕЛЕБАН В.В. іпн 2511904771 госп витрати</t>
        </r>
      </text>
    </comment>
    <comment ref="K35" authorId="0">
      <text>
        <r>
          <rPr>
            <sz val="10"/>
            <color indexed="81"/>
            <rFont val="Courier"/>
            <family val="3"/>
          </rPr>
          <t>23.09.2024 Господарчи витрати 604_x000D_
Зар.кошт на карт рах 26204870368168 ТЕЛЕБАН В.В. іпн 2511904771 госп витрати_x000D_
23.09.2024 Господарчи витрати 54_x000D_
ЗАРП КОШТ НА КАРТ РАХ 26203503992732 ІЛЬВОВСЬКА З.М іпн1566000303 Госп витр.</t>
        </r>
      </text>
    </comment>
    <comment ref="C36" authorId="0">
      <text>
        <r>
          <rPr>
            <sz val="10"/>
            <color indexed="81"/>
            <rFont val="Courier"/>
            <family val="3"/>
          </rPr>
          <t>23.01.2024 Банк Грант 37,07_x000D_
Оплата  послуг РКО(без ПДВ) згідно договору №804/ОТД-22 від 05.07.2022_x000D_
23.01.2024 Банк Грант 12,12_x000D_
Оплата  послуг РКО(без ПДВ) згідно договору №804/ОТД-22 від 05.07.2022_x000D_
25.01.2024 Банк Грант 80_x000D_
Оплата  послуг РКО(без ПДВ) за СКБ з 01.01.2024 по 31.01.2024 згідно договору №313/від-22  від 15.06.2023</t>
        </r>
      </text>
    </comment>
    <comment ref="D36" authorId="0">
      <text>
        <r>
          <rPr>
            <sz val="10"/>
            <color indexed="81"/>
            <rFont val="Courier"/>
            <family val="3"/>
          </rPr>
          <t>19.02.2024 Банк Грант 32,56_x000D_
Оплата  послуг РКО(без ПДВ) згідно договору №804/ОТД-22 від 05.07.2022_x000D_
19.02.2024 Банк Грант 11,4_x000D_
Оплата  послуг РКО(без ПДВ) згідно договору №804/ОТД-22 від 05.07.2022_x000D_
26.02.2024 Банк Грант 80_x000D_
Оплата  послуг РКО(без ПДВ) за СКБ з 01.02.2024 по 29.02.2024 згідно договору №313/від-22  від 15.06.2023</t>
        </r>
      </text>
    </comment>
    <comment ref="E36" authorId="0">
      <text>
        <r>
          <rPr>
            <sz val="10"/>
            <color indexed="81"/>
            <rFont val="Courier"/>
            <family val="3"/>
          </rPr>
          <t>18.03.2024 Банк Грант 11,27_x000D_
Оплата  послуг РКО(без ПДВ) згідно договору №804/ОТД-22 від 05.07.2022_x000D_
21.03.2024 Банк Грант 32,52_x000D_
Оплата  послуг РКО(без ПДВ) згідно договору №804/ОТД-22 від 05.07.2022_x000D_
25.03.2024 Банк Грант 80_x000D_
Оплата  послуг РКО(без ПДВ) за СКБ з 01.03.2024 по 31.03.2024 згідно договору №313/від-22  від 15.06.2023</t>
        </r>
      </text>
    </comment>
    <comment ref="F36" authorId="0">
      <text>
        <r>
          <rPr>
            <sz val="10"/>
            <color indexed="81"/>
            <rFont val="Courier"/>
            <family val="3"/>
          </rPr>
          <t>20.04.2024 Банк Грант 10,28_x000D_
Оплата  послуг РКО(без ПДВ) згідно договору №804/ОТД-22 від 05.07.2022_x000D_
20.04.2024 Банк Грант 29,93_x000D_
Оплата  послуг РКО(без ПДВ) згідно договору №804/ОТД-22 від 05.07.2022_x000D_
25.04.2024 Банк Грант 80_x000D_
Оплата  послуг РКО(без ПДВ) за СКБ з 01.04.2024 по 30.04.2024 згідно договору №313/від-22  від 15.06.2023</t>
        </r>
      </text>
    </comment>
    <comment ref="G36" authorId="0">
      <text>
        <r>
          <rPr>
            <sz val="10"/>
            <color indexed="81"/>
            <rFont val="Courier"/>
            <family val="3"/>
          </rPr>
          <t>04.05.2024 Банк Грант 16,17_x000D_
Оплата  послуг РКО(без ПДВ) згідно договору №804/ОТД-22 від 05.07.2022_x000D_
20.05.2024 Банк Грант 10,51_x000D_
Оплата  послуг РКО(без ПДВ) згідно договору №804/ОТД-22 від 05.07.2022_x000D_
20.05.2024 Банк Грант 12,84_x000D_
Оплата  послуг РКО(без ПДВ) згідно договору №804/ОТД-22 від 05.07.2022_x000D_
21.05.2024 Банк Грант 38,44_x000D_
Оплата  послуг РКО(без ПДВ) згідно договору №804/ОТД-22 від 05.07.2022_x000D_
24.05.2024 Банк Грант 80_x000D_
Оплата  послуг РКО(без ПДВ) за СКБ з 01.05.2024 по 31.05.2024 згідно договору №313/від-22  від 15.06.2023</t>
        </r>
      </text>
    </comment>
    <comment ref="H36" authorId="0">
      <text>
        <r>
          <rPr>
            <sz val="10"/>
            <color indexed="81"/>
            <rFont val="Courier"/>
            <family val="3"/>
          </rPr>
          <t>25.06.2024 Банк Грант 32,41_x000D_
Оплата  послуг РКО(без ПДВ) згідно договору №804/ОТД-22 від 05.07.2022_x000D_
25.06.2024 Банк Грант 11,65_x000D_
Оплата  послуг РКО(без ПДВ) згідно договору №804/ОТД-22 від 05.07.2022_x000D_
25.06.2024 Банк Грант 80_x000D_
Оплата  послуг РКО(без ПДВ) за СКБ з 01.06.2024 по 30.06.2024 згідно договору №313/від-22  від 15.06.2023</t>
        </r>
      </text>
    </comment>
    <comment ref="I36" authorId="0">
      <text>
        <r>
          <rPr>
            <sz val="10"/>
            <color indexed="81"/>
            <rFont val="Courier"/>
            <family val="3"/>
          </rPr>
          <t>10.07.2024 Банк Грант 20,83_x000D_
Оплата  послуг РКО(без ПДВ) згідно договору №804/ОТД-22 від 05.07.2022_x000D_
17.07.2024 Банк Грант 28,6_x000D_
Оплата  послуг РКО(без ПДВ) згідно договору №804/ОТД-22 від 05.07.2022_x000D_
24.07.2024 Банк Грант 22,19_x000D_
Оплата  послуг РКО(без ПДВ) згідно договору №804/ОТД-22 від 05.07.2022_x000D_
24.07.2024 Банк Грант 18,16_x000D_
Оплата  послуг РКО(без ПДВ) згідно договору №804/ОТД-22 від 05.07.2022_x000D_
24.07.2024 Банк Грант 10,12_x000D_
Оплата  послуг РКО(без ПДВ) згідно договору №804/ОТД-22 від 05.07.2022_x000D_
24.07.2024 Банк Грант 67,04_x000D_
Оплата  послуг РКО(без ПДВ) згідно договору №804/ОТД-22 від 05.07.2022_x000D_
25.07.2024 Банк Грант 80_x000D_
Оплата  послуг РКО(без ПДВ) за СКБ з 01.07.2024 по 31.07.2024 згідно договору №313/від-22  від 15.06.2023</t>
        </r>
      </text>
    </comment>
    <comment ref="J36" authorId="0">
      <text>
        <r>
          <rPr>
            <sz val="10"/>
            <color indexed="81"/>
            <rFont val="Courier"/>
            <family val="3"/>
          </rPr>
          <t>21.08.2024 Банк Грант 11,93_x000D_
Оплата  послуг РКО(без ПДВ) згідно договору №804/ОТД-22 від 05.07.2022_x000D_
21.08.2024 Банк Грант 17,55_x000D_
Оплата  послуг РКО(без ПДВ) згідно договору №804/ОТД-22 від 05.07.2022_x000D_
21.08.2024 Банк Грант 10,12_x000D_
Оплата  послуг РКО(без ПДВ) згідно договору №804/ОТД-22 від 05.07.2022_x000D_
21.08.2024 Банк Грант 10,45_x000D_
Оплата  послуг РКО(без ПДВ) згідно договору №804/ОТД-22 від 05.07.2022_x000D_
21.08.2024 Банк Грант 32,53_x000D_
Оплата  послуг РКО(без ПДВ) згідно договору №804/ОТД-22 від 05.07.2022_x000D_
26.08.2024 Банк Грант 80_x000D_
Оплата  послуг РКО(без ПДВ) за СКБ з 01.08.2024 по 31.08.2024 згідно договору №313/від-22  від 15.06.2023</t>
        </r>
      </text>
    </comment>
    <comment ref="K36" authorId="0">
      <text>
        <r>
          <rPr>
            <sz val="10"/>
            <color indexed="81"/>
            <rFont val="Courier"/>
            <family val="3"/>
          </rPr>
          <t>22.09.2024 Банк Грант 16,45_x000D_
Оплата  послуг РКО(без ПДВ) згідно договору №804/ОТД-22 від 05.07.2022_x000D_
22.09.2024 Банк Грант 13,46_x000D_
Оплата  послуг РКО(без ПДВ) згідно договору №804/ОТД-22 від 05.07.2022_x000D_
22.09.2024 Банк Грант 47,43_x000D_
Оплата  послуг РКО(без ПДВ) згідно договору №804/ОТД-22 від 05.07.2022_x000D_
23.09.2024 Банк Грант 12,74_x000D_
Оплата  послуг РКО(без ПДВ) згідно договору №804/ОТД-22 від 05.07.2022_x000D_
25.09.2024 Банк Грант 80_x000D_
Оплата  послуг РКО(без ПДВ) за СКБ з 01.09.2024 по 30.09.2024 згідно договору №313/від-22  від 15.06.2023</t>
        </r>
      </text>
    </comment>
    <comment ref="L36" authorId="0">
      <text>
        <r>
          <rPr>
            <sz val="10"/>
            <color indexed="81"/>
            <rFont val="Courier"/>
            <family val="3"/>
          </rPr>
          <t>02.10.2024 Банк Грант 26,5_x000D_
Оплата  послуг РКО(без ПДВ) згідно договору №804/ОТД-22 від 05.07.2022_x000D_
08.10.2024 Банк Грант 22,75_x000D_
Оплата  послуг РКО(без ПДВ) згідно договору №804/ОТД-22 від 05.07.2022_x000D_
21.10.2024 Банк Грант 13,07_x000D_
Оплата  послуг РКО(без ПДВ) згідно договору №804/ОТД-22 від 05.07.2022_x000D_
21.10.2024 Банк Грант 12,74_x000D_
Оплата  послуг РКО(без ПДВ) згідно договору №804/ОТД-22 від 05.07.2022_x000D_
21.10.2024 Банк Грант 46,15_x000D_
Оплата  послуг РКО(без ПДВ) згідно договору №804/ОТД-22 від 05.07.2022_x000D_
21.10.2024 Банк Грант 16,1_x000D_
Оплата  послуг РКО(без ПДВ) згідно договору №804/ОТД-22 від 05.07.2022_x000D_
25.10.2024 Банк Грант 80_x000D_
Оплата  послуг РКО(без ПДВ) за СКБ з 01.10.2024 по 31.10.2024 згідно договору №313/від-22  від 15.06.2023</t>
        </r>
      </text>
    </comment>
    <comment ref="M36" authorId="0">
      <text>
        <r>
          <rPr>
            <sz val="10"/>
            <color indexed="81"/>
            <rFont val="Courier"/>
            <family val="3"/>
          </rPr>
          <t>25.11.2024 Банк Грант 80_x000D_
Оплата  послуг РКО(без ПДВ) за СКБ з 01.11.2024 по 30.11.2024 згідно договору №313/від-22  від 15.06.2023_x000D_
26.11.2024 Банк Грант 13,71_x000D_
Оплата  послуг РКО(без ПДВ) згідно договору №804/ОТД-22 від 05.07.2022_x000D_
26.11.2024 Банк Грант 16,75_x000D_
Оплата  послуг РКО(без ПДВ) згідно договору №804/ОТД-22 від 05.07.2022_x000D_
26.11.2024 Банк Грант 48,18_x000D_
Оплата  послуг РКО(без ПДВ) згідно договору №804/ОТД-22 від 05.07.2022_x000D_
26.11.2024 Банк Грант 13,09_x000D_
Оплата  послуг РКО(без ПДВ) згідно договору №804/ОТД-22 від 05.07.2022</t>
        </r>
      </text>
    </comment>
    <comment ref="N36" authorId="0">
      <text>
        <r>
          <rPr>
            <sz val="10"/>
            <color indexed="81"/>
            <rFont val="Courier"/>
            <family val="3"/>
          </rPr>
          <t>18.12.2024 Банк Грант 12,65_x000D_
Оплата  послуг РКО(без ПДВ) згідно договору №804/ОТД-22 від 05.07.2022_x000D_
18.12.2024 Банк Грант 15,46_x000D_
Оплата  послуг РКО(без ПДВ) згідно договору №804/ОТД-22 від 05.07.2022_x000D_
19.12.2024 Банк Грант 35,23_x000D_
Оплата  послуг РКО(без ПДВ) згідно договору №804/ОТД-22 від 05.07.2022_x000D_
19.12.2024 Банк Грант 18,87_x000D_
Оплата  послуг РКО(без ПДВ) згідно договору №804/ОТД-22 від 05.07.2022_x000D_
25.12.2024 Банк Грант 80_x000D_
Оплата  послуг РКО(без ПДВ) за СКБ з 01.12.2024 по 31.12.2024 згідно договору №313/від-22  від 15.06.2023</t>
        </r>
      </text>
    </comment>
  </commentList>
</comments>
</file>

<file path=xl/sharedStrings.xml><?xml version="1.0" encoding="utf-8"?>
<sst xmlns="http://schemas.openxmlformats.org/spreadsheetml/2006/main" count="180" uniqueCount="171">
  <si>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</si>
  <si>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</si>
  <si>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</si>
  <si>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</si>
  <si>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</si>
  <si>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</si>
  <si>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</si>
  <si>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</si>
  <si>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</si>
  <si>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</si>
  <si>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</si>
  <si>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</si>
  <si>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</si>
  <si>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</si>
  <si>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</si>
  <si>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</si>
  <si>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</si>
  <si>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</si>
  <si>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</si>
  <si>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</si>
  <si>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</si>
  <si>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</si>
  <si>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</si>
  <si>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</si>
  <si>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</si>
  <si>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</si>
  <si>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</si>
  <si>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</si>
  <si>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</si>
  <si>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</si>
  <si>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</si>
  <si>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</si>
  <si>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</si>
  <si>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</si>
  <si>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</si>
  <si>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</si>
  <si>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</si>
  <si>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</si>
  <si>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</si>
  <si>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</si>
  <si>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</si>
  <si>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</si>
  <si>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</si>
  <si>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</si>
  <si>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</si>
  <si>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</si>
  <si>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</si>
  <si>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</si>
  <si>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</si>
  <si>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</si>
  <si>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</si>
  <si>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</si>
  <si>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</si>
  <si>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</si>
  <si>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</si>
  <si>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</si>
  <si>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"Місяць"</t>
  </si>
  <si>
    <t>2024 р.</t>
  </si>
  <si>
    <t>Звіт про використання коштів</t>
  </si>
  <si>
    <t>Вивіз сміття</t>
  </si>
  <si>
    <t>Відлив цинк 200х100 52 шт.</t>
  </si>
  <si>
    <t>Електроенергія</t>
  </si>
  <si>
    <t>Повірка лічильника тепла</t>
  </si>
  <si>
    <t>Повірка манометрів</t>
  </si>
  <si>
    <t>Полікарбонат, саморізи</t>
  </si>
  <si>
    <t>Шланг, фарба, метла</t>
  </si>
  <si>
    <t>Шурупи, дюбеля, герметик</t>
  </si>
  <si>
    <t>ПДФО</t>
  </si>
  <si>
    <t>ЄСВ</t>
  </si>
  <si>
    <t>ВС</t>
  </si>
  <si>
    <t>Зарплата</t>
  </si>
  <si>
    <t>Госп.витрати</t>
  </si>
  <si>
    <t>Комісія банку</t>
  </si>
  <si>
    <t>Банк Грант</t>
  </si>
  <si>
    <t>29.01.2024 ПРАТ "ХАРКІВЕНЕРГОЗБУТ" 650&lt;br&gt;ЕЛ. ЕНЕРГІЯ дог0002 от1,01,2019 У тому числі ПДВ 20% 108.33 грн.</t>
  </si>
  <si>
    <t>29.01.2024 КП "КВПВ" (КВБО) 600&lt;br&gt;ВИВОЗ ТПВ чічень 2021 дог18 / 1 У тому числі ПДВ 20% 100.00 грн.</t>
  </si>
  <si>
    <t>23.01.2024 Податок на доходи фізичних осіб 1983&lt;br&gt;101*ПДФО за січень 2024 утр із зп найм прац&lt;hr&gt;23.01.2024 Податок на доходи фізичних осіб 95,4&lt;br&gt;101*ПДФО закт530 закупки</t>
  </si>
  <si>
    <t>23.01.2024 Єдиний соціальний внесок 12&lt;br&gt;101*ЄСВ 22% за січень 2024р Нарах на ФОП найм прац&lt;hr&gt;23.01.2024 Єдиний соціальний внесок 2424&lt;br&gt;101*ЄСВ 22% за січень 2024 р Нарах на ФОП найм прац</t>
  </si>
  <si>
    <t>23.01.2024 Військоввий збір 41&lt;br&gt;101*військ збір 1,5% за січень 2024 р утр із ЗП найм прац</t>
  </si>
  <si>
    <t>23.01.2024 Виплата заробітної плати із банку 1497&lt;br&gt;ЗАРП КОШТ НА КАРТ РАХ 26203503992732 ІЛЬВОВСЬКА З.М іпн1566000303 З-ТА ЗА 1,-2024.&lt;hr&gt;23.01.2024 Виплата заробітної плати із банку 7413&lt;br&gt;Зар.кошт на карт рах 26204870368168 ТЕЛЕБАН В.В. іпн 2511904771 З-ТА ЗА 1-2024</t>
  </si>
  <si>
    <t>23.01.2024 Господарчи витрати 700&lt;br&gt;Зар.кошт на карт рах 26204870368168 ТЕЛЕБАН В.В. іпн 2511904771 госп витрати</t>
  </si>
  <si>
    <t>23.01.2024 Банк Грант 37,07&lt;br&gt;Оплата  послуг РКО(без ПДВ) згідно договору №804/ОТД-22 від 05.07.2022&lt;hr&gt;23.01.2024 Банк Грант 7,49&lt;hr&gt;23.01.2024 Банк Грант 9,92&lt;hr&gt;23.01.2024 Банк Грант 3,5&lt;hr&gt;23.01.2024 Банк Грант 3&lt;hr&gt;23.01.2024 Банк Грант 3&lt;hr&gt;23.01.2024 Банк Грант 3&lt;hr&gt;23.01.2024 Банк Грант 12,12&lt;br&gt;Оплата  послуг РКО(без ПДВ) згідно договору №804/ОТД-22 від 05.07.2022&lt;hr&gt;25.01.2024 Банк Грант 80&lt;br&gt;Оплата  послуг РКО(без ПДВ) за СКБ з 01.01.2024 по 31.01.2024 згідно договору №313/від-22  від 15.06.2023&lt;hr&gt;29.01.2024 Банк Грант 3,25&lt;hr&gt;29.01.2024 Банк Грант 3</t>
  </si>
  <si>
    <t>Борг на 01.01.24: 105041,72</t>
  </si>
  <si>
    <t>23.02.2024 ПРАТ "ХАРКІВЕНЕРГОЗБУТ" 700&lt;br&gt;ЕЛ. ЕНЕРГІЯ дог0002 от1,01,2019 У тому числі ПДВ 20% 116.67 грн.</t>
  </si>
  <si>
    <t>23.02.2024 КП "КВПВ" (КВБО) 650&lt;br&gt;ВИВОЗ ТПВ лютий 2024 дог18 / 1 У тому числі ПДВ 20% 108.33 грн.</t>
  </si>
  <si>
    <t>19.02.2024 Податок на доходи фізичних осіб 1875&lt;br&gt;101*ПДФО за лютий 2024 утр із зп найм прац</t>
  </si>
  <si>
    <t>19.02.2024 Єдиний соціальний внесок 2279&lt;br&gt;101*ЄСВ 22% залютий 2024 р Нарах на ФОП найм прац</t>
  </si>
  <si>
    <t>19.02.2024 Військоввий збір 20&lt;br&gt;101* військ збір 1,5% за лютий 2024 утр із ЗП найм прац</t>
  </si>
  <si>
    <t>19.02.2024 Виплата заробітної плати із банку 322&lt;br&gt;ЗАРП КОШТ НА КАРТ РАХ 26202737528162 КРАВЧЕНКО О. В. іпн 2830400723 З-ТА ЗА 02-2024.&lt;hr&gt;19.02.2024 Виплата заробітної плати із банку 1497&lt;br&gt;ЗАРП КОШТ НА КАРТ РАХ 26203503992732 ІЛЬВОВСЬКА З.М іпн1566000303 З-ТА ЗА 02-2024.&lt;hr&gt;19.02.2024 Виплата заробітної плати із банку 6512,4&lt;br&gt;Зар.кошт на карт рах 26204870368168 ТЕЛЕБАН В.В. іпн 2511904771 З-ТА ЗА 02-2024</t>
  </si>
  <si>
    <t>20.02.2024 Господарчи витрати 240&lt;br&gt;ЗАРАХ КОШТ НА КАРТ РАХ 26202737528162 КРАВЧЕНКО О. В. іпн 2830400723 госп витрати .</t>
  </si>
  <si>
    <t>19.02.2024 Банк Грант 3&lt;hr&gt;19.02.2024 Банк Грант 32,56&lt;br&gt;Оплата  послуг РКО(без ПДВ) згідно договору №804/ОТД-22 від 05.07.2022&lt;hr&gt;19.02.2024 Банк Грант 3&lt;hr&gt;19.02.2024 Банк Грант 7,49&lt;hr&gt;19.02.2024 Банк Грант 11,4&lt;br&gt;Оплата  послуг РКО(без ПДВ) згідно договору №804/ОТД-22 від 05.07.2022&lt;hr&gt;19.02.2024 Банк Грант 9,38&lt;hr&gt;20.02.2024 Банк Грант 3&lt;hr&gt;23.02.2024 Банк Грант 3,5&lt;hr&gt;23.02.2024 Банк Грант 3,25&lt;hr&gt;26.02.2024 Банк Грант 80&lt;br&gt;Оплата  послуг РКО(без ПДВ) за СКБ з 01.02.2024 по 29.02.2024 згідно договору №313/від-22  від 15.06.2023</t>
  </si>
  <si>
    <t>ХМР</t>
  </si>
  <si>
    <t>28.03.2024 ПРАТ "ХАРКІВЕНЕРГОЗБУТ" 80&lt;br&gt;ЕЛ. ЕНЕРГІЯ дог0002 от1,01,2019 У тому числі ПДВ 20% 13.33 грн.</t>
  </si>
  <si>
    <t>28.03.2024 КП "КВПВ" (КВБО) 100&lt;br&gt;ВИВОЗ ТПВ березень 2024 дог18 / 1 У тому числі ПДВ 20% 16.67 грн.</t>
  </si>
  <si>
    <t>18.03.2024 Податок на доходи фізичних осіб 1843&lt;br&gt;101*ПДФО за березень 2024 утр із зп найм прац</t>
  </si>
  <si>
    <t>18.03.2024 Єдиний соціальний внесок 2253&lt;br&gt;101*ЄСВ 22% за березень 2024 р Нарах на ФОП найм прац</t>
  </si>
  <si>
    <t>18.03.2024 Військоввий збір 20&lt;br&gt;101* військ збір 1,5% за березень 2024 утр із ЗП найм прац</t>
  </si>
  <si>
    <t>21.03.2024 Виплата заробітної плати із банку 1655&lt;br&gt;ЗАРП КОШТ НА КАРТ РАХ 26203503992732 ІЛЬВОВСЬКА З.М іпн1566000303 З-ТА ЗА 03-2024.&lt;hr&gt;21.03.2024 Виплата заробітної плати із банку 80,5&lt;br&gt;ЗАРП КОШТ НА КАРТ РАХ 26202737528162 КРАВЧЕНКО О. В. іпн 2830400723 З-ТА ЗА 03-2024.&lt;hr&gt;21.03.2024 Виплата заробітної плати із банку 6503,7&lt;br&gt;Зар.кошт на карт рах 26204870368168 ТЕЛЕБАН В.В. іпн 2511904771 З-ТА ЗА 03-2024</t>
  </si>
  <si>
    <t>21.03.2024 Господарчи витрати 60&lt;br&gt;ЗАРАХ КОШТ НА КАРТ РАХ 26202737528162 КРАВЧЕНКО О. В. іпн 2830400723 госп витрати .</t>
  </si>
  <si>
    <t>18.03.2024 Банк Грант 11,27&lt;br&gt;Оплата  послуг РКО(без ПДВ) згідно договору №804/ОТД-22 від 05.07.2022&lt;hr&gt;18.03.2024 Банк Грант 3&lt;hr&gt;18.03.2024 Банк Грант 9,22&lt;hr&gt;21.03.2024 Банк Грант 32,52&lt;br&gt;Оплата  послуг РКО(без ПДВ) згідно договору №804/ОТД-22 від 05.07.2022&lt;hr&gt;21.03.2024 Банк Грант 3&lt;hr&gt;21.03.2024 Банк Грант 3&lt;hr&gt;21.03.2024 Банк Грант 8,28&lt;hr&gt;25.03.2024 Банк Грант 80&lt;br&gt;Оплата  послуг РКО(без ПДВ) за СКБ з 01.03.2024 по 31.03.2024 згідно договору №313/від-22  від 15.06.2023&lt;hr&gt;28.03.2024 Банк Грант 3&lt;hr&gt;28.03.2024 Банк Грант 3</t>
  </si>
  <si>
    <t>21.04.2024 ПРАТ "ХАРКІВЕНЕРГОЗБУТ" 90&lt;br&gt;ЕЛ. ЕНЕРГІЯ дог0002 от1,01,2019 У тому числі ПДВ 20% 15.00 грн.</t>
  </si>
  <si>
    <t>21.04.2024 КП "КВПВ" (КВБО) 120&lt;br&gt;ВИВОЗ ТПВ квітень 2024 дог18 / 1 У тому числі ПДВ 20% 20.00 грн.</t>
  </si>
  <si>
    <t>20.04.2024 Податок на доходи фізичних осіб 1682&lt;br&gt;101*ПДФО за квітень 2024 утр із зп найм прац</t>
  </si>
  <si>
    <t>20.04.2024 Єдиний соціальний внесок 2055&lt;br&gt;101*ЄСВ 22% за квітень 2024 р Нарах на ФОП найм прац</t>
  </si>
  <si>
    <t>20.04.2024 Військоввий збір 20&lt;br&gt;101* військ збір 1,5% за квтень 2024 утр із ЗП найм прац</t>
  </si>
  <si>
    <t>20.04.2024 Виплата заробітної плати із банку 1532,5&lt;br&gt;ЗАРП КОШТ НА КАРТ РАХ 26203503992732 ІЛЬВОВСЬКА З.М іпн1566000303 З-ТА ЗА 04-2024.&lt;hr&gt;20.04.2024 Виплата заробітної плати із банку 5985,9&lt;br&gt;Зар.кошт на карт рах 26204870368168 ТЕЛЕБАН В.В. іпн 2511904771 З-ТА ЗА 04-2024</t>
  </si>
  <si>
    <t>20.04.2024 Банк Грант 10,28&lt;br&gt;Оплата  послуг РКО(без ПДВ) згідно договору №804/ОТД-22 від 05.07.2022&lt;hr&gt;20.04.2024 Банк Грант 8,41&lt;hr&gt;20.04.2024 Банк Грант 7,66&lt;hr&gt;20.04.2024 Банк Грант 29,93&lt;br&gt;Оплата  послуг РКО(без ПДВ) згідно договору №804/ОТД-22 від 05.07.2022&lt;hr&gt;20.04.2024 Банк Грант 3&lt;hr&gt;21.04.2024 Банк Грант 3&lt;hr&gt;21.04.2024 Банк Грант 3&lt;hr&gt;25.04.2024 Банк Грант 80&lt;br&gt;Оплата  послуг РКО(без ПДВ) за СКБ з 01.04.2024 по 30.04.2024 згідно договору №313/від-22  від 15.06.2023</t>
  </si>
  <si>
    <t>21.05.2024 ПРАТ "ХАРКІВЕНЕРГОЗБУТ" 100&lt;br&gt;ЕЛ. ЕНЕРГІЯ дог0002 от1,01,2019 У тому числі ПДВ 20% 16.67 грн.</t>
  </si>
  <si>
    <t>21.05.2024 КП "КВПВ" (КВБО) 130&lt;br&gt;ВИВОЗ ТПВ травень 2024 дог18 / 1 У тому числі ПДВ 20% 21.67 грн.</t>
  </si>
  <si>
    <t>04.05.2024 ФОП НАЛИВАЙКО ОЛЕКСІЙ АНДРІЙОВИЧ 3234&lt;br&gt;За товар ШЛАНГ,КРАСКА,МЕТЛА .РФ 272211 от 26,04,2024 без ПДВ</t>
  </si>
  <si>
    <t>20.05.2024 Податок на доходи фізичних осіб 2101&lt;br&gt;101*ПДФО за травень 2024 утр із зп найм прац</t>
  </si>
  <si>
    <t>20.05.2024 Єдиний соціальний внесок 2568&lt;br&gt;101*ЄСВ 22% за травень 2024 р Нарах на ФОП найм прац</t>
  </si>
  <si>
    <t>20.05.2024 Військоввий збір 20&lt;br&gt;101* військ збір 1,5% за травень 2024 утр із ЗП найм прац</t>
  </si>
  <si>
    <t>21.05.2024 Виплата заробітної плати із банку 7687,5&lt;br&gt;Зар.кошт на карт рах 26204870368168 ТЕЛЕБАН В.В. іпн 2511904771 З-ТА ЗА 05-2024&lt;hr&gt;21.05.2024 Виплата заробітної плати із банку 1706,5&lt;br&gt;ЗАРП КОШТ НА КАРТ РАХ 26203503992732 ІЛЬВОВСЬКА З.М іпн1566000303 З-ТА ЗА 05-2024.</t>
  </si>
  <si>
    <t>21.05.2024 Господарчи витрати 471&lt;br&gt;Зар.кошт на карт рах 26204870368168 ТЕЛЕБАН В.В. іпн 251190477 господарч витрати</t>
  </si>
  <si>
    <t>04.05.2024 Банк Грант 16,17&lt;br&gt;Оплата  послуг РКО(без ПДВ) згідно договору №804/ОТД-22 від 05.07.2022&lt;hr&gt;20.05.2024 Банк Грант 10,51&lt;br&gt;Оплата  послуг РКО(без ПДВ) згідно договору №804/ОТД-22 від 05.07.2022&lt;hr&gt;20.05.2024 Банк Грант 12,84&lt;br&gt;Оплата  послуг РКО(без ПДВ) згідно договору №804/ОТД-22 від 05.07.2022&lt;hr&gt;20.05.2024 Банк Грант 3&lt;hr&gt;21.05.2024 Банк Грант 3&lt;hr&gt;21.05.2024 Банк Грант 3&lt;hr&gt;21.05.2024 Банк Грант 8,53&lt;hr&gt;21.05.2024 Банк Грант 38,44&lt;br&gt;Оплата  послуг РКО(без ПДВ) згідно договору №804/ОТД-22 від 05.07.2022&lt;hr&gt;21.05.2024 Банк Грант 3&lt;hr&gt;24.05.2024 Банк Грант 80&lt;br&gt;Оплата  послуг РКО(без ПДВ) за СКБ з 01.05.2024 по 31.05.2024 згідно договору №313/від-22  від 15.06.2023</t>
  </si>
  <si>
    <t>27.06.2024 ПРАТ "ХАРКІВЕНЕРГОЗБУТ" 150&lt;br&gt;ЕЛ. ЕНЕРГІЯ дог 0002 від 1,01,2019 в т.ч. ПДВ 20% 25.00грн.</t>
  </si>
  <si>
    <t>27.06.2024 КП "КВПВ" (КВБО) 150&lt;br&gt;ВИВОЗ ТПВ червень 2024 дог18 / 1 в т.ч. ПДВ 20% 25.00грн.</t>
  </si>
  <si>
    <t>24.06.2024 Податок на доходи фізичних осіб 1897&lt;br&gt;101*ПДФО за червень 2024 утр із зп найм прац</t>
  </si>
  <si>
    <t>25.06.2024 Єдиний соціальний внесок 2329&lt;br&gt;101*ЄСВ 22% червень 2024 р Нарах на ФОП найм прац</t>
  </si>
  <si>
    <t>25.06.2024 Військоввий збір 20&lt;br&gt;101* військ збір 1,5% за червень 2024 утр із ЗП найм прац</t>
  </si>
  <si>
    <t>25.06.2024 Виплата заробітної плати із банку 6481&lt;br&gt;Зар.кошт на карт рах 26204870368168 ТЕЛЕБАН В.В. іпн 2511904771 З-ТА ЗА 06-2024&lt;hr&gt;25.06.2024 Виплата заробітної плати із банку 2000&lt;br&gt;ЗАРП КОШТ НА КАРТ РАХ 26203503992732 ІЛЬВОВСЬКА З.М іпн1566000303 З-ТА ЗА 6-2024.</t>
  </si>
  <si>
    <t>29.06.2024 Господарчи витрати 70&lt;br&gt;ЗАРП КОШТ НА КАРТ РАХ 26203503992732 ІЛЬВОВСЬКА З.М іпн1566000303 Госп витр.&lt;hr&gt;29.06.2024 Господарчи витрати 224&lt;br&gt;Зар.кошт на карт рах 26204870368168 ТЕЛЕБАН В.В. іпн 2511904771 госп витрати</t>
  </si>
  <si>
    <t>24.06.2024 Банк Грант 9,49&lt;hr&gt;25.06.2024 Банк Грант 32,41&lt;br&gt;Оплата  послуг РКО(без ПДВ) згідно договору №804/ОТД-22 від 05.07.2022&lt;hr&gt;25.06.2024 Банк Грант 3&lt;hr&gt;25.06.2024 Банк Грант 11,65&lt;br&gt;Оплата  послуг РКО(без ПДВ) згідно договору №804/ОТД-22 від 05.07.2022&lt;hr&gt;25.06.2024 Банк Грант 10&lt;br&gt;Оплата  послуг РКО(без ПДВ) згідно договору №804/ОТД-22 від 05.07.2022&lt;hr&gt;25.06.2024 Банк Грант 80&lt;br&gt;Оплата  послуг РКО(без ПДВ) за СКБ з 01.06.2024 по 30.06.2024 згідно договору №313/від-22  від 15.06.2023&lt;hr&gt;27.06.2024 Банк Грант 3&lt;hr&gt;27.06.2024 Банк Грант 3&lt;hr&gt;29.06.2024 Банк Грант 3&lt;hr&gt;29.06.2024 Банк Грант 3</t>
  </si>
  <si>
    <t>29.07.2024 ПРАТ "ХАРКІВЕНЕРГОЗБУТ" 400&lt;br&gt;ЕЛ. ЕНЕРГІЯ дог 0002 від 1,01,2019    в т.ч. ПДВ 20% 66.67грн.</t>
  </si>
  <si>
    <t>29.07.2024 КП "КВПВ" (КВБО) 300&lt;br&gt;ВИВОЗ ТПВ липень 2024 дог18 / 1    в т.ч. ПДВ 20% 50.00грн.</t>
  </si>
  <si>
    <t>17.07.2024 ФО-П Слабій Євген Григорович 5720&lt;br&gt;Відлив цинк 200*100 1м  52 шт. РФ №1707-3 від 17липня 2024р</t>
  </si>
  <si>
    <t>10.07.2024 ТОВ"ТЕПЛОВОДОСЕРВІС" 4166,4&lt;br&gt;Тех.огляд, повірка лічильника тепла ду40, заміна елем. живлення LS14500.РФ сф-101</t>
  </si>
  <si>
    <t>23.07.2024 ФОП Киричков Євген Вікторович 849&lt;br&gt;Шурупи, дюбеля, герметик РФ № 459 від 23 липня 2024 р.</t>
  </si>
  <si>
    <t>24.07.2024 Податок на доходи фізичних осіб 3631&lt;br&gt;101*ПДФО залипень  2024 утр із зп найм прац</t>
  </si>
  <si>
    <t>24.07.2024 Єдиний соціальний внесок 4438&lt;br&gt;101*ЄСВ 22% липень 2024 р Нарах на ФОП найм прац</t>
  </si>
  <si>
    <t>23.07.2024 Військоввий збір 60&lt;br&gt;101* військ збір 1,5% за липень 2024 утр із ЗП найм прац</t>
  </si>
  <si>
    <t>24.07.2024 Виплата заробітної плати із банку 2024&lt;br&gt;ЗАРП КОШТ НА КАРТ РАХ 26203503992732 ІЛЬВОВСЬКА З.М іпн1566000303 ЗАРПЛ 07.2024 витр.&lt;hr&gt;24.07.2024 Виплата заробітної плати із банку 13407,5&lt;br&gt;Зар.кошт на карт рах 26204870368168 ТЕЛЕБАН В.В. іпн 2511904771 З-ТА ЗА 07-2024</t>
  </si>
  <si>
    <t>10.07.2024 Банк Грант 20,83&lt;br&gt;Оплата  послуг РКО(без ПДВ) згідно договору №804/ОТД-22 від 05.07.2022&lt;hr&gt;17.07.2024 Банк Грант 28,6&lt;br&gt;Оплата  послуг РКО(без ПДВ) згідно договору №804/ОТД-22 від 05.07.2022&lt;hr&gt;23.07.2024 Банк Грант 3&lt;hr&gt;23.07.2024 Банк Грант 4,25&lt;hr&gt;24.07.2024 Банк Грант 22,19&lt;br&gt;Оплата  послуг РКО(без ПДВ) згідно договору №804/ОТД-22 від 05.07.2022&lt;hr&gt;24.07.2024 Банк Грант 18,16&lt;br&gt;Оплата  послуг РКО(без ПДВ) згідно договору №804/ОТД-22 від 05.07.2022&lt;hr&gt;24.07.2024 Банк Грант 10,12&lt;br&gt;Оплата  послуг РКО(без ПДВ) згідно договору №804/ОТД-22 від 05.07.2022&lt;hr&gt;24.07.2024 Банк Грант 67,04&lt;br&gt;Оплата  послуг РКО(без ПДВ) згідно договору №804/ОТД-22 від 05.07.2022&lt;hr&gt;25.07.2024 Банк Грант 80&lt;br&gt;Оплата  послуг РКО(без ПДВ) за СКБ з 01.07.2024 по 31.07.2024 згідно договору №313/від-22  від 15.06.2023&lt;hr&gt;29.07.2024 Банк Грант 3&lt;hr&gt;29.07.2024 Банк Грант 3</t>
  </si>
  <si>
    <t>19.08.2024 ТОВ"ТЕПЛОВОДОСЕРВІС" 600&lt;br&gt;Тех-огляд і повірка 5 шт.манометрів технічних РФ-133 від 15,08,2024</t>
  </si>
  <si>
    <t>21.08.2024 Податок на доходи фізичних осіб 1944&lt;br&gt;101*ПДФО за серпень  2024 утр із зп найм прац</t>
  </si>
  <si>
    <t>21.08.2024 Єдиний соціальний внесок 2386&lt;br&gt;101*ЄСВ 22% серпень 2024 р Нарах на ФОП найм прац</t>
  </si>
  <si>
    <t>21.08.2024 Військоввий збір 166&lt;br&gt;101* військ збір 1,5% за серпень 2024 утр із ЗП найм прац</t>
  </si>
  <si>
    <t>21.08.2024 Виплата заробітної плати із банку 2024&lt;br&gt;ЗАРП КОШТ НА КАРТ РАХ 26203503992732 ІЛЬВОВСЬКА З.М іпн1566000303 ЗАРПЛ 08.2024 витр.&lt;hr&gt;21.08.2024 Виплата заробітної плати із банку 6506&lt;br&gt;Зар.кошт на карт рах 26204870368168 ТЕЛЕБАН В.В. іпн 2511904771 З-ТА ЗА 08-2024&lt;hr&gt;22.08.2024 Виплата заробітної плати із банку 966&lt;br&gt;Зар.кошт на карт рах 26202013125744 Меляков І.А. іпн 2716621493 з-та за 08.2024</t>
  </si>
  <si>
    <t>21.08.2024 Господарчи витрати 3510&lt;br&gt;ЗАРП КОШТ НА КАРТ РАХ 26203503992732 ІЛЬВОВСЬКА З.М іпн1566000303 Госп витр.&lt;hr&gt;21.08.2024 Господарчи витрати 2090&lt;br&gt;Зар.кошт на карт рах 26204870368168 ТЕЛЕБАН В.В. іпн 2511904771 госп витрати</t>
  </si>
  <si>
    <t>19.08.2024 Банк Грант 3&lt;hr&gt;21.08.2024 Банк Грант 3&lt;hr&gt;21.08.2024 Банк Грант 11,93&lt;br&gt;Оплата  послуг РКО(без ПДВ) згідно договору №804/ОТД-22 від 05.07.2022&lt;hr&gt;21.08.2024 Банк Грант 17,55&lt;br&gt;Оплата  послуг РКО(без ПДВ) згідно договору №804/ОТД-22 від 05.07.2022&lt;hr&gt;21.08.2024 Банк Грант 10,12&lt;br&gt;Оплата  послуг РКО(без ПДВ) згідно договору №804/ОТД-22 від 05.07.2022&lt;hr&gt;21.08.2024 Банк Грант 9,72&lt;hr&gt;21.08.2024 Банк Грант 10,45&lt;br&gt;Оплата  послуг РКО(без ПДВ) згідно договору №804/ОТД-22 від 05.07.2022&lt;hr&gt;21.08.2024 Банк Грант 32,53&lt;br&gt;Оплата  послуг РКО(без ПДВ) згідно договору №804/ОТД-22 від 05.07.2022&lt;hr&gt;22.08.2024 Банк Грант 4,83&lt;hr&gt;26.08.2024 Банк Грант 80&lt;br&gt;Оплата  послуг РКО(без ПДВ) за СКБ з 01.08.2024 по 31.08.2024 згідно договору №313/від-22  від 15.06.2023</t>
  </si>
  <si>
    <t>22.09.2024 ПРАТ "ХАРКІВЕНЕРГОЗБУТ" 200&lt;br&gt;ЕЛ. ЕНЕРГІЯ дог 0002 від 1,01,2019      в т.ч. ПДВ 20% 33.33грн.&lt;hr&gt;28.09.2024 ПРАТ "ХАРКІВЕНЕРГОЗБУТ" 400&lt;br&gt;ЕЛ. ЕНЕРГІЯ дог 0002 від 1,01,2019      в т.ч. ПДВ 20% 66.67грн.</t>
  </si>
  <si>
    <t>22.09.2024 КП "КВПВ" (КВБО) 1245&lt;br&gt;ВИВОЗ ТПВ серпень 2024 дог18 / 1     в т.ч. ПДВ 20% 207.50грн.&lt;hr&gt;28.09.2024 КП "КВПВ" (КВБО) 1488&lt;br&gt;Вивоз ТПВ вересень 2024 дог18 / 1        в т.ч. ПДВ 20% 248.00грн.</t>
  </si>
  <si>
    <t>22.09.2024 Податок на доходи фізичних осіб 2691&lt;br&gt;101*Податок з доходів фізичних осіб за вересень 2024року утриманий із ЗП найманих працівників</t>
  </si>
  <si>
    <t>22.09.2024 Єдиний соціальний внесок 3289&lt;br&gt;101*ЄСВ 22% вересень 2024 р Нарах на ФОП найм прац</t>
  </si>
  <si>
    <t>22.09.2024 Військоввий збір 244&lt;br&gt;101* військ збір 1,5% за вересень 2024 утр із ЗП найм прац</t>
  </si>
  <si>
    <t>22.09.2024 Виплата заробітної плати із банку 9485&lt;br&gt;Зар.кошт на карт рах 26204870368168 ТЕЛЕБАН В.В. іпн 2511904771 З-ТА ЗА 09-2024&lt;hr&gt;23.09.2024 Виплата заробітної плати із банку 2548&lt;br&gt;ЗАРП КОШТ НА КАРТ РАХ 26203503992732 ІЛЬВОВСЬКА З.М іпн1566000303 ЗАРПЛ 09.2024 .</t>
  </si>
  <si>
    <t>23.09.2024 Господарчи витрати 604&lt;br&gt;Зар.кошт на карт рах 26204870368168 ТЕЛЕБАН В.В. іпн 2511904771 госп витрати&lt;hr&gt;23.09.2024 Господарчи витрати 54&lt;br&gt;ЗАРП КОШТ НА КАРТ РАХ 26203503992732 ІЛЬВОВСЬКА З.М іпн1566000303 Госп витр.</t>
  </si>
  <si>
    <t>22.09.2024 Банк Грант 16,45&lt;br&gt;Оплата  послуг РКО(без ПДВ) згідно договору №804/ОТД-22 від 05.07.2022&lt;hr&gt;22.09.2024 Банк Грант 13,46&lt;br&gt;Оплата  послуг РКО(без ПДВ) згідно договору №804/ОТД-22 від 05.07.2022&lt;hr&gt;22.09.2024 Банк Грант 47,43&lt;br&gt;Оплата  послуг РКО(без ПДВ) згідно договору №804/ОТД-22 від 05.07.2022&lt;hr&gt;22.09.2024 Банк Грант 3&lt;hr&gt;22.09.2024 Банк Грант 3&lt;hr&gt;22.09.2024 Банк Грант 6,23&lt;hr&gt;23.09.2024 Банк Грант 3&lt;hr&gt;23.09.2024 Банк Грант 12,74&lt;br&gt;Оплата  послуг РКО(без ПДВ) згідно договору №804/ОТД-22 від 05.07.2022&lt;hr&gt;23.09.2024 Банк Грант 3,02&lt;hr&gt;25.09.2024 Банк Грант 80&lt;br&gt;Оплата  послуг РКО(без ПДВ) за СКБ з 01.09.2024 по 30.09.2024 згідно договору №313/від-22  від 15.06.2023&lt;hr&gt;28.09.2024 Банк Грант 3&lt;hr&gt;28.09.2024 Банк Грант 7,44</t>
  </si>
  <si>
    <t>28.10.2024 ПРАТ "ХАРКІВЕНЕРГОЗБУТ" 800&lt;br&gt;ЕЛ. ЕНЕРГІЯ дог 0002 від 1,01,2019    в т.ч. ПДВ 20% 133.33грн.</t>
  </si>
  <si>
    <t>27.10.2024 КП "КВПВ" (КВБО) 900&lt;br&gt;ВИВОЗ ТПВ жовтень 2024 дог18 / 1    в т.ч. ПДВ 20% 150.00грн.&lt;hr&gt;28.10.2024 КП "КВПВ" (КВБО) 400&lt;br&gt;Утримання контеера ТПВ жовтень 2024 дог1 № вв 1047       в т.ч. ПДВ 20% 66.67грн.</t>
  </si>
  <si>
    <t>02.10.2024 ФО-П Слабій Євген Григорович 5300&lt;br&gt;За полікарбонат, саморізи. РФ № 0110/1 від 01 жовтня 2024&lt;hr&gt;08.10.2024 ФО-П Слабій Євген Григорович 4550&lt;br&gt;За полікарбонат, саморізи. РФ № 0810/1 від 08 жовтня 2024</t>
  </si>
  <si>
    <t>21.10.2024 Податок на доходи фізичних осіб 2614&lt;br&gt;101*ПДФО за жовтень 2024року утриманий із ЗП найманих працівників</t>
  </si>
  <si>
    <t>21.10.2024 Єдиний соціальний внесок 3220&lt;br&gt;101*ЄСВ 22% жовтень 2024 р Нарах на ФОП найм прац</t>
  </si>
  <si>
    <t>21.10.2024 Військоввий збір 220&lt;br&gt;101* військ збір 1,5% за жовтень 2024 утр із ЗП найм прац</t>
  </si>
  <si>
    <t>21.10.2024 Виплата заробітної плати із банку 9230,9&lt;br&gt;Зар.кошт на карт рах 26204870368168 ТЕЛЕБАН В.В. іпн 2511904771 З-ТА ЗА 10-2024&lt;hr&gt;21.10.2024 Виплата заробітної плати із банку 2548&lt;br&gt;ЗАРП КОШТ НА КАРТ РАХ 26203503992732 ІЛЬВОВСЬКА З.М іпн1566000303 ЗАРПЛ 10.2024 .</t>
  </si>
  <si>
    <t>02.10.2024 Банк Грант 26,5&lt;br&gt;Оплата  послуг РКО(без ПДВ) згідно договору №804/ОТД-22 від 05.07.2022&lt;hr&gt;08.10.2024 Банк Грант 22,75&lt;br&gt;Оплата  послуг РКО(без ПДВ) згідно договору №804/ОТД-22 від 05.07.2022&lt;hr&gt;21.10.2024 Банк Грант 3&lt;hr&gt;21.10.2024 Банк Грант 13,07&lt;br&gt;Оплата  послуг РКО(без ПДВ) згідно договору №804/ОТД-22 від 05.07.2022&lt;hr&gt;21.10.2024 Банк Грант 12,74&lt;br&gt;Оплата  послуг РКО(без ПДВ) згідно договору №804/ОТД-22 від 05.07.2022&lt;hr&gt;21.10.2024 Банк Грант 46,15&lt;br&gt;Оплата  послуг РКО(без ПДВ) згідно договору №804/ОТД-22 від 05.07.2022&lt;hr&gt;21.10.2024 Банк Грант 16,1&lt;br&gt;Оплата  послуг РКО(без ПДВ) згідно договору №804/ОТД-22 від 05.07.2022&lt;hr&gt;25.10.2024 Банк Грант 80&lt;br&gt;Оплата  послуг РКО(без ПДВ) за СКБ з 01.10.2024 по 31.10.2024 згідно договору №313/від-22  від 15.06.2023&lt;hr&gt;27.10.2024 Банк Грант 4,5&lt;hr&gt;28.10.2024 Банк Грант 4&lt;hr&gt;28.10.2024 Банк Грант 3</t>
  </si>
  <si>
    <t>26.11.2024 ПРАТ "ХАРКІВЕНЕРГОЗБУТ" 1700&lt;br&gt;ЕЛ. ЕНЕРГІЯ дог 0002 від 1,01,2019       в т.ч. ПДВ 20% 283.33грн.</t>
  </si>
  <si>
    <t>26.11.2024 КП "КВПВ" (КВБО) 1832&lt;br&gt;ВИВОЗ ТПВ за листопад  2024 дог18 / 1       в т.ч. ПДВ 20% 305.33грн.</t>
  </si>
  <si>
    <t>26.11.2024 Податок на доходи фізичних осіб 2741&lt;br&gt;101*ПДФО за листопад  2024 утр із зп найм прац</t>
  </si>
  <si>
    <t>26.11.2024 Єдиний соціальний внесок 3349&lt;br&gt;101*ЄСВ 22% за листопад 2024 р Нарах на ФОП найм прац</t>
  </si>
  <si>
    <t>26.11.2024 Військоввий збір 228,4&lt;br&gt;101* військ збір 1,5% за листопад 2024 утр із ЗП найм прац</t>
  </si>
  <si>
    <t>26.11.2024 Виплата заробітної плати із банку 2618&lt;br&gt;ЗАРП КОШТ НА КАРТ РАХ 26203503992732 ІЛЬВОВСЬКА З.М іпн1566000303 ЗАРПЛАТА за 11.2024 .&lt;hr&gt;26.11.2024 Виплата заробітної плати із банку 9635,8&lt;br&gt;Зар.кошт на карт рах 26204870368168 ТЕЛЕБАН В.В. іпн 2511904771 зарплата за 11.2024 витрати</t>
  </si>
  <si>
    <t>25.11.2024 Банк Грант 80&lt;br&gt;Оплата  послуг РКО(без ПДВ) за СКБ з 01.11.2024 по 30.11.2024 згідно договору №313/від-22  від 15.06.2023&lt;hr&gt;26.11.2024 Банк Грант 13,71&lt;br&gt;Оплата  послуг РКО(без ПДВ) згідно договору №804/ОТД-22 від 05.07.2022&lt;hr&gt;26.11.2024 Банк Грант 8,5&lt;hr&gt;26.11.2024 Банк Грант 9,16&lt;hr&gt;26.11.2024 Банк Грант 16,75&lt;br&gt;Оплата  послуг РКО(без ПДВ) згідно договору №804/ОТД-22 від 05.07.2022&lt;hr&gt;26.11.2024 Банк Грант 3&lt;hr&gt;26.11.2024 Банк Грант 48,18&lt;br&gt;Оплата  послуг РКО(без ПДВ) згідно договору №804/ОТД-22 від 05.07.2022&lt;hr&gt;26.11.2024 Банк Грант 13,09&lt;br&gt;Оплата  послуг РКО(без ПДВ) згідно договору №804/ОТД-22 від 05.07.2022</t>
  </si>
  <si>
    <t>19.12.2024 ПРАТ "ХАРКІВЕНЕРГОЗБУТ" 1200&lt;br&gt;ЕЛ. ЕНЕРГІЯ дог 0002 від 1,01,2019     в т.ч. ПДВ 20% 200.00грн.</t>
  </si>
  <si>
    <t>19.12.2024 КП "КВПВ" (КВБО) 1490&lt;br&gt;ВИВОЗ ТПВ грудень 2024 дог18 / 1        в т.ч. ПДВ 20% 248.33грн.</t>
  </si>
  <si>
    <t>13.12.2024 Податок на доходи фізичних осіб 305&lt;br&gt;101*Податок з доходів фізичних осіб за листопад 2024року утриманий із ЗП найманих працівників&lt;hr&gt;18.12.2024 Податок на доходи фізичних осіб 2529&lt;br&gt;101*ПДФО за грудень 2024 року утриманий із ЗП найманих працівників</t>
  </si>
  <si>
    <t>13.12.2024 Єдиний соціальний внесок 572&lt;br&gt;101*ЄСВ 22% листопад 2024 р Нарах на ФОП найм прац&lt;hr&gt;18.12.2024 Єдиний соціальний внесок 3092&lt;br&gt;101*ЄСВ 22% грудень 2024 р Нарах на ФОП найм прац</t>
  </si>
  <si>
    <t>13.12.2024 Військоввий збір 25,4&lt;br&gt;101* військ збір 1,5% за листопад 2024 утр із ЗП найм прац&lt;hr&gt;18.12.2024 Військоввий збір 703&lt;br&gt;101* військ зб.1,5% за грудень 2024 р.утр із ЗП найм прац</t>
  </si>
  <si>
    <t>18.12.2024 Виплата заробітної плати із банку 1647,84&lt;br&gt;Зар.кошт на карт рах 26204870368168 ТЕЛЕБАН В.В. іпн 2511904771 зарплата за 11,2024&lt;hr&gt;19.12.2024 Виплата заробітної плати із банку 3774,4&lt;br&gt;ЗАРП КОШТ НА КАРТ РАХ 26203503992732 ІЛЬВОВСЬКА З.М іпн1566000303 зарплата за 12-2024 .&lt;hr&gt;19.12.2024 Виплата заробітної плати із банку 7045,5&lt;br&gt;Зар.кошт на карт рах 26204870368168 ТЕЛЕБАН В.В. іпн 2511904771 зарплата 12-2024</t>
  </si>
  <si>
    <t>13.12.2024 Банк Грант 3&lt;hr&gt;13.12.2024 Банк Грант 3&lt;hr&gt;13.12.2024 Банк Грант 3&lt;hr&gt;18.12.2024 Банк Грант 8,24&lt;hr&gt;18.12.2024 Банк Грант 12,65&lt;br&gt;Оплата  послуг РКО(без ПДВ) згідно договору №804/ОТД-22 від 05.07.2022&lt;hr&gt;18.12.2024 Банк Грант 15,46&lt;br&gt;Оплата  послуг РКО(без ПДВ) згідно договору №804/ОТД-22 від 05.07.2022&lt;hr&gt;18.12.2024 Банк Грант 3,52&lt;hr&gt;19.12.2024 Банк Грант 35,23&lt;br&gt;Оплата  послуг РКО(без ПДВ) згідно договору №804/ОТД-22 від 05.07.2022&lt;hr&gt;19.12.2024 Банк Грант 6&lt;hr&gt;19.12.2024 Банк Грант 7,45&lt;hr&gt;19.12.2024 Банк Грант 18,87&lt;br&gt;Оплата  послуг РКО(без ПДВ) згідно договору №804/ОТД-22 від 05.07.2022&lt;hr&gt;25.12.2024 Банк Грант 80&lt;br&gt;Оплата  послуг РКО(без ПДВ) за СКБ з 01.12.2024 по 31.12.2024 згідно договору №313/від-22  від 15.06.2023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</si>
</sst>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59"/>
  <sheetViews>
    <sheetView showGridLines="0" tabSelected="1" workbookViewId="0">
      <selection activeCell="A21" sqref="A21"/>
    </sheetView>
  </sheetViews>
  <sheetFormatPr defaultRowHeight="15"/>
  <cols>
    <col min="1" max="1" width="3" bestFit="1" customWidth="1"/>
    <col min="2" max="2" width="33.140625" bestFit="1" customWidth="1"/>
    <col min="3" max="4" width="8.42578125" bestFit="1" customWidth="1"/>
    <col min="5" max="5" width="9.7109375" bestFit="1" customWidth="1"/>
    <col min="6" max="7" width="8.42578125" bestFit="1" customWidth="1"/>
    <col min="8" max="8" width="8.7109375" bestFit="1" customWidth="1"/>
    <col min="9" max="9" width="8.42578125" bestFit="1" customWidth="1"/>
    <col min="10" max="10" width="8.85546875" bestFit="1" customWidth="1"/>
    <col min="11" max="11" width="9.7109375" bestFit="1" customWidth="1"/>
    <col min="12" max="12" width="9" bestFit="1" customWidth="1"/>
    <col min="13" max="13" width="9.5703125" bestFit="1" customWidth="1"/>
    <col min="14" max="14" width="8.42578125" bestFit="1" customWidth="1"/>
    <col min="15" max="15" width="13.5703125" bestFit="1" customWidth="1"/>
  </cols>
  <sheetData>
    <row r="1" spans="1:15" ht="15.75">
      <c r="A1" s="62" t="s">
        <v>56</v>
      </c>
      <c r="B1" s="62"/>
      <c r="C1" s="62"/>
      <c r="D1" s="63" t="s">
        <v>57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5" ht="16.5" thickBot="1">
      <c r="A2" s="64" t="s">
        <v>58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5" ht="15.75" thickBot="1">
      <c r="A3" s="69" t="s">
        <v>14</v>
      </c>
      <c r="B3" s="70"/>
      <c r="C3" s="22" t="s">
        <v>15</v>
      </c>
      <c r="D3" s="54" t="s">
        <v>16</v>
      </c>
      <c r="E3" s="54" t="s">
        <v>17</v>
      </c>
      <c r="F3" s="54" t="s">
        <v>19</v>
      </c>
      <c r="G3" s="54" t="s">
        <v>18</v>
      </c>
      <c r="H3" s="54" t="s">
        <v>20</v>
      </c>
      <c r="I3" s="54" t="s">
        <v>21</v>
      </c>
      <c r="J3" s="54" t="s">
        <v>22</v>
      </c>
      <c r="K3" s="54" t="s">
        <v>23</v>
      </c>
      <c r="L3" s="54" t="s">
        <v>24</v>
      </c>
      <c r="M3" s="54" t="s">
        <v>25</v>
      </c>
      <c r="N3" s="18" t="s">
        <v>26</v>
      </c>
      <c r="O3" s="24" t="s">
        <v>27</v>
      </c>
    </row>
    <row r="4" spans="1:15" ht="15.75" hidden="1" thickBot="1">
      <c r="A4" s="71" t="s">
        <v>28</v>
      </c>
      <c r="B4" s="72"/>
      <c r="C4" s="23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4684.2499961853027</v>
      </c>
      <c r="N4" s="19">
        <v>4684.2499961853027</v>
      </c>
      <c r="O4" s="25"/>
    </row>
    <row r="5" spans="1:15" ht="15.75" hidden="1" thickBot="1">
      <c r="A5" s="73" t="s">
        <v>34</v>
      </c>
      <c r="B5" s="74"/>
      <c r="C5" s="2"/>
      <c r="D5" s="3"/>
      <c r="E5" s="3"/>
      <c r="F5" s="3"/>
      <c r="G5" s="3"/>
      <c r="H5" s="3"/>
      <c r="I5" s="3"/>
      <c r="J5" s="3"/>
      <c r="K5" s="3"/>
      <c r="L5" s="3"/>
      <c r="M5" s="3">
        <v>5</v>
      </c>
      <c r="N5" s="20">
        <v>5</v>
      </c>
      <c r="O5" s="4"/>
    </row>
    <row r="6" spans="1:15" ht="15.75" hidden="1" thickBot="1">
      <c r="A6" s="73" t="s">
        <v>29</v>
      </c>
      <c r="B6" s="74"/>
      <c r="C6" s="5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100</v>
      </c>
      <c r="N6" s="21">
        <v>100</v>
      </c>
      <c r="O6" s="7"/>
    </row>
    <row r="7" spans="1:15" ht="15.75" hidden="1" thickBot="1">
      <c r="A7" s="73" t="s">
        <v>30</v>
      </c>
      <c r="B7" s="74"/>
      <c r="C7" s="5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103</v>
      </c>
      <c r="N7" s="21">
        <v>103</v>
      </c>
      <c r="O7" s="7"/>
    </row>
    <row r="8" spans="1:15" ht="15.75" hidden="1" thickBot="1">
      <c r="A8" s="67" t="s">
        <v>31</v>
      </c>
      <c r="B8" s="68"/>
      <c r="C8" s="104">
        <v>23263.75</v>
      </c>
      <c r="D8" s="105">
        <v>23263.75</v>
      </c>
      <c r="E8" s="105">
        <v>23263.75</v>
      </c>
      <c r="F8" s="105">
        <v>14322.75</v>
      </c>
      <c r="G8" s="105">
        <v>22975.75</v>
      </c>
      <c r="H8" s="105">
        <v>22687.75</v>
      </c>
      <c r="I8" s="105">
        <v>23263.75</v>
      </c>
      <c r="J8" s="105">
        <v>23263.75</v>
      </c>
      <c r="K8" s="105">
        <v>23263.75</v>
      </c>
      <c r="L8" s="105">
        <v>23263.75</v>
      </c>
      <c r="M8" s="105">
        <v>23263.75</v>
      </c>
      <c r="N8" s="106">
        <v>23263.75</v>
      </c>
      <c r="O8" s="26">
        <f>SUM(C8:N8)</f>
        <v>269360</v>
      </c>
    </row>
    <row r="9" spans="1:15" s="1" customFormat="1" ht="15" hidden="1" customHeight="1" thickBot="1">
      <c r="A9" s="77"/>
      <c r="B9" s="78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79"/>
    </row>
    <row r="10" spans="1:15" s="1" customFormat="1" ht="19.5" thickBot="1">
      <c r="A10" s="65" t="s">
        <v>55</v>
      </c>
      <c r="B10" s="66"/>
      <c r="C10" s="108">
        <f>C11-C12-C13-C14</f>
        <v>25570.409999999858</v>
      </c>
      <c r="D10" s="109">
        <f t="shared" ref="D10:N10" si="0">D11-D12-D13-D14</f>
        <v>26002.429999999877</v>
      </c>
      <c r="E10" s="109">
        <f t="shared" si="0"/>
        <v>32384.569999999949</v>
      </c>
      <c r="F10" s="109">
        <f t="shared" si="0"/>
        <v>36308.01999999996</v>
      </c>
      <c r="G10" s="109">
        <f t="shared" si="0"/>
        <v>37570.169999999925</v>
      </c>
      <c r="H10" s="109">
        <f t="shared" si="0"/>
        <v>38062.669999999867</v>
      </c>
      <c r="I10" s="109">
        <f t="shared" si="0"/>
        <v>45288.79999999993</v>
      </c>
      <c r="J10" s="109">
        <f t="shared" si="0"/>
        <v>31214.409999999858</v>
      </c>
      <c r="K10" s="109">
        <f t="shared" si="0"/>
        <v>23373.019999999844</v>
      </c>
      <c r="L10" s="109">
        <f t="shared" si="0"/>
        <v>29829.149999999907</v>
      </c>
      <c r="M10" s="109">
        <f t="shared" si="0"/>
        <v>18427.179999999877</v>
      </c>
      <c r="N10" s="110">
        <f t="shared" si="0"/>
        <v>24119.199999999837</v>
      </c>
      <c r="O10" s="27">
        <f>C10</f>
        <v>25570.409999999858</v>
      </c>
    </row>
    <row r="11" spans="1:15" s="1" customFormat="1" hidden="1">
      <c r="A11" s="75" t="s">
        <v>35</v>
      </c>
      <c r="B11" s="76"/>
      <c r="C11" s="111">
        <v>25570.409999999858</v>
      </c>
      <c r="D11" s="112">
        <v>26002.429999999877</v>
      </c>
      <c r="E11" s="112">
        <v>32384.569999999949</v>
      </c>
      <c r="F11" s="112">
        <v>36308.01999999996</v>
      </c>
      <c r="G11" s="112">
        <v>37570.169999999925</v>
      </c>
      <c r="H11" s="112">
        <v>38062.669999999867</v>
      </c>
      <c r="I11" s="112">
        <v>45288.79999999993</v>
      </c>
      <c r="J11" s="112">
        <v>31214.409999999858</v>
      </c>
      <c r="K11" s="112">
        <v>23373.019999999844</v>
      </c>
      <c r="L11" s="112">
        <v>29829.149999999907</v>
      </c>
      <c r="M11" s="112">
        <v>18427.179999999877</v>
      </c>
      <c r="N11" s="113">
        <v>24119.199999999837</v>
      </c>
      <c r="O11" s="28">
        <f>C11</f>
        <v>25570.409999999858</v>
      </c>
    </row>
    <row r="12" spans="1:15" s="1" customFormat="1" hidden="1">
      <c r="A12" s="55" t="s">
        <v>48</v>
      </c>
      <c r="B12" s="56"/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6"/>
      <c r="O12" s="32">
        <f>C12</f>
        <v>0</v>
      </c>
    </row>
    <row r="13" spans="1:15" s="1" customFormat="1" hidden="1">
      <c r="A13" s="55" t="s">
        <v>49</v>
      </c>
      <c r="B13" s="56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6"/>
      <c r="O13" s="32">
        <f>C13</f>
        <v>0</v>
      </c>
    </row>
    <row r="14" spans="1:15" s="1" customFormat="1" ht="15.75" hidden="1" thickBot="1">
      <c r="A14" s="80" t="s">
        <v>50</v>
      </c>
      <c r="B14" s="81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9"/>
      <c r="O14" s="33">
        <f>C14</f>
        <v>0</v>
      </c>
    </row>
    <row r="15" spans="1:15" s="1" customFormat="1" ht="7.15" hidden="1" customHeight="1" thickBot="1">
      <c r="A15" s="83"/>
      <c r="B15" s="84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85"/>
    </row>
    <row r="16" spans="1:15" s="1" customFormat="1" ht="18.75">
      <c r="A16" s="65" t="s">
        <v>44</v>
      </c>
      <c r="B16" s="66"/>
      <c r="C16" s="121">
        <f>SUM(C17:C20)</f>
        <v>16012.77</v>
      </c>
      <c r="D16" s="109">
        <f>SUM(D17:D20)</f>
        <v>20634.12</v>
      </c>
      <c r="E16" s="109">
        <f>SUM(E17:E20)</f>
        <v>16674.940000000002</v>
      </c>
      <c r="F16" s="109">
        <f t="shared" ref="F16:M16" si="1">SUM(F17:F20)</f>
        <v>12892.83</v>
      </c>
      <c r="G16" s="109">
        <f t="shared" si="1"/>
        <v>18688.989999999998</v>
      </c>
      <c r="H16" s="109">
        <f t="shared" si="1"/>
        <v>20705.679999999997</v>
      </c>
      <c r="I16" s="109">
        <f t="shared" si="1"/>
        <v>21181.7</v>
      </c>
      <c r="J16" s="109">
        <f t="shared" si="1"/>
        <v>12533.74</v>
      </c>
      <c r="K16" s="109">
        <f t="shared" si="1"/>
        <v>28902.9</v>
      </c>
      <c r="L16" s="109">
        <f t="shared" si="1"/>
        <v>18612.739999999998</v>
      </c>
      <c r="M16" s="109">
        <f t="shared" si="1"/>
        <v>27988.610000000004</v>
      </c>
      <c r="N16" s="122">
        <f>SUM(N17:N20)</f>
        <v>22205.68</v>
      </c>
      <c r="O16" s="27">
        <f>SUM(C16:N16)</f>
        <v>237034.69999999998</v>
      </c>
    </row>
    <row r="17" spans="1:15">
      <c r="A17" s="146">
        <v>1</v>
      </c>
      <c r="B17" s="147" t="s">
        <v>32</v>
      </c>
      <c r="C17" s="148">
        <v>16010.2</v>
      </c>
      <c r="D17" s="149">
        <v>20631.7</v>
      </c>
      <c r="E17" s="149">
        <v>16357</v>
      </c>
      <c r="F17" s="149">
        <v>12889.5</v>
      </c>
      <c r="G17" s="149">
        <v>18370.669999999998</v>
      </c>
      <c r="H17" s="149">
        <v>20702.169999999998</v>
      </c>
      <c r="I17" s="149">
        <v>20862.55</v>
      </c>
      <c r="J17" s="149">
        <v>12373.61</v>
      </c>
      <c r="K17" s="149">
        <v>28742.780000000002</v>
      </c>
      <c r="L17" s="149">
        <v>18453.199999999997</v>
      </c>
      <c r="M17" s="149">
        <v>27828.370000000003</v>
      </c>
      <c r="N17" s="150">
        <v>21888.37</v>
      </c>
      <c r="O17" s="151">
        <f>SUM(C17:N17)</f>
        <v>235110.12</v>
      </c>
    </row>
    <row r="18" spans="1:15">
      <c r="A18" s="51">
        <v>2</v>
      </c>
      <c r="B18" s="52" t="s">
        <v>73</v>
      </c>
      <c r="C18" s="142">
        <v>2.57</v>
      </c>
      <c r="D18" s="143">
        <v>2.42</v>
      </c>
      <c r="E18" s="143">
        <v>2.94</v>
      </c>
      <c r="F18" s="143">
        <v>3.33</v>
      </c>
      <c r="G18" s="143">
        <v>3.32</v>
      </c>
      <c r="H18" s="143">
        <v>3.51</v>
      </c>
      <c r="I18" s="143">
        <v>4.1500000000000004</v>
      </c>
      <c r="J18" s="143">
        <v>2.63</v>
      </c>
      <c r="K18" s="143">
        <v>2.62</v>
      </c>
      <c r="L18" s="143">
        <v>2.04</v>
      </c>
      <c r="M18" s="143">
        <v>2.74</v>
      </c>
      <c r="N18" s="144">
        <v>2.31</v>
      </c>
      <c r="O18" s="4">
        <f>SUM(C18:N18)</f>
        <v>34.580000000000005</v>
      </c>
    </row>
    <row r="19" spans="1:15" ht="15.75" thickBot="1">
      <c r="A19" s="48">
        <v>3</v>
      </c>
      <c r="B19" s="53" t="s">
        <v>91</v>
      </c>
      <c r="C19" s="123"/>
      <c r="D19" s="105"/>
      <c r="E19" s="105">
        <v>315</v>
      </c>
      <c r="F19" s="105">
        <v>0</v>
      </c>
      <c r="G19" s="105">
        <v>315</v>
      </c>
      <c r="H19" s="105">
        <v>0</v>
      </c>
      <c r="I19" s="105">
        <v>315</v>
      </c>
      <c r="J19" s="105">
        <v>157.5</v>
      </c>
      <c r="K19" s="105">
        <v>157.5</v>
      </c>
      <c r="L19" s="105">
        <v>157.5</v>
      </c>
      <c r="M19" s="105">
        <v>157.5</v>
      </c>
      <c r="N19" s="124">
        <v>315</v>
      </c>
      <c r="O19" s="26">
        <f>SUM(C19:N19)</f>
        <v>1890</v>
      </c>
    </row>
    <row r="20" spans="1:15" ht="15.75" hidden="1" thickBot="1">
      <c r="A20" s="37"/>
      <c r="B20" s="38"/>
      <c r="C20" s="125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7"/>
      <c r="O20" s="39">
        <f>SUM(C20:N20)</f>
        <v>0</v>
      </c>
    </row>
    <row r="21" spans="1:15" s="1" customFormat="1" ht="7.5" customHeight="1" thickBot="1">
      <c r="A21" s="59"/>
      <c r="B21" s="60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61"/>
    </row>
    <row r="22" spans="1:15" s="1" customFormat="1" ht="18.75">
      <c r="A22" s="57" t="s">
        <v>33</v>
      </c>
      <c r="B22" s="58"/>
      <c r="C22" s="129">
        <f t="shared" ref="C22:N22" si="2">SUM(C23:C37)</f>
        <v>15580.75</v>
      </c>
      <c r="D22" s="130">
        <f t="shared" si="2"/>
        <v>14251.98</v>
      </c>
      <c r="E22" s="130">
        <f t="shared" si="2"/>
        <v>12751.490000000002</v>
      </c>
      <c r="F22" s="130">
        <f t="shared" si="2"/>
        <v>11630.68</v>
      </c>
      <c r="G22" s="130">
        <f t="shared" si="2"/>
        <v>18196.490000000002</v>
      </c>
      <c r="H22" s="130">
        <f t="shared" si="2"/>
        <v>13479.55</v>
      </c>
      <c r="I22" s="130">
        <f t="shared" si="2"/>
        <v>35256.090000000004</v>
      </c>
      <c r="J22" s="130">
        <f t="shared" si="2"/>
        <v>20375.13</v>
      </c>
      <c r="K22" s="130">
        <f t="shared" si="2"/>
        <v>22446.77</v>
      </c>
      <c r="L22" s="130">
        <f t="shared" si="2"/>
        <v>30014.710000000003</v>
      </c>
      <c r="M22" s="130">
        <f t="shared" si="2"/>
        <v>22296.589999999997</v>
      </c>
      <c r="N22" s="131">
        <f t="shared" si="2"/>
        <v>22580.559999999998</v>
      </c>
      <c r="O22" s="34">
        <f>SUM(C22:N22)</f>
        <v>238860.78999999998</v>
      </c>
    </row>
    <row r="23" spans="1:15" s="1" customFormat="1">
      <c r="A23" s="49">
        <v>1</v>
      </c>
      <c r="B23" s="50" t="s">
        <v>59</v>
      </c>
      <c r="C23" s="158">
        <v>600</v>
      </c>
      <c r="D23" s="159">
        <v>650</v>
      </c>
      <c r="E23" s="159">
        <v>100</v>
      </c>
      <c r="F23" s="159">
        <v>120</v>
      </c>
      <c r="G23" s="159">
        <v>130</v>
      </c>
      <c r="H23" s="159">
        <v>150</v>
      </c>
      <c r="I23" s="159">
        <v>300</v>
      </c>
      <c r="J23" s="159">
        <v>0</v>
      </c>
      <c r="K23" s="159">
        <v>2733</v>
      </c>
      <c r="L23" s="159">
        <v>1300</v>
      </c>
      <c r="M23" s="159">
        <v>1832</v>
      </c>
      <c r="N23" s="160">
        <v>1490</v>
      </c>
      <c r="O23" s="161">
        <f>SUM(C23:N23)</f>
        <v>9405</v>
      </c>
    </row>
    <row r="24" spans="1:15" s="1" customFormat="1">
      <c r="A24" s="49">
        <v>2</v>
      </c>
      <c r="B24" s="50" t="s">
        <v>60</v>
      </c>
      <c r="C24" s="158">
        <v>0</v>
      </c>
      <c r="D24" s="159">
        <v>0</v>
      </c>
      <c r="E24" s="159">
        <v>0</v>
      </c>
      <c r="F24" s="159">
        <v>0</v>
      </c>
      <c r="G24" s="159">
        <v>0</v>
      </c>
      <c r="H24" s="159">
        <v>0</v>
      </c>
      <c r="I24" s="159">
        <v>5720</v>
      </c>
      <c r="J24" s="159">
        <v>0</v>
      </c>
      <c r="K24" s="159">
        <v>0</v>
      </c>
      <c r="L24" s="159">
        <v>0</v>
      </c>
      <c r="M24" s="159">
        <v>0</v>
      </c>
      <c r="N24" s="160">
        <v>0</v>
      </c>
      <c r="O24" s="161">
        <f>SUM(C24:N24)</f>
        <v>5720</v>
      </c>
    </row>
    <row r="25" spans="1:15" s="1" customFormat="1">
      <c r="A25" s="49">
        <v>3</v>
      </c>
      <c r="B25" s="50" t="s">
        <v>61</v>
      </c>
      <c r="C25" s="158">
        <v>650</v>
      </c>
      <c r="D25" s="159">
        <v>700</v>
      </c>
      <c r="E25" s="159">
        <v>80</v>
      </c>
      <c r="F25" s="159">
        <v>90</v>
      </c>
      <c r="G25" s="159">
        <v>100</v>
      </c>
      <c r="H25" s="159">
        <v>150</v>
      </c>
      <c r="I25" s="159">
        <v>400</v>
      </c>
      <c r="J25" s="159">
        <v>0</v>
      </c>
      <c r="K25" s="159">
        <v>600</v>
      </c>
      <c r="L25" s="159">
        <v>800</v>
      </c>
      <c r="M25" s="159">
        <v>1700</v>
      </c>
      <c r="N25" s="160">
        <v>1200</v>
      </c>
      <c r="O25" s="161">
        <f>SUM(C25:N25)</f>
        <v>6470</v>
      </c>
    </row>
    <row r="26" spans="1:15" s="1" customFormat="1">
      <c r="A26" s="152">
        <v>4</v>
      </c>
      <c r="B26" s="153" t="s">
        <v>62</v>
      </c>
      <c r="C26" s="154">
        <v>0</v>
      </c>
      <c r="D26" s="155">
        <v>0</v>
      </c>
      <c r="E26" s="155">
        <v>0</v>
      </c>
      <c r="F26" s="155">
        <v>0</v>
      </c>
      <c r="G26" s="155">
        <v>0</v>
      </c>
      <c r="H26" s="155">
        <v>0</v>
      </c>
      <c r="I26" s="155">
        <v>4166.3999999999996</v>
      </c>
      <c r="J26" s="155">
        <v>0</v>
      </c>
      <c r="K26" s="155">
        <v>0</v>
      </c>
      <c r="L26" s="155">
        <v>0</v>
      </c>
      <c r="M26" s="155">
        <v>0</v>
      </c>
      <c r="N26" s="156">
        <v>0</v>
      </c>
      <c r="O26" s="157">
        <f>SUM(C26:N26)</f>
        <v>4166.3999999999996</v>
      </c>
    </row>
    <row r="27" spans="1:15" s="1" customFormat="1">
      <c r="A27" s="152">
        <v>5</v>
      </c>
      <c r="B27" s="153" t="s">
        <v>63</v>
      </c>
      <c r="C27" s="154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600</v>
      </c>
      <c r="K27" s="155">
        <v>0</v>
      </c>
      <c r="L27" s="155">
        <v>0</v>
      </c>
      <c r="M27" s="155">
        <v>0</v>
      </c>
      <c r="N27" s="156">
        <v>0</v>
      </c>
      <c r="O27" s="157">
        <f>SUM(C27:N27)</f>
        <v>600</v>
      </c>
    </row>
    <row r="28" spans="1:15" s="1" customFormat="1">
      <c r="A28" s="49">
        <v>6</v>
      </c>
      <c r="B28" s="50" t="s">
        <v>64</v>
      </c>
      <c r="C28" s="158">
        <v>0</v>
      </c>
      <c r="D28" s="159">
        <v>0</v>
      </c>
      <c r="E28" s="159">
        <v>0</v>
      </c>
      <c r="F28" s="159">
        <v>0</v>
      </c>
      <c r="G28" s="159">
        <v>0</v>
      </c>
      <c r="H28" s="159">
        <v>0</v>
      </c>
      <c r="I28" s="159">
        <v>0</v>
      </c>
      <c r="J28" s="159">
        <v>0</v>
      </c>
      <c r="K28" s="159">
        <v>0</v>
      </c>
      <c r="L28" s="159">
        <v>9850</v>
      </c>
      <c r="M28" s="159">
        <v>0</v>
      </c>
      <c r="N28" s="160">
        <v>0</v>
      </c>
      <c r="O28" s="161">
        <f>SUM(C28:N28)</f>
        <v>9850</v>
      </c>
    </row>
    <row r="29" spans="1:15" s="1" customFormat="1">
      <c r="A29" s="152">
        <v>7</v>
      </c>
      <c r="B29" s="153" t="s">
        <v>65</v>
      </c>
      <c r="C29" s="154">
        <v>0</v>
      </c>
      <c r="D29" s="155">
        <v>0</v>
      </c>
      <c r="E29" s="155">
        <v>0</v>
      </c>
      <c r="F29" s="155">
        <v>0</v>
      </c>
      <c r="G29" s="155">
        <v>3234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>
        <v>0</v>
      </c>
      <c r="N29" s="156">
        <v>0</v>
      </c>
      <c r="O29" s="157">
        <f>SUM(C29:N29)</f>
        <v>3234</v>
      </c>
    </row>
    <row r="30" spans="1:15" s="1" customFormat="1">
      <c r="A30" s="49">
        <v>8</v>
      </c>
      <c r="B30" s="50" t="s">
        <v>66</v>
      </c>
      <c r="C30" s="158">
        <v>0</v>
      </c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849</v>
      </c>
      <c r="J30" s="159">
        <v>0</v>
      </c>
      <c r="K30" s="159">
        <v>0</v>
      </c>
      <c r="L30" s="159">
        <v>0</v>
      </c>
      <c r="M30" s="159">
        <v>0</v>
      </c>
      <c r="N30" s="160">
        <v>0</v>
      </c>
      <c r="O30" s="161">
        <f>SUM(C30:N30)</f>
        <v>849</v>
      </c>
    </row>
    <row r="31" spans="1:15" s="1" customFormat="1">
      <c r="A31" s="49">
        <v>9</v>
      </c>
      <c r="B31" s="50" t="s">
        <v>67</v>
      </c>
      <c r="C31" s="158">
        <v>2078.4</v>
      </c>
      <c r="D31" s="159">
        <v>1875</v>
      </c>
      <c r="E31" s="159">
        <v>1843</v>
      </c>
      <c r="F31" s="159">
        <v>1682</v>
      </c>
      <c r="G31" s="159">
        <v>2101</v>
      </c>
      <c r="H31" s="159">
        <v>1897</v>
      </c>
      <c r="I31" s="159">
        <v>3631</v>
      </c>
      <c r="J31" s="159">
        <v>1944</v>
      </c>
      <c r="K31" s="159">
        <v>2691</v>
      </c>
      <c r="L31" s="159">
        <v>2614</v>
      </c>
      <c r="M31" s="159">
        <v>2741</v>
      </c>
      <c r="N31" s="160">
        <v>2834</v>
      </c>
      <c r="O31" s="161">
        <f>SUM(C31:N31)</f>
        <v>27931.4</v>
      </c>
    </row>
    <row r="32" spans="1:15" s="1" customFormat="1">
      <c r="A32" s="49">
        <v>10</v>
      </c>
      <c r="B32" s="50" t="s">
        <v>68</v>
      </c>
      <c r="C32" s="158">
        <v>2436</v>
      </c>
      <c r="D32" s="159">
        <v>2279</v>
      </c>
      <c r="E32" s="159">
        <v>2253</v>
      </c>
      <c r="F32" s="159">
        <v>2055</v>
      </c>
      <c r="G32" s="159">
        <v>2568</v>
      </c>
      <c r="H32" s="159">
        <v>2329</v>
      </c>
      <c r="I32" s="159">
        <v>4438</v>
      </c>
      <c r="J32" s="159">
        <v>2386</v>
      </c>
      <c r="K32" s="159">
        <v>3289</v>
      </c>
      <c r="L32" s="159">
        <v>3220</v>
      </c>
      <c r="M32" s="159">
        <v>3349</v>
      </c>
      <c r="N32" s="160">
        <v>3664</v>
      </c>
      <c r="O32" s="161">
        <f>SUM(C32:N32)</f>
        <v>34266</v>
      </c>
    </row>
    <row r="33" spans="1:15" s="1" customFormat="1">
      <c r="A33" s="49">
        <v>11</v>
      </c>
      <c r="B33" s="50" t="s">
        <v>69</v>
      </c>
      <c r="C33" s="158">
        <v>41</v>
      </c>
      <c r="D33" s="159">
        <v>20</v>
      </c>
      <c r="E33" s="159">
        <v>20</v>
      </c>
      <c r="F33" s="159">
        <v>20</v>
      </c>
      <c r="G33" s="159">
        <v>20</v>
      </c>
      <c r="H33" s="159">
        <v>20</v>
      </c>
      <c r="I33" s="159">
        <v>60</v>
      </c>
      <c r="J33" s="159">
        <v>166</v>
      </c>
      <c r="K33" s="159">
        <v>244</v>
      </c>
      <c r="L33" s="159">
        <v>220</v>
      </c>
      <c r="M33" s="159">
        <v>228.4</v>
      </c>
      <c r="N33" s="160">
        <v>728.4</v>
      </c>
      <c r="O33" s="161">
        <f>SUM(C33:N33)</f>
        <v>1787.8000000000002</v>
      </c>
    </row>
    <row r="34" spans="1:15" s="1" customFormat="1">
      <c r="A34" s="49">
        <v>12</v>
      </c>
      <c r="B34" s="50" t="s">
        <v>70</v>
      </c>
      <c r="C34" s="158">
        <v>8910</v>
      </c>
      <c r="D34" s="159">
        <v>8331.4</v>
      </c>
      <c r="E34" s="159">
        <v>8239.2000000000007</v>
      </c>
      <c r="F34" s="159">
        <v>7518.4</v>
      </c>
      <c r="G34" s="159">
        <v>9394</v>
      </c>
      <c r="H34" s="159">
        <v>8481</v>
      </c>
      <c r="I34" s="159">
        <v>15431.5</v>
      </c>
      <c r="J34" s="159">
        <v>9496</v>
      </c>
      <c r="K34" s="159">
        <v>12033</v>
      </c>
      <c r="L34" s="159">
        <v>11778.9</v>
      </c>
      <c r="M34" s="159">
        <v>12253.8</v>
      </c>
      <c r="N34" s="160">
        <v>12467.74</v>
      </c>
      <c r="O34" s="161">
        <f>SUM(C34:N34)</f>
        <v>124334.94</v>
      </c>
    </row>
    <row r="35" spans="1:15" s="1" customFormat="1">
      <c r="A35" s="49">
        <v>13</v>
      </c>
      <c r="B35" s="50" t="s">
        <v>71</v>
      </c>
      <c r="C35" s="158">
        <v>700</v>
      </c>
      <c r="D35" s="159">
        <v>240</v>
      </c>
      <c r="E35" s="159">
        <v>60</v>
      </c>
      <c r="F35" s="159">
        <v>0</v>
      </c>
      <c r="G35" s="159">
        <v>471</v>
      </c>
      <c r="H35" s="159">
        <v>294</v>
      </c>
      <c r="I35" s="159">
        <v>0</v>
      </c>
      <c r="J35" s="159">
        <v>5600</v>
      </c>
      <c r="K35" s="159">
        <v>658</v>
      </c>
      <c r="L35" s="159">
        <v>0</v>
      </c>
      <c r="M35" s="159">
        <v>0</v>
      </c>
      <c r="N35" s="160">
        <v>0</v>
      </c>
      <c r="O35" s="161">
        <f>SUM(C35:N35)</f>
        <v>8023</v>
      </c>
    </row>
    <row r="36" spans="1:15" s="1" customFormat="1">
      <c r="A36" s="152">
        <v>14</v>
      </c>
      <c r="B36" s="153" t="s">
        <v>72</v>
      </c>
      <c r="C36" s="154">
        <v>165.35000000000002</v>
      </c>
      <c r="D36" s="155">
        <v>156.57999999999998</v>
      </c>
      <c r="E36" s="155">
        <v>156.29000000000002</v>
      </c>
      <c r="F36" s="155">
        <v>145.28</v>
      </c>
      <c r="G36" s="155">
        <v>178.49</v>
      </c>
      <c r="H36" s="155">
        <v>158.55000000000001</v>
      </c>
      <c r="I36" s="155">
        <v>260.19</v>
      </c>
      <c r="J36" s="155">
        <v>183.13</v>
      </c>
      <c r="K36" s="155">
        <v>198.76999999999998</v>
      </c>
      <c r="L36" s="155">
        <v>231.80999999999997</v>
      </c>
      <c r="M36" s="155">
        <v>192.39000000000001</v>
      </c>
      <c r="N36" s="156">
        <v>196.42000000000002</v>
      </c>
      <c r="O36" s="157">
        <f>SUM(C36:N36)</f>
        <v>2223.25</v>
      </c>
    </row>
    <row r="37" spans="1:15" s="1" customFormat="1" hidden="1">
      <c r="A37" s="40"/>
      <c r="B37" s="41"/>
      <c r="C37" s="132">
        <v>0</v>
      </c>
      <c r="D37" s="133">
        <v>0</v>
      </c>
      <c r="E37" s="133">
        <v>0</v>
      </c>
      <c r="F37" s="133">
        <v>0</v>
      </c>
      <c r="G37" s="133">
        <v>0</v>
      </c>
      <c r="H37" s="133"/>
      <c r="I37" s="133"/>
      <c r="J37" s="133"/>
      <c r="K37" s="133"/>
      <c r="L37" s="133"/>
      <c r="M37" s="133"/>
      <c r="N37" s="134"/>
      <c r="O37" s="42">
        <f>SUM(C37:N37)</f>
        <v>0</v>
      </c>
    </row>
    <row r="38" spans="1:15" s="1" customFormat="1" ht="1.1499999999999999" customHeight="1" thickBot="1">
      <c r="A38" s="88"/>
      <c r="B38" s="89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90"/>
    </row>
    <row r="39" spans="1:15" s="1" customFormat="1" ht="19.5" thickBot="1">
      <c r="A39" s="65" t="s">
        <v>54</v>
      </c>
      <c r="B39" s="87"/>
      <c r="C39" s="136">
        <f>C10+C16-C22</f>
        <v>26002.429999999862</v>
      </c>
      <c r="D39" s="137">
        <f t="shared" ref="D39:N39" si="3">D10+D16-D22</f>
        <v>32384.569999999872</v>
      </c>
      <c r="E39" s="137">
        <f t="shared" si="3"/>
        <v>36308.019999999946</v>
      </c>
      <c r="F39" s="137">
        <f t="shared" si="3"/>
        <v>37570.169999999962</v>
      </c>
      <c r="G39" s="137">
        <f t="shared" si="3"/>
        <v>38062.669999999925</v>
      </c>
      <c r="H39" s="137">
        <f t="shared" si="3"/>
        <v>45288.799999999857</v>
      </c>
      <c r="I39" s="137">
        <f t="shared" si="3"/>
        <v>31214.409999999923</v>
      </c>
      <c r="J39" s="137">
        <f t="shared" si="3"/>
        <v>23373.019999999855</v>
      </c>
      <c r="K39" s="137">
        <f t="shared" si="3"/>
        <v>29829.149999999845</v>
      </c>
      <c r="L39" s="137">
        <f t="shared" si="3"/>
        <v>18427.179999999902</v>
      </c>
      <c r="M39" s="137">
        <f t="shared" si="3"/>
        <v>24119.199999999881</v>
      </c>
      <c r="N39" s="138">
        <f t="shared" si="3"/>
        <v>23744.31999999984</v>
      </c>
      <c r="O39" s="30">
        <f>N39</f>
        <v>23744.31999999984</v>
      </c>
    </row>
    <row r="40" spans="1:15" s="1" customFormat="1" hidden="1">
      <c r="A40" s="75" t="s">
        <v>35</v>
      </c>
      <c r="B40" s="76"/>
      <c r="C40" s="111">
        <v>26002.429999999877</v>
      </c>
      <c r="D40" s="112">
        <v>32384.569999999949</v>
      </c>
      <c r="E40" s="112">
        <v>36308.01999999996</v>
      </c>
      <c r="F40" s="112">
        <v>37570.169999999925</v>
      </c>
      <c r="G40" s="112">
        <v>38062.669999999867</v>
      </c>
      <c r="H40" s="112">
        <v>45288.79999999993</v>
      </c>
      <c r="I40" s="112">
        <v>31214.409999999858</v>
      </c>
      <c r="J40" s="112">
        <v>23373.019999999844</v>
      </c>
      <c r="K40" s="112">
        <v>29829.149999999907</v>
      </c>
      <c r="L40" s="112">
        <v>18427.179999999877</v>
      </c>
      <c r="M40" s="112">
        <v>24119.199999999837</v>
      </c>
      <c r="N40" s="113">
        <v>23744.320000000065</v>
      </c>
      <c r="O40" s="29">
        <f>N40</f>
        <v>23744.320000000065</v>
      </c>
    </row>
    <row r="41" spans="1:15" s="1" customFormat="1" hidden="1">
      <c r="A41" s="55" t="s">
        <v>51</v>
      </c>
      <c r="B41" s="56"/>
      <c r="C41" s="114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6"/>
      <c r="O41" s="35">
        <f>N41</f>
        <v>0</v>
      </c>
    </row>
    <row r="42" spans="1:15" s="1" customFormat="1" hidden="1">
      <c r="A42" s="55" t="s">
        <v>49</v>
      </c>
      <c r="B42" s="56"/>
      <c r="C42" s="114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6"/>
      <c r="O42" s="35">
        <f>N42</f>
        <v>0</v>
      </c>
    </row>
    <row r="43" spans="1:15" s="1" customFormat="1" ht="15.75" hidden="1" thickBot="1">
      <c r="A43" s="80" t="s">
        <v>50</v>
      </c>
      <c r="B43" s="81"/>
      <c r="C43" s="117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9"/>
      <c r="O43" s="36">
        <f>N43</f>
        <v>0</v>
      </c>
    </row>
    <row r="44" spans="1:15" s="1" customFormat="1" ht="7.5" customHeight="1" thickBot="1">
      <c r="A44" s="83"/>
      <c r="B44" s="84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85"/>
    </row>
    <row r="45" spans="1:15">
      <c r="A45" s="71" t="s">
        <v>52</v>
      </c>
      <c r="B45" s="82"/>
      <c r="C45" s="139">
        <f>C8</f>
        <v>23263.75</v>
      </c>
      <c r="D45" s="140">
        <f t="shared" ref="D45:O45" si="4">D8</f>
        <v>23263.75</v>
      </c>
      <c r="E45" s="140">
        <f t="shared" si="4"/>
        <v>23263.75</v>
      </c>
      <c r="F45" s="140">
        <f t="shared" si="4"/>
        <v>14322.75</v>
      </c>
      <c r="G45" s="140">
        <f t="shared" si="4"/>
        <v>22975.75</v>
      </c>
      <c r="H45" s="140">
        <f t="shared" si="4"/>
        <v>22687.75</v>
      </c>
      <c r="I45" s="140">
        <f t="shared" si="4"/>
        <v>23263.75</v>
      </c>
      <c r="J45" s="140">
        <f t="shared" si="4"/>
        <v>23263.75</v>
      </c>
      <c r="K45" s="140">
        <f t="shared" si="4"/>
        <v>23263.75</v>
      </c>
      <c r="L45" s="140">
        <f t="shared" si="4"/>
        <v>23263.75</v>
      </c>
      <c r="M45" s="140">
        <f t="shared" si="4"/>
        <v>23263.75</v>
      </c>
      <c r="N45" s="141">
        <f t="shared" si="4"/>
        <v>23263.75</v>
      </c>
      <c r="O45" s="43">
        <f t="shared" si="4"/>
        <v>269360</v>
      </c>
    </row>
    <row r="46" spans="1:15">
      <c r="A46" s="73" t="s">
        <v>47</v>
      </c>
      <c r="B46" s="86"/>
      <c r="C46" s="142">
        <v>182</v>
      </c>
      <c r="D46" s="143">
        <v>728</v>
      </c>
      <c r="E46" s="143">
        <v>0</v>
      </c>
      <c r="F46" s="143">
        <v>0</v>
      </c>
      <c r="G46" s="143">
        <v>0</v>
      </c>
      <c r="H46" s="143">
        <v>0</v>
      </c>
      <c r="I46" s="143">
        <v>4200</v>
      </c>
      <c r="J46" s="143">
        <v>0</v>
      </c>
      <c r="K46" s="143">
        <v>0</v>
      </c>
      <c r="L46" s="143">
        <v>0</v>
      </c>
      <c r="M46" s="143">
        <v>0</v>
      </c>
      <c r="N46" s="144">
        <v>0</v>
      </c>
      <c r="O46" s="46">
        <f>SUM(C46:N46)</f>
        <v>5110</v>
      </c>
    </row>
    <row r="47" spans="1:15">
      <c r="A47" s="73" t="s">
        <v>53</v>
      </c>
      <c r="B47" s="86"/>
      <c r="C47" s="142">
        <f>C17</f>
        <v>16010.2</v>
      </c>
      <c r="D47" s="143">
        <f t="shared" ref="D47:O47" si="5">D17</f>
        <v>20631.7</v>
      </c>
      <c r="E47" s="143">
        <f t="shared" si="5"/>
        <v>16357</v>
      </c>
      <c r="F47" s="143">
        <f t="shared" si="5"/>
        <v>12889.5</v>
      </c>
      <c r="G47" s="143">
        <f t="shared" si="5"/>
        <v>18370.669999999998</v>
      </c>
      <c r="H47" s="143">
        <f t="shared" si="5"/>
        <v>20702.169999999998</v>
      </c>
      <c r="I47" s="143">
        <f t="shared" si="5"/>
        <v>20862.55</v>
      </c>
      <c r="J47" s="143">
        <f t="shared" si="5"/>
        <v>12373.61</v>
      </c>
      <c r="K47" s="143">
        <f t="shared" si="5"/>
        <v>28742.780000000002</v>
      </c>
      <c r="L47" s="143">
        <f t="shared" si="5"/>
        <v>18453.199999999997</v>
      </c>
      <c r="M47" s="143">
        <f t="shared" si="5"/>
        <v>27828.370000000003</v>
      </c>
      <c r="N47" s="144">
        <f t="shared" si="5"/>
        <v>21888.37</v>
      </c>
      <c r="O47" s="44">
        <f t="shared" si="5"/>
        <v>235110.12</v>
      </c>
    </row>
    <row r="48" spans="1:15" hidden="1">
      <c r="A48" s="73" t="s">
        <v>45</v>
      </c>
      <c r="B48" s="86"/>
      <c r="C48" s="142">
        <f>IF((C45+C46)&lt;&gt;0,C47/(C45+C46),0)</f>
        <v>0.68286149941887131</v>
      </c>
      <c r="D48" s="143">
        <f t="shared" ref="D48:O48" si="6">IF((D45+D46)&lt;&gt;0,D47/(D45+D46),0)</f>
        <v>0.85994977440161724</v>
      </c>
      <c r="E48" s="143">
        <f t="shared" si="6"/>
        <v>0.70311106334963192</v>
      </c>
      <c r="F48" s="143">
        <f t="shared" si="6"/>
        <v>0.89993192648059905</v>
      </c>
      <c r="G48" s="143">
        <f t="shared" si="6"/>
        <v>0.79956780518590242</v>
      </c>
      <c r="H48" s="143">
        <f t="shared" si="6"/>
        <v>0.91248228669656528</v>
      </c>
      <c r="I48" s="143">
        <f t="shared" si="6"/>
        <v>0.75963952482818253</v>
      </c>
      <c r="J48" s="143">
        <f t="shared" si="6"/>
        <v>0.53188372467895328</v>
      </c>
      <c r="K48" s="143">
        <f t="shared" si="6"/>
        <v>1.2355179195099673</v>
      </c>
      <c r="L48" s="143">
        <f t="shared" si="6"/>
        <v>0.79321691472784894</v>
      </c>
      <c r="M48" s="143">
        <f t="shared" si="6"/>
        <v>1.1962117027564345</v>
      </c>
      <c r="N48" s="144">
        <f t="shared" si="6"/>
        <v>0.9408788350975229</v>
      </c>
      <c r="O48" s="47">
        <f t="shared" si="6"/>
        <v>0.85659678653404747</v>
      </c>
    </row>
    <row r="49" spans="1:15">
      <c r="A49" s="73" t="s">
        <v>82</v>
      </c>
      <c r="B49" s="86"/>
      <c r="C49" s="142">
        <v>112477.26999999999</v>
      </c>
      <c r="D49" s="143">
        <v>115837.32</v>
      </c>
      <c r="E49" s="143">
        <v>122744.06999999999</v>
      </c>
      <c r="F49" s="143">
        <v>124177.31999999999</v>
      </c>
      <c r="G49" s="143">
        <v>128782.40000000001</v>
      </c>
      <c r="H49" s="143">
        <v>130767.98000000001</v>
      </c>
      <c r="I49" s="143">
        <v>137369.18000000002</v>
      </c>
      <c r="J49" s="143">
        <v>148259.32000000007</v>
      </c>
      <c r="K49" s="143">
        <v>142780.29000000004</v>
      </c>
      <c r="L49" s="143">
        <v>147590.84000000005</v>
      </c>
      <c r="M49" s="143">
        <v>143026.22000000006</v>
      </c>
      <c r="N49" s="144">
        <v>144401.60000000006</v>
      </c>
      <c r="O49" s="44">
        <f>N49</f>
        <v>144401.60000000006</v>
      </c>
    </row>
    <row r="50" spans="1:15" ht="15.75" thickBot="1">
      <c r="A50" s="67" t="s">
        <v>43</v>
      </c>
      <c r="B50" s="91"/>
      <c r="C50" s="123">
        <v>-8330.1299999999937</v>
      </c>
      <c r="D50" s="105">
        <v>-7421.7499999999945</v>
      </c>
      <c r="E50" s="105">
        <v>-5667.7299999999959</v>
      </c>
      <c r="F50" s="105">
        <v>-10245.81</v>
      </c>
      <c r="G50" s="105">
        <v>-13483.679999999998</v>
      </c>
      <c r="H50" s="105">
        <v>-13186.929999999998</v>
      </c>
      <c r="I50" s="105">
        <v>-13823.66</v>
      </c>
      <c r="J50" s="105">
        <v>-11966.829999999998</v>
      </c>
      <c r="K50" s="105">
        <v>-11926.729999999998</v>
      </c>
      <c r="L50" s="105">
        <v>-13609.919999999996</v>
      </c>
      <c r="M50" s="105">
        <v>-11653.709999999997</v>
      </c>
      <c r="N50" s="124">
        <v>-10156.509999999998</v>
      </c>
      <c r="O50" s="45">
        <f>N50</f>
        <v>-10156.509999999998</v>
      </c>
    </row>
    <row r="51" spans="1:15"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</row>
    <row r="52" spans="1:15">
      <c r="B52" t="s">
        <v>36</v>
      </c>
      <c r="C52" s="145">
        <f>C40-C41-C42-C43-C39</f>
        <v>0</v>
      </c>
      <c r="D52" s="145">
        <f t="shared" ref="D52:O52" si="7">D40-D41-D42-D43-D39</f>
        <v>7.6397554948925972E-11</v>
      </c>
      <c r="E52" s="145">
        <f t="shared" si="7"/>
        <v>0</v>
      </c>
      <c r="F52" s="145">
        <f t="shared" si="7"/>
        <v>0</v>
      </c>
      <c r="G52" s="145">
        <f t="shared" si="7"/>
        <v>-5.8207660913467407E-11</v>
      </c>
      <c r="H52" s="145">
        <f t="shared" si="7"/>
        <v>7.2759576141834259E-11</v>
      </c>
      <c r="I52" s="145">
        <f t="shared" si="7"/>
        <v>-6.5483618527650833E-11</v>
      </c>
      <c r="J52" s="145">
        <f t="shared" si="7"/>
        <v>0</v>
      </c>
      <c r="K52" s="145">
        <f t="shared" si="7"/>
        <v>6.184563972055912E-11</v>
      </c>
      <c r="L52" s="145">
        <f t="shared" si="7"/>
        <v>0</v>
      </c>
      <c r="M52" s="145">
        <f t="shared" si="7"/>
        <v>-4.3655745685100555E-11</v>
      </c>
      <c r="N52" s="145">
        <f t="shared" si="7"/>
        <v>2.255546860396862E-10</v>
      </c>
      <c r="O52" s="31">
        <f t="shared" si="7"/>
        <v>2.255546860396862E-10</v>
      </c>
    </row>
    <row r="53" spans="1:15">
      <c r="B53" t="s">
        <v>37</v>
      </c>
      <c r="C53" s="31">
        <f>C39-D10</f>
        <v>0</v>
      </c>
      <c r="D53" s="31">
        <f t="shared" ref="D53:M53" si="8">D39-E10</f>
        <v>-7.6397554948925972E-11</v>
      </c>
      <c r="E53" s="31">
        <f t="shared" si="8"/>
        <v>0</v>
      </c>
      <c r="F53" s="31">
        <f t="shared" si="8"/>
        <v>0</v>
      </c>
      <c r="G53" s="31">
        <f t="shared" si="8"/>
        <v>5.8207660913467407E-11</v>
      </c>
      <c r="H53" s="31">
        <f t="shared" si="8"/>
        <v>-7.2759576141834259E-11</v>
      </c>
      <c r="I53" s="31">
        <f t="shared" si="8"/>
        <v>6.5483618527650833E-11</v>
      </c>
      <c r="J53" s="31">
        <f t="shared" si="8"/>
        <v>0</v>
      </c>
      <c r="K53" s="31">
        <f t="shared" si="8"/>
        <v>-6.184563972055912E-11</v>
      </c>
      <c r="L53" s="31">
        <f t="shared" si="8"/>
        <v>0</v>
      </c>
      <c r="M53" s="31">
        <f t="shared" si="8"/>
        <v>4.3655745685100555E-11</v>
      </c>
      <c r="N53" s="31"/>
    </row>
    <row r="54" spans="1:15">
      <c r="B54" t="s">
        <v>38</v>
      </c>
      <c r="C54" s="31">
        <f>C40-D11</f>
        <v>0</v>
      </c>
      <c r="D54" s="31">
        <f>D40-E11</f>
        <v>0</v>
      </c>
      <c r="E54" s="31">
        <f>E40-F11</f>
        <v>0</v>
      </c>
      <c r="F54" s="31">
        <f>F40-G11</f>
        <v>0</v>
      </c>
      <c r="G54" s="31">
        <f>G40-H11</f>
        <v>0</v>
      </c>
      <c r="H54" s="31">
        <f>H40-I11</f>
        <v>0</v>
      </c>
      <c r="I54" s="31">
        <f>I40-J11</f>
        <v>0</v>
      </c>
      <c r="J54" s="31">
        <f>J40-K11</f>
        <v>0</v>
      </c>
      <c r="K54" s="31">
        <f>K40-L11</f>
        <v>0</v>
      </c>
      <c r="L54" s="31">
        <f>L40-M11</f>
        <v>0</v>
      </c>
      <c r="M54" s="31">
        <f>M40-N11</f>
        <v>0</v>
      </c>
      <c r="N54" s="31"/>
    </row>
    <row r="55" spans="1:15">
      <c r="B55" t="s">
        <v>39</v>
      </c>
      <c r="C55" s="31">
        <f>C41-D12</f>
        <v>0</v>
      </c>
      <c r="D55" s="31">
        <f>D41-E12</f>
        <v>0</v>
      </c>
      <c r="E55" s="31">
        <f>E41-F12</f>
        <v>0</v>
      </c>
      <c r="F55" s="31">
        <f>F41-G12</f>
        <v>0</v>
      </c>
      <c r="G55" s="31">
        <f>G41-H12</f>
        <v>0</v>
      </c>
      <c r="H55" s="31">
        <f>H41-I12</f>
        <v>0</v>
      </c>
      <c r="I55" s="31">
        <f>I41-J12</f>
        <v>0</v>
      </c>
      <c r="J55" s="31">
        <f>J41-K12</f>
        <v>0</v>
      </c>
      <c r="K55" s="31">
        <f>K41-L12</f>
        <v>0</v>
      </c>
      <c r="L55" s="31">
        <f>L41-M12</f>
        <v>0</v>
      </c>
      <c r="M55" s="31">
        <f>M41-N12</f>
        <v>0</v>
      </c>
      <c r="N55" s="31"/>
    </row>
    <row r="56" spans="1:15">
      <c r="B56" t="s">
        <v>40</v>
      </c>
      <c r="C56" s="31">
        <f>C42-D13</f>
        <v>0</v>
      </c>
      <c r="D56" s="31">
        <f>D42-E13</f>
        <v>0</v>
      </c>
      <c r="E56" s="31">
        <f>E42-F13</f>
        <v>0</v>
      </c>
      <c r="F56" s="31">
        <f>F42-G13</f>
        <v>0</v>
      </c>
      <c r="G56" s="31">
        <f>G42-H13</f>
        <v>0</v>
      </c>
      <c r="H56" s="31">
        <f>H42-I13</f>
        <v>0</v>
      </c>
      <c r="I56" s="31">
        <f>I42-J13</f>
        <v>0</v>
      </c>
      <c r="J56" s="31">
        <f>J42-K13</f>
        <v>0</v>
      </c>
      <c r="K56" s="31">
        <f>K42-L13</f>
        <v>0</v>
      </c>
      <c r="L56" s="31">
        <f>L42-M13</f>
        <v>0</v>
      </c>
      <c r="M56" s="31">
        <f>M42-N13</f>
        <v>0</v>
      </c>
      <c r="N56" s="31"/>
    </row>
    <row r="57" spans="1:15">
      <c r="B57" t="s">
        <v>41</v>
      </c>
      <c r="C57" s="31">
        <f>C43-D14</f>
        <v>0</v>
      </c>
      <c r="D57" s="31">
        <f>D43-E14</f>
        <v>0</v>
      </c>
      <c r="E57" s="31">
        <f>E43-F14</f>
        <v>0</v>
      </c>
      <c r="F57" s="31">
        <f>F43-G14</f>
        <v>0</v>
      </c>
      <c r="G57" s="31">
        <f>G43-H14</f>
        <v>0</v>
      </c>
      <c r="H57" s="31">
        <f>H43-I14</f>
        <v>0</v>
      </c>
      <c r="I57" s="31">
        <f>I43-J14</f>
        <v>0</v>
      </c>
      <c r="J57" s="31">
        <f>J43-K14</f>
        <v>0</v>
      </c>
      <c r="K57" s="31">
        <f>K43-L14</f>
        <v>0</v>
      </c>
      <c r="L57" s="31">
        <f>L43-M14</f>
        <v>0</v>
      </c>
      <c r="M57" s="31">
        <f>M43-N14</f>
        <v>0</v>
      </c>
      <c r="N57" s="31"/>
    </row>
    <row r="58" spans="1:15">
      <c r="B58" t="s">
        <v>42</v>
      </c>
      <c r="C58" s="31" t="b">
        <f>C8=D8</f>
        <v>1</v>
      </c>
      <c r="D58" s="31" t="b">
        <f t="shared" ref="D58:M58" si="9">D8=E8</f>
        <v>1</v>
      </c>
      <c r="E58" s="31" t="b">
        <f t="shared" si="9"/>
        <v>0</v>
      </c>
      <c r="F58" s="31" t="b">
        <f t="shared" si="9"/>
        <v>0</v>
      </c>
      <c r="G58" s="31" t="b">
        <f t="shared" si="9"/>
        <v>0</v>
      </c>
      <c r="H58" s="31" t="b">
        <f t="shared" si="9"/>
        <v>0</v>
      </c>
      <c r="I58" s="31" t="b">
        <f t="shared" si="9"/>
        <v>1</v>
      </c>
      <c r="J58" s="31" t="b">
        <f t="shared" si="9"/>
        <v>1</v>
      </c>
      <c r="K58" s="31" t="b">
        <f t="shared" si="9"/>
        <v>1</v>
      </c>
      <c r="L58" s="31" t="b">
        <f t="shared" si="9"/>
        <v>1</v>
      </c>
      <c r="M58" s="31" t="b">
        <f t="shared" si="9"/>
        <v>1</v>
      </c>
    </row>
    <row r="59" spans="1:15">
      <c r="B59" t="s">
        <v>46</v>
      </c>
      <c r="D59" s="31">
        <f>C49+D45+D46-D47-D49</f>
        <v>0</v>
      </c>
      <c r="E59" s="31">
        <f t="shared" ref="E59:N59" si="10">D49+E45+E46-E47-E49</f>
        <v>0</v>
      </c>
      <c r="F59" s="31">
        <f t="shared" si="10"/>
        <v>0</v>
      </c>
      <c r="G59" s="31">
        <f t="shared" si="10"/>
        <v>0</v>
      </c>
      <c r="H59" s="31">
        <f t="shared" si="10"/>
        <v>0</v>
      </c>
      <c r="I59" s="31">
        <f t="shared" si="10"/>
        <v>0</v>
      </c>
      <c r="J59" s="31">
        <f t="shared" si="10"/>
        <v>0</v>
      </c>
      <c r="K59" s="31">
        <f t="shared" si="10"/>
        <v>0</v>
      </c>
      <c r="L59" s="31">
        <f t="shared" si="10"/>
        <v>0</v>
      </c>
      <c r="M59" s="31">
        <f t="shared" si="10"/>
        <v>0</v>
      </c>
      <c r="N59" s="31">
        <f t="shared" si="10"/>
        <v>0</v>
      </c>
    </row>
  </sheetData>
  <mergeCells count="32">
    <mergeCell ref="A50:B50"/>
    <mergeCell ref="A40:B40"/>
    <mergeCell ref="A41:B41"/>
    <mergeCell ref="A42:B42"/>
    <mergeCell ref="A43:B43"/>
    <mergeCell ref="A46:B46"/>
    <mergeCell ref="A14:B14"/>
    <mergeCell ref="A45:B45"/>
    <mergeCell ref="A44:O44"/>
    <mergeCell ref="A49:B49"/>
    <mergeCell ref="A39:B39"/>
    <mergeCell ref="A15:O15"/>
    <mergeCell ref="A48:B48"/>
    <mergeCell ref="A47:B47"/>
    <mergeCell ref="A38:O38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2:B22"/>
    <mergeCell ref="A21:O21"/>
    <mergeCell ref="A1:C1"/>
    <mergeCell ref="D1:O1"/>
    <mergeCell ref="A2:O2"/>
    <mergeCell ref="A10:B10"/>
    <mergeCell ref="A16:B16"/>
    <mergeCell ref="A8:B8"/>
  </mergeCells>
  <conditionalFormatting sqref="C48:O48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3:N36"/>
  <sheetViews>
    <sheetView workbookViewId="0">
      <selection activeCell="L21" sqref="L21"/>
    </sheetView>
  </sheetViews>
  <sheetFormatPr defaultRowHeight="15"/>
  <sheetData>
    <row r="23" spans="3:14">
      <c r="C23" t="s">
        <v>75</v>
      </c>
      <c r="D23" t="s">
        <v>84</v>
      </c>
      <c r="E23" t="s">
        <v>93</v>
      </c>
      <c r="F23" t="s">
        <v>101</v>
      </c>
      <c r="G23" t="s">
        <v>108</v>
      </c>
      <c r="H23" t="s">
        <v>117</v>
      </c>
      <c r="I23" t="s">
        <v>125</v>
      </c>
      <c r="K23" t="s">
        <v>142</v>
      </c>
      <c r="L23" t="s">
        <v>150</v>
      </c>
      <c r="M23" t="s">
        <v>158</v>
      </c>
      <c r="N23" t="s">
        <v>165</v>
      </c>
    </row>
    <row r="24" spans="3:14">
      <c r="I24" t="s">
        <v>126</v>
      </c>
    </row>
    <row r="25" spans="3:14">
      <c r="C25" t="s">
        <v>74</v>
      </c>
      <c r="D25" t="s">
        <v>83</v>
      </c>
      <c r="E25" t="s">
        <v>92</v>
      </c>
      <c r="F25" t="s">
        <v>100</v>
      </c>
      <c r="G25" t="s">
        <v>107</v>
      </c>
      <c r="H25" t="s">
        <v>116</v>
      </c>
      <c r="I25" t="s">
        <v>124</v>
      </c>
      <c r="K25" t="s">
        <v>141</v>
      </c>
      <c r="L25" t="s">
        <v>149</v>
      </c>
      <c r="M25" t="s">
        <v>157</v>
      </c>
      <c r="N25" t="s">
        <v>164</v>
      </c>
    </row>
    <row r="26" spans="3:14">
      <c r="I26" t="s">
        <v>127</v>
      </c>
    </row>
    <row r="27" spans="3:14">
      <c r="J27" t="s">
        <v>134</v>
      </c>
    </row>
    <row r="28" spans="3:14">
      <c r="L28" t="s">
        <v>151</v>
      </c>
    </row>
    <row r="29" spans="3:14">
      <c r="G29" t="s">
        <v>109</v>
      </c>
    </row>
    <row r="30" spans="3:14">
      <c r="I30" t="s">
        <v>128</v>
      </c>
    </row>
    <row r="31" spans="3:14">
      <c r="C31" t="s">
        <v>76</v>
      </c>
      <c r="D31" t="s">
        <v>85</v>
      </c>
      <c r="E31" t="s">
        <v>94</v>
      </c>
      <c r="F31" t="s">
        <v>102</v>
      </c>
      <c r="G31" t="s">
        <v>110</v>
      </c>
      <c r="H31" t="s">
        <v>118</v>
      </c>
      <c r="I31" t="s">
        <v>129</v>
      </c>
      <c r="J31" t="s">
        <v>135</v>
      </c>
      <c r="K31" t="s">
        <v>143</v>
      </c>
      <c r="L31" t="s">
        <v>152</v>
      </c>
      <c r="M31" t="s">
        <v>159</v>
      </c>
      <c r="N31" t="s">
        <v>166</v>
      </c>
    </row>
    <row r="32" spans="3:14">
      <c r="C32" t="s">
        <v>77</v>
      </c>
      <c r="D32" t="s">
        <v>86</v>
      </c>
      <c r="E32" t="s">
        <v>95</v>
      </c>
      <c r="F32" t="s">
        <v>103</v>
      </c>
      <c r="G32" t="s">
        <v>111</v>
      </c>
      <c r="H32" t="s">
        <v>119</v>
      </c>
      <c r="I32" t="s">
        <v>130</v>
      </c>
      <c r="J32" t="s">
        <v>136</v>
      </c>
      <c r="K32" t="s">
        <v>144</v>
      </c>
      <c r="L32" t="s">
        <v>153</v>
      </c>
      <c r="M32" t="s">
        <v>160</v>
      </c>
      <c r="N32" t="s">
        <v>167</v>
      </c>
    </row>
    <row r="33" spans="3:14">
      <c r="C33" t="s">
        <v>78</v>
      </c>
      <c r="D33" t="s">
        <v>87</v>
      </c>
      <c r="E33" t="s">
        <v>96</v>
      </c>
      <c r="F33" t="s">
        <v>104</v>
      </c>
      <c r="G33" t="s">
        <v>112</v>
      </c>
      <c r="H33" t="s">
        <v>120</v>
      </c>
      <c r="I33" t="s">
        <v>131</v>
      </c>
      <c r="J33" t="s">
        <v>137</v>
      </c>
      <c r="K33" t="s">
        <v>145</v>
      </c>
      <c r="L33" t="s">
        <v>154</v>
      </c>
      <c r="M33" t="s">
        <v>161</v>
      </c>
      <c r="N33" t="s">
        <v>168</v>
      </c>
    </row>
    <row r="34" spans="3:14">
      <c r="C34" t="s">
        <v>79</v>
      </c>
      <c r="D34" t="s">
        <v>88</v>
      </c>
      <c r="E34" t="s">
        <v>97</v>
      </c>
      <c r="F34" t="s">
        <v>105</v>
      </c>
      <c r="G34" t="s">
        <v>113</v>
      </c>
      <c r="H34" t="s">
        <v>121</v>
      </c>
      <c r="I34" t="s">
        <v>132</v>
      </c>
      <c r="J34" t="s">
        <v>138</v>
      </c>
      <c r="K34" t="s">
        <v>146</v>
      </c>
      <c r="L34" t="s">
        <v>155</v>
      </c>
      <c r="M34" t="s">
        <v>162</v>
      </c>
      <c r="N34" t="s">
        <v>169</v>
      </c>
    </row>
    <row r="35" spans="3:14">
      <c r="C35" t="s">
        <v>80</v>
      </c>
      <c r="D35" t="s">
        <v>89</v>
      </c>
      <c r="E35" t="s">
        <v>98</v>
      </c>
      <c r="G35" t="s">
        <v>114</v>
      </c>
      <c r="H35" t="s">
        <v>122</v>
      </c>
      <c r="J35" t="s">
        <v>139</v>
      </c>
      <c r="K35" t="s">
        <v>147</v>
      </c>
    </row>
    <row r="36" spans="3:14">
      <c r="C36" t="s">
        <v>81</v>
      </c>
      <c r="D36" t="s">
        <v>90</v>
      </c>
      <c r="E36" t="s">
        <v>99</v>
      </c>
      <c r="F36" t="s">
        <v>106</v>
      </c>
      <c r="G36" t="s">
        <v>115</v>
      </c>
      <c r="H36" t="s">
        <v>123</v>
      </c>
      <c r="I36" t="s">
        <v>133</v>
      </c>
      <c r="J36" t="s">
        <v>140</v>
      </c>
      <c r="K36" t="s">
        <v>148</v>
      </c>
      <c r="L36" t="s">
        <v>156</v>
      </c>
      <c r="M36" t="s">
        <v>163</v>
      </c>
      <c r="N36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6" t="s">
        <v>13</v>
      </c>
      <c r="B1" s="96"/>
      <c r="C1" s="96"/>
      <c r="D1" s="96"/>
      <c r="E1" s="96"/>
      <c r="F1" s="96"/>
      <c r="G1" s="96"/>
    </row>
    <row r="2" spans="1:7" ht="15.75" thickBot="1">
      <c r="A2" s="97" t="s">
        <v>0</v>
      </c>
      <c r="B2" s="97"/>
      <c r="C2" s="97"/>
      <c r="D2" s="97"/>
      <c r="E2" s="97"/>
      <c r="F2" s="97"/>
      <c r="G2" s="97"/>
    </row>
    <row r="3" spans="1:7">
      <c r="A3" s="98" t="s">
        <v>1</v>
      </c>
      <c r="B3" s="99"/>
      <c r="C3" s="99" t="s">
        <v>2</v>
      </c>
      <c r="D3" s="99"/>
      <c r="E3" s="99"/>
      <c r="F3" s="99" t="s">
        <v>3</v>
      </c>
      <c r="G3" s="102" t="s">
        <v>4</v>
      </c>
    </row>
    <row r="4" spans="1:7" ht="29.25" customHeight="1">
      <c r="A4" s="100"/>
      <c r="B4" s="101"/>
      <c r="C4" s="8" t="s">
        <v>5</v>
      </c>
      <c r="D4" s="8" t="s">
        <v>6</v>
      </c>
      <c r="E4" s="8" t="s">
        <v>7</v>
      </c>
      <c r="F4" s="101"/>
      <c r="G4" s="103"/>
    </row>
    <row r="5" spans="1:7" ht="15.75" thickBot="1">
      <c r="A5" s="92"/>
      <c r="B5" s="93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4" t="s">
        <v>8</v>
      </c>
      <c r="B7" s="94"/>
      <c r="C7" s="94"/>
      <c r="D7" s="94"/>
      <c r="E7" s="94"/>
      <c r="F7" s="94"/>
      <c r="G7" s="94"/>
    </row>
    <row r="8" spans="1:7" ht="15.75" thickBot="1">
      <c r="A8" s="12" t="s">
        <v>9</v>
      </c>
      <c r="B8" s="13" t="s">
        <v>10</v>
      </c>
      <c r="C8" s="95" t="s">
        <v>11</v>
      </c>
      <c r="D8" s="95"/>
      <c r="E8" s="95"/>
      <c r="F8" s="95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6" t="str">
        <f>Rep!A1</f>
        <v xml:space="preserve">Отчет ОСМД </v>
      </c>
      <c r="B1" s="96"/>
      <c r="C1" s="96"/>
      <c r="D1" s="96"/>
      <c r="E1" s="96"/>
      <c r="F1" s="96"/>
      <c r="G1" s="96"/>
    </row>
    <row r="2" spans="1:7" ht="15.75" thickBot="1">
      <c r="A2" s="97" t="str">
        <f>Rep!A2</f>
        <v>за период с по</v>
      </c>
      <c r="B2" s="97"/>
      <c r="C2" s="97"/>
      <c r="D2" s="97"/>
      <c r="E2" s="97"/>
      <c r="F2" s="97"/>
      <c r="G2" s="97"/>
    </row>
    <row r="3" spans="1:7" ht="15" customHeight="1">
      <c r="A3" s="98" t="str">
        <f>Rep!A3</f>
        <v>Остаток на начало отчетного периода</v>
      </c>
      <c r="B3" s="99">
        <f>Rep!B3</f>
        <v>0</v>
      </c>
      <c r="C3" s="99" t="str">
        <f>Rep!C3</f>
        <v>Поступление средств
в т.ч.</v>
      </c>
      <c r="D3" s="99">
        <f>Rep!D3</f>
        <v>0</v>
      </c>
      <c r="E3" s="99">
        <f>Rep!E3</f>
        <v>0</v>
      </c>
      <c r="F3" s="99" t="str">
        <f>Rep!F3</f>
        <v>Расходы</v>
      </c>
      <c r="G3" s="102" t="s">
        <v>4</v>
      </c>
    </row>
    <row r="4" spans="1:7" ht="29.25" customHeight="1">
      <c r="A4" s="100">
        <f>Rep!A4</f>
        <v>0</v>
      </c>
      <c r="B4" s="101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1">
        <f>Rep!F4</f>
        <v>0</v>
      </c>
      <c r="G4" s="103"/>
    </row>
    <row r="5" spans="1:7" ht="15.75" thickBot="1">
      <c r="A5" s="92">
        <f>Rep!A5</f>
        <v>0</v>
      </c>
      <c r="B5" s="93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4" t="s">
        <v>8</v>
      </c>
      <c r="B7" s="94"/>
      <c r="C7" s="94"/>
      <c r="D7" s="94"/>
      <c r="E7" s="94"/>
      <c r="F7" s="94"/>
      <c r="G7" s="94"/>
    </row>
    <row r="8" spans="1:7" ht="15.75" thickBot="1">
      <c r="A8" s="12" t="s">
        <v>9</v>
      </c>
      <c r="B8" s="13" t="s">
        <v>10</v>
      </c>
      <c r="C8" s="95" t="s">
        <v>11</v>
      </c>
      <c r="D8" s="95"/>
      <c r="E8" s="95"/>
      <c r="F8" s="95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2025-03-02T13:44:51Z</dcterms:modified>
</cp:coreProperties>
</file>