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ЭтаКнига" defaultThemeVersion="124226"/>
  <bookViews>
    <workbookView xWindow="360" yWindow="30" windowWidth="18195" windowHeight="10050"/>
  </bookViews>
  <sheets>
    <sheet name="Report" sheetId="1" r:id="rId1"/>
    <sheet name="HTML" sheetId="2" state="hidden" r:id="rId2"/>
    <sheet name="Rep" sheetId="3" r:id="rId3"/>
    <sheet name="RepDate" sheetId="4" r:id="rId4"/>
  </sheets>
  <definedNames>
    <definedName name="AfterMinus">Report!$A$42</definedName>
    <definedName name="AfterPlus">Report!$A$25</definedName>
    <definedName name="_xlnm.Print_Titles" localSheetId="0">Report!$3:$3</definedName>
    <definedName name="_xlnm.Print_Area" localSheetId="0">Report!$A$1:$O$55</definedName>
  </definedNames>
  <calcPr calcId="125725"/>
</workbook>
</file>

<file path=xl/calcChain.xml><?xml version="1.0" encoding="utf-8"?>
<calcChain xmlns="http://schemas.openxmlformats.org/spreadsheetml/2006/main">
  <c r="O41" i="1"/>
  <c r="O38"/>
  <c r="O37"/>
  <c r="O36"/>
  <c r="O35"/>
  <c r="O30"/>
  <c r="O34"/>
  <c r="O31"/>
  <c r="O23"/>
  <c r="O29"/>
  <c r="O28"/>
  <c r="O21"/>
  <c r="O20"/>
  <c r="O32"/>
  <c r="O24"/>
  <c r="O33"/>
  <c r="O22"/>
  <c r="O19"/>
  <c r="O39"/>
  <c r="O18"/>
  <c r="O51"/>
  <c r="O54"/>
  <c r="A1" i="4"/>
  <c r="A2"/>
  <c r="A3"/>
  <c r="B3"/>
  <c r="C3"/>
  <c r="D3"/>
  <c r="E3"/>
  <c r="F3"/>
  <c r="A4"/>
  <c r="B4"/>
  <c r="C4"/>
  <c r="D4"/>
  <c r="E4"/>
  <c r="F4"/>
  <c r="A5"/>
  <c r="B5"/>
  <c r="C5"/>
  <c r="D5"/>
  <c r="E5"/>
  <c r="F5"/>
  <c r="F5" i="3"/>
  <c r="G5"/>
  <c r="G5" i="4" s="1"/>
  <c r="O8" i="1"/>
  <c r="O50" s="1"/>
  <c r="C10"/>
  <c r="D10"/>
  <c r="E10"/>
  <c r="F10"/>
  <c r="G10"/>
  <c r="H10"/>
  <c r="I10"/>
  <c r="J10"/>
  <c r="K10"/>
  <c r="L10"/>
  <c r="M10"/>
  <c r="N10"/>
  <c r="O11"/>
  <c r="O12"/>
  <c r="O13"/>
  <c r="O14"/>
  <c r="C16"/>
  <c r="D16"/>
  <c r="E16"/>
  <c r="F16"/>
  <c r="G16"/>
  <c r="H16"/>
  <c r="I16"/>
  <c r="J16"/>
  <c r="K16"/>
  <c r="L16"/>
  <c r="M16"/>
  <c r="N16"/>
  <c r="O17"/>
  <c r="O52" s="1"/>
  <c r="O25"/>
  <c r="C27"/>
  <c r="D27"/>
  <c r="E27"/>
  <c r="F27"/>
  <c r="G27"/>
  <c r="H27"/>
  <c r="I27"/>
  <c r="J27"/>
  <c r="K27"/>
  <c r="L27"/>
  <c r="M27"/>
  <c r="N27"/>
  <c r="O42"/>
  <c r="O45"/>
  <c r="O46"/>
  <c r="O47"/>
  <c r="O48"/>
  <c r="C50"/>
  <c r="D50"/>
  <c r="E50"/>
  <c r="F50"/>
  <c r="G50"/>
  <c r="G64" s="1"/>
  <c r="H50"/>
  <c r="H64" s="1"/>
  <c r="I50"/>
  <c r="I53" s="1"/>
  <c r="J50"/>
  <c r="J53" s="1"/>
  <c r="K50"/>
  <c r="K53" s="1"/>
  <c r="L50"/>
  <c r="L53" s="1"/>
  <c r="M50"/>
  <c r="N50"/>
  <c r="N53" s="1"/>
  <c r="C52"/>
  <c r="C53" s="1"/>
  <c r="D52"/>
  <c r="E52"/>
  <c r="E64" s="1"/>
  <c r="F52"/>
  <c r="F64" s="1"/>
  <c r="G52"/>
  <c r="H52"/>
  <c r="I52"/>
  <c r="J52"/>
  <c r="K52"/>
  <c r="L52"/>
  <c r="M52"/>
  <c r="N52"/>
  <c r="O55"/>
  <c r="C59"/>
  <c r="D59"/>
  <c r="E59"/>
  <c r="F59"/>
  <c r="G59"/>
  <c r="H59"/>
  <c r="I59"/>
  <c r="J59"/>
  <c r="K59"/>
  <c r="L59"/>
  <c r="M59"/>
  <c r="C60"/>
  <c r="D60"/>
  <c r="E60"/>
  <c r="F60"/>
  <c r="G60"/>
  <c r="H60"/>
  <c r="I60"/>
  <c r="J60"/>
  <c r="K60"/>
  <c r="L60"/>
  <c r="M60"/>
  <c r="C61"/>
  <c r="D61"/>
  <c r="E61"/>
  <c r="F61"/>
  <c r="G61"/>
  <c r="H61"/>
  <c r="I61"/>
  <c r="J61"/>
  <c r="K61"/>
  <c r="L61"/>
  <c r="M61"/>
  <c r="C62"/>
  <c r="D62"/>
  <c r="E62"/>
  <c r="F62"/>
  <c r="G62"/>
  <c r="H62"/>
  <c r="I62"/>
  <c r="J62"/>
  <c r="K62"/>
  <c r="L62"/>
  <c r="M62"/>
  <c r="C63"/>
  <c r="D63"/>
  <c r="E63"/>
  <c r="F63"/>
  <c r="G63"/>
  <c r="H63"/>
  <c r="I63"/>
  <c r="J63"/>
  <c r="K63"/>
  <c r="L63"/>
  <c r="M63"/>
  <c r="I64" l="1"/>
  <c r="D53"/>
  <c r="M53"/>
  <c r="N44"/>
  <c r="O44" s="1"/>
  <c r="O57" s="1"/>
  <c r="E53"/>
  <c r="D44"/>
  <c r="D58" s="1"/>
  <c r="F53"/>
  <c r="H53"/>
  <c r="G53"/>
  <c r="N64"/>
  <c r="M64"/>
  <c r="L64"/>
  <c r="H44"/>
  <c r="H58" s="1"/>
  <c r="M44"/>
  <c r="M58" s="1"/>
  <c r="L44"/>
  <c r="L58" s="1"/>
  <c r="K44"/>
  <c r="K57" s="1"/>
  <c r="K64"/>
  <c r="J44"/>
  <c r="J58" s="1"/>
  <c r="J64"/>
  <c r="I44"/>
  <c r="I57" s="1"/>
  <c r="G44"/>
  <c r="G58" s="1"/>
  <c r="F44"/>
  <c r="F57" s="1"/>
  <c r="E44"/>
  <c r="E58" s="1"/>
  <c r="O16"/>
  <c r="O53"/>
  <c r="D64"/>
  <c r="O27"/>
  <c r="C44"/>
  <c r="C58" s="1"/>
  <c r="D57"/>
  <c r="O10"/>
  <c r="N57" l="1"/>
  <c r="H57"/>
  <c r="M57"/>
  <c r="L57"/>
  <c r="K58"/>
  <c r="J57"/>
  <c r="I58"/>
  <c r="G57"/>
  <c r="F58"/>
  <c r="E57"/>
  <c r="C57"/>
</calcChain>
</file>

<file path=xl/comments1.xml><?xml version="1.0" encoding="utf-8"?>
<comments xmlns="http://schemas.openxmlformats.org/spreadsheetml/2006/main">
  <authors>
    <author>Dima</author>
  </authors>
  <commentList>
    <comment ref="E28" authorId="0">
      <text>
        <r>
          <rPr>
            <sz val="10"/>
            <color indexed="81"/>
            <rFont val="Courier"/>
            <family val="3"/>
          </rPr>
          <t>11.03.2024 Голова правління 13577,7_x000D_
Видача 5169 **** **** 8927 {{DABR=HAEN}}_x000D_
29.03.2024 Голова правління 16600_x000D_
5169 **** **** 8927 29.03.2024 09:39:19 Зняття готiвки: Банкомат Вiддiлення банку, М ХАРКIВ, ВУЛ. ГЕРОЇВ ПРАЦI, БУД. 28_x000D_
29.03.2024 Голова правління 142_x000D_
Видача готiвки (CASH) 51**27 1056892089 BHAENH05 29-03-2024 (1303022696)</t>
        </r>
      </text>
    </comment>
    <comment ref="F28" authorId="0">
      <text>
        <r>
          <rPr>
            <sz val="10"/>
            <color indexed="81"/>
            <rFont val="Courier"/>
            <family val="3"/>
          </rPr>
          <t>29.04.2024 Голова правління 16979,7_x000D_
Видача 5169 **** **** 8927 {{DABR=HAEN}}</t>
        </r>
      </text>
    </comment>
    <comment ref="H28" authorId="0">
      <text>
        <r>
          <rPr>
            <sz val="10"/>
            <color indexed="81"/>
            <rFont val="Courier"/>
            <family val="3"/>
          </rPr>
          <t>10.06.2024 Голова правління 16908,7_x000D_
Видача 5169 **** **** 8927 {{DABR=HAEN}}</t>
        </r>
      </text>
    </comment>
    <comment ref="I28" authorId="0">
      <text>
        <r>
          <rPr>
            <sz val="10"/>
            <color indexed="81"/>
            <rFont val="Courier"/>
            <family val="3"/>
          </rPr>
          <t>09.07.2024 Голова правління 8000_x000D_
5169 **** **** 8927 09.07.2024 09:23:32 Зняття готiвки: Банкомат Вiддiлення банку, М ХАРКIВ, ВУЛ. ГЕРОЇВ ПРАЦI, БУД. 28_x000D_
09.07.2024 Голова правління 800_x000D_
5169 **** **** 8927 09.07.2024 09:24:44 Зняття готiвки: Банкомат Вiддiлення банку, М ХАРКIВ, ВУЛ. ГЕРОЇВ ПРАЦI, БУД. 28_x000D_
09.07.2024 Голова правління 8000_x000D_
5169 **** **** 8927 09.07.2024 09:20:32 Зняття готiвки: Банкомат Вiддiлення банку, М ХАРКIВ, ВУЛ. ГЕРОЇВ ПРАЦI, БУД. 28</t>
        </r>
      </text>
    </comment>
    <comment ref="J28" authorId="0">
      <text>
        <r>
          <rPr>
            <sz val="10"/>
            <color indexed="81"/>
            <rFont val="Courier"/>
            <family val="3"/>
          </rPr>
          <t>13.08.2024 Голова правління 8000_x000D_
5169 **** **** 8927 13.08.2024 14:42:46 Зняття готiвки: Банкомат Вiддiлення банку, М ХАРКIВ, ВУЛ. ГЕРОЇВ ПРАЦI, БУД. 28_x000D_
13.08.2024 Голова правління 8000_x000D_
5169 **** **** 8927 13.08.2024 14:41:44 Зняття готiвки: Банкомат Вiддiлення банку, М ХАРКIВ, ВУЛ. ГЕРОЇВ ПРАЦI, БУД. 28_x000D_
13.08.2024 Голова правління 600_x000D_
5169 **** **** 8927 13.08.2024 14:43:31 Зняття готiвки: Банкомат Вiддiлення банку, М ХАРКIВ, ВУЛ. ГЕРОЇВ ПРАЦI, БУД. 28</t>
        </r>
      </text>
    </comment>
    <comment ref="K28" authorId="0">
      <text>
        <r>
          <rPr>
            <sz val="10"/>
            <color indexed="81"/>
            <rFont val="Courier"/>
            <family val="3"/>
          </rPr>
          <t>12.09.2024 Голова правління 14000_x000D_
5169 **** **** 8927 12.09.2024 14:59:34 Зняття готiвки: Банкомат Вiддiлення банку, М ХАРКIВ, ВУЛ. ГЕРОЇВ ПРАЦI, БУД. 28</t>
        </r>
      </text>
    </comment>
    <comment ref="L28" authorId="0">
      <text>
        <r>
          <rPr>
            <sz val="10"/>
            <color indexed="81"/>
            <rFont val="Courier"/>
            <family val="3"/>
          </rPr>
          <t>03.10.2024 Голова правління 20000_x000D_
5169 **** **** 8927 03.10.2024 14:18:46 Зняття готiвки: Банкомат Вiддiлення банку, М ХАРКIВ, ВУЛ. ГЕРОЇВ ПРАЦI, БУД. 28_x000D_
04.10.2024 Голова правління 600_x000D_
5169 **** **** 8927 04.10.2024 11:30:06 Зняття готiвки: Банкомат Вiддiлення банку, М ХАРКIВ, ВУЛ. ГЕРОЇВ ПРАЦI, БУД. 28</t>
        </r>
      </text>
    </comment>
    <comment ref="M28" authorId="0">
      <text>
        <r>
          <rPr>
            <sz val="10"/>
            <color indexed="81"/>
            <rFont val="Courier"/>
            <family val="3"/>
          </rPr>
          <t>07.11.2024 Голова правління 17900_x000D_
5169 **** **** 8927 07.11.2024 11:26:33 Зняття готiвки: Банкомат Вiддiлення банку, М ХАРКIВ, ВУЛ. ГЕРОЇВ ПРАЦI, БУД. 28</t>
        </r>
      </text>
    </comment>
    <comment ref="M29" authorId="0">
      <text>
        <r>
          <rPr>
            <sz val="10"/>
            <color indexed="81"/>
            <rFont val="Courier"/>
            <family val="3"/>
          </rPr>
          <t>25.11.2024 КП "КВПВ" (КВБО) 1855,84_x000D_
У сумi 1546.53 грн., ПДВ - 20 % 309.31 грн. послуги з управлiння великогабаритними та ремонтними вiдходами</t>
        </r>
      </text>
    </comment>
    <comment ref="E30" authorId="0">
      <text>
        <r>
          <rPr>
            <sz val="10"/>
            <color indexed="81"/>
            <rFont val="Courier"/>
            <family val="3"/>
          </rPr>
          <t>12.03.2024 КП "КВПВ" (КВБО) 2142,12_x000D_
У сумi 1785.10 грн., ПДВ - 20 % 357.02 грн. Вивiз ТПВ за лютий 2024 р. Договiр №217/1 вiд 25.07.2023р.</t>
        </r>
      </text>
    </comment>
    <comment ref="F30" authorId="0">
      <text>
        <r>
          <rPr>
            <sz val="10"/>
            <color indexed="81"/>
            <rFont val="Courier"/>
            <family val="3"/>
          </rPr>
          <t>12.04.2024 КП "КВПВ" (КВБО) 1262,69_x000D_
Вивiз ТПВ за березень 2024 р. Договiр №217/1 вiд 25.07.2023р. У сумi 1052.24 грн., ПДВ - 20 % 210.45 грн.</t>
        </r>
      </text>
    </comment>
    <comment ref="G30" authorId="0">
      <text>
        <r>
          <rPr>
            <sz val="10"/>
            <color indexed="81"/>
            <rFont val="Courier"/>
            <family val="3"/>
          </rPr>
          <t>15.05.2024 КП "КВПВ" (КВБО) 1010,15_x000D_
Вивiз ТПВ за квiтень 2024 р. Договiр №217/1 вiд 25.07.2023р. У сумi 841.79 грн., ПДВ - 20 % 168.36 грн.</t>
        </r>
      </text>
    </comment>
    <comment ref="H30" authorId="0">
      <text>
        <r>
          <rPr>
            <sz val="10"/>
            <color indexed="81"/>
            <rFont val="Courier"/>
            <family val="3"/>
          </rPr>
          <t>09.06.2024 КП "КВПВ" (КВБО) 1136,42_x000D_
Вивiз ТПВ за травень 2024 р. Договiр №217/1 вiд 25.07.2023р. У сумi 947.02 грн., ПДВ - 20 % 189.40 грн.</t>
        </r>
      </text>
    </comment>
    <comment ref="I30" authorId="0">
      <text>
        <r>
          <rPr>
            <sz val="10"/>
            <color indexed="81"/>
            <rFont val="Courier"/>
            <family val="3"/>
          </rPr>
          <t>09.07.2024 КП "КВПВ" (КВБО) 1136,42_x000D_
Вивiз ТПВ за червень 2024 р. Договiр №217/1 вiд 25.07.2023р. У сумi 947.02 грн., ПДВ - 20 % 189.40 грн.</t>
        </r>
      </text>
    </comment>
    <comment ref="J30" authorId="0">
      <text>
        <r>
          <rPr>
            <sz val="10"/>
            <color indexed="81"/>
            <rFont val="Courier"/>
            <family val="3"/>
          </rPr>
          <t>08.08.2024 КП "КВПВ" (КВБО) 1136,42_x000D_
Вивiз ТПВ за липень 2024 р. Договiр №217/1 вiд 25.07.2023р. У сумi 947.02 грн., ПДВ - 20 % 189.40 грн.</t>
        </r>
      </text>
    </comment>
    <comment ref="K30" authorId="0">
      <text>
        <r>
          <rPr>
            <sz val="10"/>
            <color indexed="81"/>
            <rFont val="Courier"/>
            <family val="3"/>
          </rPr>
          <t>10.09.2024 КП "КВПВ" (КВБО) 1136,42_x000D_
Вивiз ТПВ за серпень 2024 р. Договiр №217/1 вiд 25.07.2023р. У сумi 947.02 грн., ПДВ - 20 % 189.40 грн.</t>
        </r>
      </text>
    </comment>
    <comment ref="L30" authorId="0">
      <text>
        <r>
          <rPr>
            <sz val="10"/>
            <color indexed="81"/>
            <rFont val="Courier"/>
            <family val="3"/>
          </rPr>
          <t>10.10.2024 КП "КВПВ" (КВБО) 1262,69_x000D_
Вивiз ТПВ за вересень2024 р. Договiр №217/1 вiд 25.07.2023р. У сумi 1052.24 грн., ПДВ - 20 % 210.45 грн.</t>
        </r>
      </text>
    </comment>
    <comment ref="M30" authorId="0">
      <text>
        <r>
          <rPr>
            <sz val="10"/>
            <color indexed="81"/>
            <rFont val="Courier"/>
            <family val="3"/>
          </rPr>
          <t>07.11.2024 КП "КВПВ" (КВБО) 1515,23_x000D_
Вивiз ТПВ за жовтень 2024 р. Договiр №217/1 вiд 25.07.2023р. У сумi 1262.69 грн., ПДВ - 20 % 252.54 грн.</t>
        </r>
      </text>
    </comment>
    <comment ref="N30" authorId="0">
      <text>
        <r>
          <rPr>
            <sz val="10"/>
            <color indexed="81"/>
            <rFont val="Courier"/>
            <family val="3"/>
          </rPr>
          <t>30.12.2024 КП "КВПВ" (КВБО) 1136,42_x000D_
Вивiз ТПВ за листопад 2024 р. Договiр №217/1 вiд 25.07.2023р. У сумi 947.02 грн., ПДВ - 20 % 189.40 грн.</t>
        </r>
      </text>
    </comment>
    <comment ref="C31" authorId="0">
      <text>
        <r>
          <rPr>
            <sz val="10"/>
            <color indexed="81"/>
            <rFont val="Courier"/>
            <family val="3"/>
          </rPr>
          <t>31.01.2024 ПРАТ "ХАРКІВЕНЕРГОЗБУТ" 2800_x000D_
ЕЛЕКТРОЕНЕРГ дог1263 В_Д 12.11</t>
        </r>
      </text>
    </comment>
    <comment ref="D31" authorId="0">
      <text>
        <r>
          <rPr>
            <sz val="10"/>
            <color indexed="81"/>
            <rFont val="Courier"/>
            <family val="3"/>
          </rPr>
          <t>16.02.2024 ПРАТ "ХАРКІВЕНЕРГОЗБУТ" 3000_x000D_
ЕЛЕКТРОЕНЕРГ дог1263 В_Д 12.11</t>
        </r>
      </text>
    </comment>
    <comment ref="F31" authorId="0">
      <text>
        <r>
          <rPr>
            <sz val="10"/>
            <color indexed="81"/>
            <rFont val="Courier"/>
            <family val="3"/>
          </rPr>
          <t>12.04.2024 ПРАТ "ХАРКІВЕНЕРГОЗБУТ" 2000_x000D_
Електроенергiя за березень 2024 р. Договiр №1263 вiд 12.11.2008 р. У сумi 1666.67 грн., ПДВ - 20 % 333.33 грн.</t>
        </r>
      </text>
    </comment>
    <comment ref="G31" authorId="0">
      <text>
        <r>
          <rPr>
            <sz val="10"/>
            <color indexed="81"/>
            <rFont val="Courier"/>
            <family val="3"/>
          </rPr>
          <t>15.05.2024 ПРАТ "ХАРКІВЕНЕРГОЗБУТ" 2000_x000D_
Електроенергiя за квiтень 2024 р. Договiр №1263 вiд 12.11.2008 р. У сумi 1666.67 грн., ПДВ - 20 % 333.33 грн._x000D_
10.05.2024 АТ КБ "Приватбанк" 197,3</t>
        </r>
      </text>
    </comment>
    <comment ref="H31" authorId="0">
      <text>
        <r>
          <rPr>
            <sz val="10"/>
            <color indexed="81"/>
            <rFont val="Courier"/>
            <family val="3"/>
          </rPr>
          <t>09.06.2024 ПРАТ "ХАРКІВЕНЕРГОЗБУТ" 2000_x000D_
Електроенергiя за травень 2024 р. Договiр №1263 вiд 12.11.2008 р. У сумi 1666.67 грн., ПДВ - 20 % 333.33 грн._x000D_
10.06.2024 АТ КБ "Приватбанк" 294,95</t>
        </r>
      </text>
    </comment>
    <comment ref="I31" authorId="0">
      <text>
        <r>
          <rPr>
            <sz val="10"/>
            <color indexed="81"/>
            <rFont val="Courier"/>
            <family val="3"/>
          </rPr>
          <t>06.07.2024 ПРАТ "ХАРКІВЕНЕРГОЗБУТ" 4002_x000D_
Електроенергiя за червень 2024 р. Договiр №1263 вiд 12.11.2008 р. У сумi 3335.00 грн., ПДВ - 20 % 667.00 грн. в тому числi  1.00 грн. iндекс iнфляцiї  та 1.00 грн. 3% рiчних._x000D_
10.07.2024 АТ КБ "Приватбанк" 283,9</t>
        </r>
      </text>
    </comment>
    <comment ref="J31" authorId="0">
      <text>
        <r>
          <rPr>
            <sz val="10"/>
            <color indexed="81"/>
            <rFont val="Courier"/>
            <family val="3"/>
          </rPr>
          <t>08.08.2024 ПРАТ "ХАРКІВЕНЕРГОЗБУТ" 572,03_x000D_
Електроенергiя за липень 2024 р. Договiр №1263 вiд 12.11.2008 р. У сумi 476.69 грн., ПДВ - 20 % 95.34 грн.</t>
        </r>
      </text>
    </comment>
    <comment ref="K31" authorId="0">
      <text>
        <r>
          <rPr>
            <sz val="10"/>
            <color indexed="81"/>
            <rFont val="Courier"/>
            <family val="3"/>
          </rPr>
          <t>10.09.2024 ПРАТ "ХАРКІВЕНЕРГОЗБУТ" 3067,2_x000D_
Електроенергiя за серпень 2024 р. Договiр №1263 вiд 12.11.2008 р. У сумi 2556.00 грн., ПДВ - 20 % 511.20 грн.</t>
        </r>
      </text>
    </comment>
    <comment ref="L31" authorId="0">
      <text>
        <r>
          <rPr>
            <sz val="10"/>
            <color indexed="81"/>
            <rFont val="Courier"/>
            <family val="3"/>
          </rPr>
          <t>10.10.2024 ПРАТ "ХАРКІВЕНЕРГОЗБУТ" 3369,6_x000D_
Електроенергiя за вереснь 2024 р. Договiр №1263 вiд 12.11.2008 р. У сумi 2808.00 грн., ПДВ - 20 % 561.60 грн.</t>
        </r>
      </text>
    </comment>
    <comment ref="M31" authorId="0">
      <text>
        <r>
          <rPr>
            <sz val="10"/>
            <color indexed="81"/>
            <rFont val="Courier"/>
            <family val="3"/>
          </rPr>
          <t>06.11.2024 ПРАТ "ХАРКІВЕНЕРГОЗБУТ" 2548,8_x000D_
Електроенергiя за жовтень 2024 р. Договiр №1263 вiд 12.11.2008 р. У сумi 2124.00 грн., ПДВ - 20 % 424.80 грн.</t>
        </r>
      </text>
    </comment>
    <comment ref="N31" authorId="0">
      <text>
        <r>
          <rPr>
            <sz val="10"/>
            <color indexed="81"/>
            <rFont val="Courier"/>
            <family val="3"/>
          </rPr>
          <t>30.12.2024 ПРАТ "ХАРКІВЕНЕРГОЗБУТ" 2916_x000D_
Електроенергiя за листопад 2024 р. Договiр №1263 вiд 12.11.2008 р. У сумi 2430.00 грн., ПДВ - 20 % 486.00 грн.</t>
        </r>
      </text>
    </comment>
    <comment ref="F32" authorId="0">
      <text>
        <r>
          <rPr>
            <sz val="10"/>
            <color indexed="81"/>
            <rFont val="Courier"/>
            <family val="3"/>
          </rPr>
          <t>12.04.2024 КЛИМЕНКО ОЛЕГ ДМИТРОВИЧ 450_x000D_
Без ПДВ. iнформацiйно-консультацiйнi послуги в сферi iнформатизацiї</t>
        </r>
      </text>
    </comment>
    <comment ref="I32" authorId="0">
      <text>
        <r>
          <rPr>
            <sz val="10"/>
            <color indexed="81"/>
            <rFont val="Courier"/>
            <family val="3"/>
          </rPr>
          <t>12.07.2024 КЛИМЕНКО ОЛЕГ ДМИТРОВИЧ 450_x000D_
Без ПДВ. iнформацiйно-консультацiйнi послуги в сферi iнформатизацiї</t>
        </r>
      </text>
    </comment>
    <comment ref="C33" authorId="0">
      <text>
        <r>
          <rPr>
            <sz val="10"/>
            <color indexed="81"/>
            <rFont val="Courier"/>
            <family val="3"/>
          </rPr>
          <t>17.01.2024 Обслуговування будинку 225_x000D_
П_сок 5 м_шк_в РАХОК №" Счт /</t>
        </r>
      </text>
    </comment>
    <comment ref="F33" authorId="0">
      <text>
        <r>
          <rPr>
            <sz val="10"/>
            <color indexed="81"/>
            <rFont val="Courier"/>
            <family val="3"/>
          </rPr>
          <t>10.04.2024 Обслуговування будинку 5287,62_x000D_
Перерахування кошт_в на   влас</t>
        </r>
      </text>
    </comment>
    <comment ref="D34" authorId="0">
      <text>
        <r>
          <rPr>
            <sz val="10"/>
            <color indexed="81"/>
            <rFont val="Courier"/>
            <family val="3"/>
          </rPr>
          <t>16.02.2024 ЛИФТТРАНССЕРВИС 7000_x000D_
О.ЛИФТлютий 2024 дог.3 в_д 01.</t>
        </r>
      </text>
    </comment>
    <comment ref="E34" authorId="0">
      <text>
        <r>
          <rPr>
            <sz val="10"/>
            <color indexed="81"/>
            <rFont val="Courier"/>
            <family val="3"/>
          </rPr>
          <t>12.03.2024 ЛИФТТРАНССЕРВИС 6007,09_x000D_
Без ПДВ. ТО лiфтiв за лютий 2024 р. Договiр: №3 вiд 01.01.2011 р.</t>
        </r>
      </text>
    </comment>
    <comment ref="F34" authorId="0">
      <text>
        <r>
          <rPr>
            <sz val="10"/>
            <color indexed="81"/>
            <rFont val="Courier"/>
            <family val="3"/>
          </rPr>
          <t>12.04.2024 ЛИФТТРАНССЕРВИС 6300_x000D_
ТО лiфтiв за березень 2024 р. Договiр: №3 вiд 01.01.2011 р. Без ПДВ.</t>
        </r>
      </text>
    </comment>
    <comment ref="G34" authorId="0">
      <text>
        <r>
          <rPr>
            <sz val="10"/>
            <color indexed="81"/>
            <rFont val="Courier"/>
            <family val="3"/>
          </rPr>
          <t>15.05.2024 ЛИФТТРАНССЕРВИС 6000_x000D_
ТО лiфтiв за квiтень 2024 р. Договiр: №3 вiд 01.01.2011 р. Без ПДВ.</t>
        </r>
      </text>
    </comment>
    <comment ref="H34" authorId="0">
      <text>
        <r>
          <rPr>
            <sz val="10"/>
            <color indexed="81"/>
            <rFont val="Courier"/>
            <family val="3"/>
          </rPr>
          <t>25.06.2024 ЛИФТТРАНССЕРВИС 12000_x000D_
ТО лiфтiв за травень та червень 2024 р. Договiр: №3 вiд 01.01.2011 р. Без ПДВ.</t>
        </r>
      </text>
    </comment>
    <comment ref="I34" authorId="0">
      <text>
        <r>
          <rPr>
            <sz val="10"/>
            <color indexed="81"/>
            <rFont val="Courier"/>
            <family val="3"/>
          </rPr>
          <t>09.07.2024 ЛИФТТРАНССЕРВИС 11000_x000D_
ТО лiфтiв за липень 2024 р. Договiр: №3 вiд 01.01.2011 р. Без ПДВ.</t>
        </r>
      </text>
    </comment>
    <comment ref="K34" authorId="0">
      <text>
        <r>
          <rPr>
            <sz val="10"/>
            <color indexed="81"/>
            <rFont val="Courier"/>
            <family val="3"/>
          </rPr>
          <t>10.09.2024 ЛИФТТРАНССЕРВИС 6000_x000D_
ТО лiфтiв за серпень 2024 р. Договiр: №3 вiд 01.01.2011 р. Без ПДВ.</t>
        </r>
      </text>
    </comment>
    <comment ref="M34" authorId="0">
      <text>
        <r>
          <rPr>
            <sz val="10"/>
            <color indexed="81"/>
            <rFont val="Courier"/>
            <family val="3"/>
          </rPr>
          <t>06.11.2024 ЛИФТТРАНССЕРВИС 12000_x000D_
ТО лiфтiв за вересень i жовтень 2024 р. Договiр: №3 вiд 01.01.2011 р. Без ПДВ._x000D_
07.11.2024 ЛИФТТРАНССЕРВИС 6000_x000D_
ТО лiфтiв за листопад 2024 р. Договiр: №3 вiд 01.01.2011 р. Без ПДВ.</t>
        </r>
      </text>
    </comment>
    <comment ref="N34" authorId="0">
      <text>
        <r>
          <rPr>
            <sz val="10"/>
            <color indexed="81"/>
            <rFont val="Courier"/>
            <family val="3"/>
          </rPr>
          <t>30.12.2024 ЛИФТТРАНССЕРВИС 6000_x000D_
ТО лiфтiв за грудень 2024 р. Договiр: №3 вiд 01.01.2011 р. Без ПДВ.</t>
        </r>
      </text>
    </comment>
    <comment ref="C35" authorId="0">
      <text>
        <r>
          <rPr>
            <sz val="10"/>
            <color indexed="81"/>
            <rFont val="Courier"/>
            <family val="3"/>
          </rPr>
          <t>27.01.2024 Податок на доходи фізичних осіб 886_x000D_
101* ПДФО за с_чень 2024 р утр_x000D_
30.01.2024 Податок на доходи фізичних осіб 3702,05_x000D_
101*ПДФО за с_чень 2024 р утр_x000D_
30.01.2024 Податок на доходи фізичних осіб 22_x000D_
101* ПДФО акт закуп 133 ПДФО</t>
        </r>
      </text>
    </comment>
    <comment ref="D35" authorId="0">
      <text>
        <r>
          <rPr>
            <sz val="10"/>
            <color indexed="81"/>
            <rFont val="Courier"/>
            <family val="3"/>
          </rPr>
          <t>06.02.2024 Податок на доходи фізичних осіб 1250_x000D_
101*ПДФО за с_чень 2024 р утр_x000D_
10.02.2024 Податок на доходи фізичних осіб 2170_x000D_
101 ПДФО за с_чень 2024 р утр</t>
        </r>
      </text>
    </comment>
    <comment ref="E35" authorId="0">
      <text>
        <r>
          <rPr>
            <sz val="10"/>
            <color indexed="81"/>
            <rFont val="Courier"/>
            <family val="3"/>
          </rPr>
          <t>11.03.2024 Податок на доходи фізичних осіб 2889_x000D_
23008300, ПДФО, утримано з зарплати за лютий 2024 р._x000D_
25.03.2024 Податок на доходи фізичних осіб 3699_x000D_
23008300, ПДФО за березень 2024 р.</t>
        </r>
      </text>
    </comment>
    <comment ref="F35" authorId="0">
      <text>
        <r>
          <rPr>
            <sz val="10"/>
            <color indexed="81"/>
            <rFont val="Courier"/>
            <family val="3"/>
          </rPr>
          <t>25.04.2024 Податок на доходи фізичних осіб 3699_x000D_
23008300, ПДФО за квiтень 2024 р.</t>
        </r>
      </text>
    </comment>
    <comment ref="H35" authorId="0">
      <text>
        <r>
          <rPr>
            <sz val="10"/>
            <color indexed="81"/>
            <rFont val="Courier"/>
            <family val="3"/>
          </rPr>
          <t>05.06.2024 Податок на доходи фізичних осіб 3699_x000D_
23008300, ПДФО за травень 2024 р._x000D_
25.06.2024 Податок на доходи фізичних осіб 3699_x000D_
23008300, ПДФО за червень 2024 р.</t>
        </r>
      </text>
    </comment>
    <comment ref="J35" authorId="0">
      <text>
        <r>
          <rPr>
            <sz val="10"/>
            <color indexed="81"/>
            <rFont val="Courier"/>
            <family val="3"/>
          </rPr>
          <t>08.08.2024 Податок на доходи фізичних осіб 3699_x000D_
23008300, ПДФО за липень 2024 р.</t>
        </r>
      </text>
    </comment>
    <comment ref="K35" authorId="0">
      <text>
        <r>
          <rPr>
            <sz val="10"/>
            <color indexed="81"/>
            <rFont val="Courier"/>
            <family val="3"/>
          </rPr>
          <t>10.09.2024 Податок на доходи фізичних осіб 3114_x000D_
23008300, ПДФО за серпень 2024 р.</t>
        </r>
      </text>
    </comment>
    <comment ref="L35" authorId="0">
      <text>
        <r>
          <rPr>
            <sz val="10"/>
            <color indexed="81"/>
            <rFont val="Courier"/>
            <family val="3"/>
          </rPr>
          <t>03.10.2024 Податок на доходи фізичних осіб 4608_x000D_
23008300, ПДФО за вересень 2024 р.</t>
        </r>
      </text>
    </comment>
    <comment ref="M35" authorId="0">
      <text>
        <r>
          <rPr>
            <sz val="10"/>
            <color indexed="81"/>
            <rFont val="Courier"/>
            <family val="3"/>
          </rPr>
          <t>06.11.2024 Податок на доходи фізичних осіб 3861_x000D_
23008300, ПДФО за жовтень 2024 р._x000D_
29.11.2024 Податок на доходи фізичних осіб 4491_x000D_
23008300, ПДФО за листопад 2024 р.</t>
        </r>
      </text>
    </comment>
    <comment ref="N35" authorId="0">
      <text>
        <r>
          <rPr>
            <sz val="10"/>
            <color indexed="81"/>
            <rFont val="Courier"/>
            <family val="3"/>
          </rPr>
          <t>19.12.2024 Податок на доходи фізичних осіб 196,36_x000D_
23008300, ПДФО за грудень 2024 р._x000D_
30.12.2024 Податок на доходи фізичних осіб 3876,24_x000D_
23008300, ПДФО за грудень 2024 р.</t>
        </r>
      </text>
    </comment>
    <comment ref="C36" authorId="0">
      <text>
        <r>
          <rPr>
            <sz val="10"/>
            <color indexed="81"/>
            <rFont val="Courier"/>
            <family val="3"/>
          </rPr>
          <t>27.01.2024 Єдиний соціальний внесок 1079_x000D_
101*ЄСВ 22% за с_чень 2024 р ._x000D_
30.01.2024 Єдиний соціальний внесок 4525,5_x000D_
101*ЄСВ 22% зас_чень 2024 р .н</t>
        </r>
      </text>
    </comment>
    <comment ref="D36" authorId="0">
      <text>
        <r>
          <rPr>
            <sz val="10"/>
            <color indexed="81"/>
            <rFont val="Courier"/>
            <family val="3"/>
          </rPr>
          <t>10.02.2024 Єдиний соціальний внесок 2650_x000D_
10 ЄСВ 22% зас_чень 2024 р .на</t>
        </r>
      </text>
    </comment>
    <comment ref="E36" authorId="0">
      <text>
        <r>
          <rPr>
            <sz val="10"/>
            <color indexed="81"/>
            <rFont val="Courier"/>
            <family val="3"/>
          </rPr>
          <t>11.03.2024 Єдиний соціальний внесок 3129,75_x000D_
23008300, ЄСВ за лютий 2024 р._x000D_
12.03.2024 Єдиний соціальний внесок 907,25_x000D_
23008300, ЄСВ за лютий 2024 р._x000D_
25.03.2024 Єдиний соціальний внесок 5027_x000D_
23008300, ЄСВ за березень 2024 р.</t>
        </r>
      </text>
    </comment>
    <comment ref="F36" authorId="0">
      <text>
        <r>
          <rPr>
            <sz val="10"/>
            <color indexed="81"/>
            <rFont val="Courier"/>
            <family val="3"/>
          </rPr>
          <t>25.04.2024 Єдиний соціальний внесок 4587_x000D_
23008300, ЄСВ за квiтень 2024 р.</t>
        </r>
      </text>
    </comment>
    <comment ref="H36" authorId="0">
      <text>
        <r>
          <rPr>
            <sz val="10"/>
            <color indexed="81"/>
            <rFont val="Courier"/>
            <family val="3"/>
          </rPr>
          <t>05.06.2024 Єдиний соціальний внесок 4521_x000D_
23008300, ЄСВ за травень 2024 р._x000D_
25.06.2024 Єдиний соціальний внесок 308,3_x000D_
23008300, ЄСВ за червень 2024 р._x000D_
25.06.2024 Єдиний соціальний внесок 4212,7_x000D_
23008300, ЄСВ за червень 2024 р.</t>
        </r>
      </text>
    </comment>
    <comment ref="J36" authorId="0">
      <text>
        <r>
          <rPr>
            <sz val="10"/>
            <color indexed="81"/>
            <rFont val="Courier"/>
            <family val="3"/>
          </rPr>
          <t>08.08.2024 Єдиний соціальний внесок 4521_x000D_
23008300, ЄСВ за липень 2024 р.</t>
        </r>
      </text>
    </comment>
    <comment ref="K36" authorId="0">
      <text>
        <r>
          <rPr>
            <sz val="10"/>
            <color indexed="81"/>
            <rFont val="Courier"/>
            <family val="3"/>
          </rPr>
          <t>10.09.2024 Єдиний соціальний внесок 3806_x000D_
23008300, ЄСВ за серпень 2024 р.</t>
        </r>
      </text>
    </comment>
    <comment ref="L36" authorId="0">
      <text>
        <r>
          <rPr>
            <sz val="10"/>
            <color indexed="81"/>
            <rFont val="Courier"/>
            <family val="3"/>
          </rPr>
          <t>03.10.2024 Єдиний соціальний внесок 5632_x000D_
23008300, ЄСВ за вересень 2024 р.</t>
        </r>
      </text>
    </comment>
    <comment ref="M36" authorId="0">
      <text>
        <r>
          <rPr>
            <sz val="10"/>
            <color indexed="81"/>
            <rFont val="Courier"/>
            <family val="3"/>
          </rPr>
          <t>06.11.2024 Єдиний соціальний внесок 4719_x000D_
23008300, ЄСВ за жовтень  2024 р._x000D_
29.11.2024 Єдиний соціальний внесок 5489_x000D_
23008300, ЄСВ за листопад 2024 р.</t>
        </r>
      </text>
    </comment>
    <comment ref="N36" authorId="0">
      <text>
        <r>
          <rPr>
            <sz val="10"/>
            <color indexed="81"/>
            <rFont val="Courier"/>
            <family val="3"/>
          </rPr>
          <t>19.12.2024 Єдиний соціальний внесок 240_x000D_
23008300, ЄСВ за грудень 2024 р._x000D_
30.12.2024 Єдиний соціальний внесок 4737,63_x000D_
23008300, ЄСВ за грудень 2024 р.</t>
        </r>
      </text>
    </comment>
    <comment ref="C37" authorId="0">
      <text>
        <r>
          <rPr>
            <sz val="10"/>
            <color indexed="81"/>
            <rFont val="Courier"/>
            <family val="3"/>
          </rPr>
          <t>27.01.2024 Військоввий збір 74_x000D_
101* в_ськ зб_р 1,5% за с_чень_x000D_
30.01.2024 Військоввий збір 308,2_x000D_
101* в_ськ зб_р 1,5% за с_чень</t>
        </r>
      </text>
    </comment>
    <comment ref="D37" authorId="0">
      <text>
        <r>
          <rPr>
            <sz val="10"/>
            <color indexed="81"/>
            <rFont val="Courier"/>
            <family val="3"/>
          </rPr>
          <t>10.02.2024 Військоввий збір 181_x000D_
101 в_ськ зб_р 1,5% за с_чень</t>
        </r>
      </text>
    </comment>
    <comment ref="E37" authorId="0">
      <text>
        <r>
          <rPr>
            <sz val="10"/>
            <color indexed="81"/>
            <rFont val="Courier"/>
            <family val="3"/>
          </rPr>
          <t>11.03.2024 Військоввий збір 240,75_x000D_
23008300, вiйськовий збiр за лютий 2024 р._x000D_
25.03.2024 Військоввий збір 308,35_x000D_
23008300, Вiйськовий збiр за березень 2024 р.</t>
        </r>
      </text>
    </comment>
    <comment ref="F37" authorId="0">
      <text>
        <r>
          <rPr>
            <sz val="10"/>
            <color indexed="81"/>
            <rFont val="Courier"/>
            <family val="3"/>
          </rPr>
          <t>25.04.2024 Військоввий збір 308,3_x000D_
23008300, Вiйськовий збiр за квiтень 2024 р.</t>
        </r>
      </text>
    </comment>
    <comment ref="H37" authorId="0">
      <text>
        <r>
          <rPr>
            <sz val="10"/>
            <color indexed="81"/>
            <rFont val="Courier"/>
            <family val="3"/>
          </rPr>
          <t>05.06.2024 Військоввий збір 308,3_x000D_
23008300, Вiйськовий збiр за травень 2024 р._x000D_
25.06.2024 Військоввий збір 308,3_x000D_
23008300, Вiйськовий збiр за червень 2024 р.</t>
        </r>
      </text>
    </comment>
    <comment ref="J37" authorId="0">
      <text>
        <r>
          <rPr>
            <sz val="10"/>
            <color indexed="81"/>
            <rFont val="Courier"/>
            <family val="3"/>
          </rPr>
          <t>08.08.2024 Військоввий збір 308,3_x000D_
23008300, Вiйськовий збiр за липень 2024 р.</t>
        </r>
      </text>
    </comment>
    <comment ref="K37" authorId="0">
      <text>
        <r>
          <rPr>
            <sz val="10"/>
            <color indexed="81"/>
            <rFont val="Courier"/>
            <family val="3"/>
          </rPr>
          <t>10.09.2024 Військоввий збір 259,5_x000D_
23008300, Вiйськовий збiр за серпень 2024 р.</t>
        </r>
      </text>
    </comment>
    <comment ref="L37" authorId="0">
      <text>
        <r>
          <rPr>
            <sz val="10"/>
            <color indexed="81"/>
            <rFont val="Courier"/>
            <family val="3"/>
          </rPr>
          <t>03.10.2024 Військоввий збір 384,1_x000D_
23008300, Вiйськовий збiр за вересень 2024 р.</t>
        </r>
      </text>
    </comment>
    <comment ref="M37" authorId="0">
      <text>
        <r>
          <rPr>
            <sz val="10"/>
            <color indexed="81"/>
            <rFont val="Courier"/>
            <family val="3"/>
          </rPr>
          <t>06.11.2024 Військоввий збір 321,8_x000D_
23008300, Вiйськовий збiр за жовтень 2024 р._x000D_
29.11.2024 Військоввий збір 374,25_x000D_
23008300, Вiйськовий збiр за листопад 2024 р.</t>
        </r>
      </text>
    </comment>
    <comment ref="N37" authorId="0">
      <text>
        <r>
          <rPr>
            <sz val="10"/>
            <color indexed="81"/>
            <rFont val="Courier"/>
            <family val="3"/>
          </rPr>
          <t>19.12.2024 Військоввий збір 54,55_x000D_
23008300, Вiйськовий збiр за грудень 2024 р._x000D_
30.12.2024 Військоввий збір 1076,74_x000D_
23008300, Вiйськовий збiр за грудень 2024 р.</t>
        </r>
      </text>
    </comment>
    <comment ref="C38" authorId="0">
      <text>
        <r>
          <rPr>
            <sz val="10"/>
            <color indexed="81"/>
            <rFont val="Courier"/>
            <family val="3"/>
          </rPr>
          <t>27.01.2024 Виплата заробітної плати із банку 3946_x000D_
ЗАРП 01.2024 бу_x000D_
31.01.2024 Виплата заробітної плати із банку 16558,6_x000D_
Видача гот_вки з рахунку зарпл</t>
        </r>
      </text>
    </comment>
    <comment ref="D38" authorId="0">
      <text>
        <r>
          <rPr>
            <sz val="10"/>
            <color indexed="81"/>
            <rFont val="Courier"/>
            <family val="3"/>
          </rPr>
          <t>13.02.2024 Виплата заробітної плати із банку 9684,9_x000D_
Видача гот_вки з рахунку Зарпл</t>
        </r>
      </text>
    </comment>
    <comment ref="M38" authorId="0">
      <text>
        <r>
          <rPr>
            <sz val="10"/>
            <color indexed="81"/>
            <rFont val="Courier"/>
            <family val="3"/>
          </rPr>
          <t>29.11.2024 Виплата заробітної плати із банку 20084,75_x000D_
Зарплата за листопад 2024р.</t>
        </r>
      </text>
    </comment>
    <comment ref="N38" authorId="0">
      <text>
        <r>
          <rPr>
            <sz val="10"/>
            <color indexed="81"/>
            <rFont val="Courier"/>
            <family val="3"/>
          </rPr>
          <t>19.12.2024 Виплата заробітної плати із банку 840_x000D_
Зарплата за грудень 2024р._x000D_
30.12.2024 Виплата заробітної плати із банку 16077,7_x000D_
Зарплата за грудень 2024р.</t>
        </r>
      </text>
    </comment>
    <comment ref="C39" authorId="0">
      <text>
        <r>
          <rPr>
            <sz val="10"/>
            <color indexed="81"/>
            <rFont val="Courier"/>
            <family val="3"/>
          </rPr>
          <t>31.01.2024 Господарчи витрати 267_x000D_
Видача гот_вки з рахунку Госпо</t>
        </r>
      </text>
    </comment>
    <comment ref="C41" authorId="0">
      <text>
        <r>
          <rPr>
            <sz val="10"/>
            <color indexed="81"/>
            <rFont val="Courier"/>
            <family val="3"/>
          </rPr>
          <t>25.01.2024 Банк Грант 80_x000D_
Оплата  послуг РКО(без ПДВ) за_x000D_
27.01.2024 Банк Грант 19,73_x000D_
Оплата  послуг РКО(без ПДВ) зг_x000D_
30.01.2024 Банк Грант 18,51_x000D_
Оплата  послуг РКО(без ПДВ) зг_x000D_
30.01.2024 Банк Грант 22,63_x000D_
Оплата  послуг РКО(без ПДВ) зг_x000D_
31.01.2024 Банк Грант 14_x000D_
Оплата  послуг РКО(без ПДВ) зг_x000D_
31.01.2024 Банк Грант 165,59_x000D_
Оплата  послуг РКО(без ПДВ) зг</t>
        </r>
      </text>
    </comment>
    <comment ref="D41" authorId="0">
      <text>
        <r>
          <rPr>
            <sz val="10"/>
            <color indexed="81"/>
            <rFont val="Courier"/>
            <family val="3"/>
          </rPr>
          <t>10.02.2024 Банк Грант 10,85_x000D_
Оплата  послуг РКО(без ПДВ) зг_x000D_
10.02.2024 Банк Грант 13,25_x000D_
Оплата  послуг РКО(без ПДВ) зг_x000D_
13.02.2024 Банк Грант 96,85_x000D_
Оплата  послуг РКО(без ПДВ) зг_x000D_
16.02.2024 Банк Грант 35_x000D_
Оплата  послуг РКО(без ПДВ) зг_x000D_
16.02.2024 Банк Грант 15_x000D_
Оплата  послуг РКО(без ПДВ) зг_x000D_
26.02.2024 Банк Грант 80_x000D_
Оплата  послуг РКО(без ПДВ) за_x000D_
29.02.2024 Банк Грант 150_x000D_
Оплата  послуг РКО(без ПДВ) зг</t>
        </r>
      </text>
    </comment>
    <comment ref="E41" authorId="0">
      <text>
        <r>
          <rPr>
            <sz val="10"/>
            <color indexed="81"/>
            <rFont val="Courier"/>
            <family val="3"/>
          </rPr>
          <t>11.03.2024 АТ КБ "Приватбанк" 135,78_x000D_
ЕКВАЙРИНГОВА КОМIСIЯ БЕЗ ПДВ 11.03.2024 14:36:20 ПО КАРТЦI 5169 **** **** 8927_x000D_
29.03.2024 АТ КБ "Приватбанк" 371,03_x000D_
29.03.2024 АТ КБ "Приватбанк" 166_x000D_
ЕКВАЙРИНГОВА КОМIСIЯ БЕЗ ПДВ 29.03.2024 09:39:19 ПО КАРТЦI 5169 **** **** 8927_x000D_
25.03.2024 Банк Грант 80_x000D_
Оплата  послуг РКО(без ПДВ) за</t>
        </r>
      </text>
    </comment>
    <comment ref="F41" authorId="0">
      <text>
        <r>
          <rPr>
            <sz val="10"/>
            <color indexed="81"/>
            <rFont val="Courier"/>
            <family val="3"/>
          </rPr>
          <t>01.04.2024 АТ КБ "Приватбанк" 350_x000D_
Комiсiя за обслуговування рахунку за березень  2024 р. згiдно договору банкiвського рахунку вiд 20.02.2024, без ПДВ._x000D_
10.04.2024 АТ КБ "Приватбанк" 281,88_x000D_
29.04.2024 АТ КБ "Приватбанк" 169,8_x000D_
ЕКВАЙРИНГОВА КОМIСIЯ БЕЗ ПДВ 29.04.2024 09:12:29 ПО КАРТЦI 5169335109338927_x000D_
10.04.2024 Банк Грант 100_x000D_
Сплата за РКО(без ПДВ) послуги_x000D_
10.04.2024 Банк Грант 26,44_x000D_
Оплата  послуг РКО(без ПДВ) зг</t>
        </r>
      </text>
    </comment>
    <comment ref="G41" authorId="0">
      <text>
        <r>
          <rPr>
            <sz val="10"/>
            <color indexed="81"/>
            <rFont val="Courier"/>
            <family val="3"/>
          </rPr>
          <t>01.05.2024 АТ КБ "Приватбанк" 350_x000D_
Комiсiя за обслуговування рахунку за квiтень  2024 р. згiдно договору банкiвського рахунку вiд 20.02.2024, без ПДВ.</t>
        </r>
      </text>
    </comment>
    <comment ref="H41" authorId="0">
      <text>
        <r>
          <rPr>
            <sz val="10"/>
            <color indexed="81"/>
            <rFont val="Courier"/>
            <family val="3"/>
          </rPr>
          <t>01.06.2024 АТ КБ "Приватбанк" 350_x000D_
Комiсiя за обслуговування рахунку за травень  2024 р. згiдно договору банкiвського рахунку вiд 20.02.2024, без ПДВ._x000D_
10.06.2024 АТ КБ "Приватбанк" 169,09_x000D_
КОМIСIЯ ЗА ЗНЯТТЯ ГОТIВКИ 10.06.2024 12:40:25 ПО КАРТЦI 5169335109338927</t>
        </r>
      </text>
    </comment>
    <comment ref="I41" authorId="0">
      <text>
        <r>
          <rPr>
            <sz val="10"/>
            <color indexed="81"/>
            <rFont val="Courier"/>
            <family val="3"/>
          </rPr>
          <t>01.07.2024 АТ КБ "Приватбанк" 350_x000D_
Комiсiя за обслуговування рахунку за червень  2024 р. згiдно договору банкiвського рахунку вiд 20.02.2024, без ПДВ._x000D_
09.07.2024 АТ КБ "Приватбанк" 80_x000D_
КОМIСIЯ ЗА ЗНЯТТЯ ГОТIВКИ 09.07.2024 09:23:32 ПО КАРТЦI 5169335109338927_x000D_
09.07.2024 АТ КБ "Приватбанк" 80_x000D_
КОМIСIЯ ЗА ЗНЯТТЯ ГОТIВКИ 09.07.2024 09:20:31 ПО КАРТЦI 5169335109338927</t>
        </r>
      </text>
    </comment>
    <comment ref="J41" authorId="0">
      <text>
        <r>
          <rPr>
            <sz val="10"/>
            <color indexed="81"/>
            <rFont val="Courier"/>
            <family val="3"/>
          </rPr>
          <t>01.08.2024 АТ КБ "Приватбанк" 350_x000D_
Комiсiя за обслуговування рахунку за липень  2024 р. згiдно договору банкiвського рахунку вiд 20.02.2024, без ПДВ._x000D_
13.08.2024 АТ КБ "Приватбанк" 80_x000D_
КОМIСIЯ ЗА ЗНЯТТЯ ГОТIВКИ 13.08.2024 14:41:44 ПО КАРТЦI 5169335109338927_x000D_
13.08.2024 АТ КБ "Приватбанк" 80_x000D_
КОМIСIЯ ЗА ЗНЯТТЯ ГОТIВКИ 13.08.2024 14:42:46 ПО КАРТЦI 5169335109338927_x000D_
10.08.2024 ЖК Прибой 225,5</t>
        </r>
      </text>
    </comment>
    <comment ref="K41" authorId="0">
      <text>
        <r>
          <rPr>
            <sz val="10"/>
            <color indexed="81"/>
            <rFont val="Courier"/>
            <family val="3"/>
          </rPr>
          <t>01.09.2024 АТ КБ "Приватбанк" 350_x000D_
Комiсiя за обслуговування рахунку за серпень  2024 р. згiдно договору банкiвського рахунку вiд 20.02.2024, без ПДВ._x000D_
12.09.2024 АТ КБ "Приватбанк" 140_x000D_
КОМIСIЯ ЗА ЗНЯТТЯ ГОТIВКИ 12.09.2024 14:59:34 ПО КАРТЦI 5169335109338927_x000D_
10.09.2024 ЖК Прибой 505,26</t>
        </r>
      </text>
    </comment>
    <comment ref="L41" authorId="0">
      <text>
        <r>
          <rPr>
            <sz val="10"/>
            <color indexed="81"/>
            <rFont val="Courier"/>
            <family val="3"/>
          </rPr>
          <t>01.10.2024 АТ КБ "Приватбанк" 350_x000D_
Комiсiя за обслуговування рахунку за вересень  2024 р. згiдно договору банкiвського рахунку вiд 20.02.2024, без ПДВ._x000D_
03.10.2024 АТ КБ "Приватбанк" 200_x000D_
КОМIСIЯ ЗА ЗНЯТТЯ ГОТIВКИ 03.10.2024 14:18:46 ПО КАРТЦI 5169335109338927_x000D_
10.10.2024 ЖК Прибой 342,2</t>
        </r>
      </text>
    </comment>
    <comment ref="M41" authorId="0">
      <text>
        <r>
          <rPr>
            <sz val="10"/>
            <color indexed="81"/>
            <rFont val="Courier"/>
            <family val="3"/>
          </rPr>
          <t>01.11.2024 АТ КБ "Приватбанк" 350_x000D_
Комiсiя за обслуговування рахунку за жовтень  2024 р. згiдно договору банкiвського рахунку вiд 20.02.2024, без ПДВ._x000D_
07.11.2024 АТ КБ "Приватбанк" 179_x000D_
КОМIСIЯ ЗА ЗНЯТТЯ ГОТIВКИ 07.11.2024 11:26:33 ПО КАРТЦI 5169335109338927_x000D_
29.11.2024 АТ КБ "Приватбанк" 50,21_x000D_
Сплата комiсiї за касове обслуговування за листопад 2024р.</t>
        </r>
      </text>
    </comment>
    <comment ref="N41" authorId="0">
      <text>
        <r>
          <rPr>
            <sz val="10"/>
            <color indexed="81"/>
            <rFont val="Courier"/>
            <family val="3"/>
          </rPr>
          <t>01.12.2024 АТ КБ "Приватбанк" 350_x000D_
Комiсiя за обслуговування рахунку за листопад  2024 р. згiдно договору банкiвського рахунку вiд 20.02.2024, без ПДВ._x000D_
30.12.2024 АТ КБ "Приватбанк" 40,19_x000D_
Сплата комiсiї за касове обслуговування за грудень 2024р.</t>
        </r>
      </text>
    </comment>
  </commentList>
</comments>
</file>

<file path=xl/sharedStrings.xml><?xml version="1.0" encoding="utf-8"?>
<sst xmlns="http://schemas.openxmlformats.org/spreadsheetml/2006/main" count="192" uniqueCount="171">
  <si>
    <t>за период с по</t>
  </si>
  <si>
    <t>Остаток на начало отчетного периода</t>
  </si>
  <si>
    <t>Поступление средств
в т.ч.</t>
  </si>
  <si>
    <t>Расходы</t>
  </si>
  <si>
    <r>
      <t xml:space="preserve">Остаток на конец
</t>
    </r>
    <r>
      <rPr>
        <sz val="9"/>
        <color indexed="8"/>
        <rFont val="Calibri"/>
        <family val="2"/>
        <charset val="204"/>
      </rPr>
      <t>отчетного периода</t>
    </r>
  </si>
  <si>
    <t>Совладельцы</t>
  </si>
  <si>
    <t>УСЗН</t>
  </si>
  <si>
    <t>Прочее</t>
  </si>
  <si>
    <t xml:space="preserve">Информация о расходовании средств </t>
  </si>
  <si>
    <t>Дата</t>
  </si>
  <si>
    <t>Сумма</t>
  </si>
  <si>
    <t>Описание</t>
  </si>
  <si>
    <t>Продавец</t>
  </si>
  <si>
    <t xml:space="preserve">Отчет ОСМД </t>
  </si>
  <si>
    <t>Місяць:</t>
  </si>
  <si>
    <t>Січень</t>
  </si>
  <si>
    <t>Лютий</t>
  </si>
  <si>
    <t>Березень</t>
  </si>
  <si>
    <t>Травень</t>
  </si>
  <si>
    <t>Квітень</t>
  </si>
  <si>
    <t>Червень</t>
  </si>
  <si>
    <t>Липень</t>
  </si>
  <si>
    <t>Серпень</t>
  </si>
  <si>
    <t>Вересень</t>
  </si>
  <si>
    <t>Жовтень</t>
  </si>
  <si>
    <t>Листопад</t>
  </si>
  <si>
    <t>Грудень</t>
  </si>
  <si>
    <t>Рік:</t>
  </si>
  <si>
    <t>Площа</t>
  </si>
  <si>
    <t>Особових рахунків</t>
  </si>
  <si>
    <t>Людей</t>
  </si>
  <si>
    <t>Нараховано</t>
  </si>
  <si>
    <t xml:space="preserve">Внески </t>
  </si>
  <si>
    <t>Витарти:</t>
  </si>
  <si>
    <t>Діючий розмір внеску:</t>
  </si>
  <si>
    <t>в т.ч Кошти на рахунку</t>
  </si>
  <si>
    <t>Залишок на кінець</t>
  </si>
  <si>
    <t>Наступний місяць (залишок)</t>
  </si>
  <si>
    <t>Наступний місяць кошти)</t>
  </si>
  <si>
    <t>Наступний місяць (постачальники)</t>
  </si>
  <si>
    <t>Наступний місяць (зарплата)</t>
  </si>
  <si>
    <t>Наступний місяць податки)</t>
  </si>
  <si>
    <t>Наступний місячб (нараховано)</t>
  </si>
  <si>
    <t xml:space="preserve">       у т.ч. переплата:</t>
  </si>
  <si>
    <t>Надходження:</t>
  </si>
  <si>
    <t>Відсоток оплати:</t>
  </si>
  <si>
    <t>Борг мешканців</t>
  </si>
  <si>
    <t>Цільові внески:</t>
  </si>
  <si>
    <t xml:space="preserve">    Ми винні постачальникам послуг</t>
  </si>
  <si>
    <t xml:space="preserve">    Заборгованість із зарплати</t>
  </si>
  <si>
    <t xml:space="preserve">    Заборгованість по податкам</t>
  </si>
  <si>
    <t xml:space="preserve">     Ми винні постачальникам послуг</t>
  </si>
  <si>
    <t>Нараховано без ЦВ:</t>
  </si>
  <si>
    <t>Сплачено:</t>
  </si>
  <si>
    <t>Залишок на кінець:</t>
  </si>
  <si>
    <t>Залишок на початок:</t>
  </si>
  <si>
    <t>ЖК "Прибой"</t>
  </si>
  <si>
    <t>2024 р.</t>
  </si>
  <si>
    <t>Звіт про використання коштів</t>
  </si>
  <si>
    <t>Знято готівку до каси</t>
  </si>
  <si>
    <t>Вивіз негабаритного сміття</t>
  </si>
  <si>
    <t>Вивіз сміття</t>
  </si>
  <si>
    <t>Електроенергія</t>
  </si>
  <si>
    <t>консультація з інформатизації</t>
  </si>
  <si>
    <t>Пісок 5 мішків</t>
  </si>
  <si>
    <t>Тех.обслуговування ліфтів</t>
  </si>
  <si>
    <t>ПДФО</t>
  </si>
  <si>
    <t>ЄСВ</t>
  </si>
  <si>
    <t>ВС</t>
  </si>
  <si>
    <t>Зарплата</t>
  </si>
  <si>
    <t>Госп.витрати</t>
  </si>
  <si>
    <t>Комісія банку</t>
  </si>
  <si>
    <t>Воля (Телесвіт)</t>
  </si>
  <si>
    <t>Банк Грант</t>
  </si>
  <si>
    <t>ТОВ "МАКСНЕТ"</t>
  </si>
  <si>
    <t>ХАРКIВСЬКА ФIЛIЯ АТ "УКРТЕЛЕКОМ"</t>
  </si>
  <si>
    <t>КОСТЮКЕВИЧ О.М. ФОП</t>
  </si>
  <si>
    <t>31.01.2024 ПРАТ "ХАРКІВЕНЕРГОЗБУТ" 2800&lt;br&gt;ЕЛЕКТРОЕНЕРГ дог1263 В_Д 12.11</t>
  </si>
  <si>
    <t>17.01.2024 Обслуговування будинку 225&lt;br&gt;П_сок 5 м_шк_в РАХОК №" Счт /</t>
  </si>
  <si>
    <t>27.01.2024 Податок на доходи фізичних осіб 886&lt;br&gt;101* ПДФО за с_чень 2024 р утр&lt;hr&gt;30.01.2024 Податок на доходи фізичних осіб 3702,05&lt;br&gt;101*ПДФО за с_чень 2024 р утр&lt;hr&gt;30.01.2024 Податок на доходи фізичних осіб 22&lt;br&gt;101* ПДФО акт закуп 133 ПДФО</t>
  </si>
  <si>
    <t>27.01.2024 Єдиний соціальний внесок 1079&lt;br&gt;101*ЄСВ 22% за с_чень 2024 р .&lt;hr&gt;30.01.2024 Єдиний соціальний внесок 4525,5&lt;br&gt;101*ЄСВ 22% зас_чень 2024 р .н</t>
  </si>
  <si>
    <t>27.01.2024 Військоввий збір 74&lt;br&gt;101* в_ськ зб_р 1,5% за с_чень&lt;hr&gt;30.01.2024 Військоввий збір 308,2&lt;br&gt;101* в_ськ зб_р 1,5% за с_чень</t>
  </si>
  <si>
    <t>27.01.2024 Виплата заробітної плати із банку 3946&lt;br&gt;ЗАРП 01.2024 бу&lt;hr&gt;31.01.2024 Виплата заробітної плати із банку 16558,6&lt;br&gt;Видача гот_вки з рахунку зарпл</t>
  </si>
  <si>
    <t>31.01.2024 Господарчи витрати 267&lt;br&gt;Видача гот_вки з рахунку Госпо</t>
  </si>
  <si>
    <t>17.01.2024 Банк Грант 1,13&lt;hr&gt;25.01.2024 Банк Грант 80&lt;br&gt;Оплата  послуг РКО(без ПДВ) за&lt;hr&gt;27.01.2024 Банк Грант 5,4&lt;hr&gt;27.01.2024 Банк Грант 4,43&lt;hr&gt;27.01.2024 Банк Грант 19,73&lt;br&gt;Оплата  послуг РКО(без ПДВ) зг&lt;hr&gt;27.01.2024 Банк Грант 0,37&lt;hr&gt;30.01.2024 Банк Грант 0,11&lt;hr&gt;30.01.2024 Банк Грант 1,54&lt;hr&gt;30.01.2024 Банк Грант 18,51&lt;br&gt;Оплата  послуг РКО(без ПДВ) зг&lt;hr&gt;30.01.2024 Банк Грант 22,63&lt;br&gt;Оплата  послуг РКО(без ПДВ) зг&lt;hr&gt;31.01.2024 Банк Грант 14&lt;br&gt;Оплата  послуг РКО(без ПДВ) зг&lt;hr&gt;31.01.2024 Банк Грант 165,59&lt;br&gt;Оплата  послуг РКО(без ПДВ) зг&lt;hr&gt;31.01.2024 Банк Грант 2,67</t>
  </si>
  <si>
    <t>4,071, 0, 16,98, 1</t>
  </si>
  <si>
    <t>Борг на 01.01.24: 381752,19</t>
  </si>
  <si>
    <t>16.02.2024 ПРАТ "ХАРКІВЕНЕРГОЗБУТ" 3000&lt;br&gt;ЕЛЕКТРОЕНЕРГ дог1263 В_Д 12.11</t>
  </si>
  <si>
    <t>16.02.2024 ЛИФТТРАНССЕРВИС 7000&lt;br&gt;О.ЛИФТлютий 2024 дог.3 в_д 01.</t>
  </si>
  <si>
    <t>06.02.2024 Податок на доходи фізичних осіб 1250&lt;br&gt;101*ПДФО за с_чень 2024 р утр&lt;hr&gt;10.02.2024 Податок на доходи фізичних осіб 2170&lt;br&gt;101 ПДФО за с_чень 2024 р утр</t>
  </si>
  <si>
    <t>10.02.2024 Єдиний соціальний внесок 2650&lt;br&gt;10 ЄСВ 22% зас_чень 2024 р .на</t>
  </si>
  <si>
    <t>10.02.2024 Військоввий збір 181&lt;br&gt;101 в_ськ зб_р 1,5% за с_чень</t>
  </si>
  <si>
    <t>13.02.2024 Виплата заробітної плати із банку 9684,9&lt;br&gt;Видача гот_вки з рахунку Зарпл</t>
  </si>
  <si>
    <t>06.02.2024 Банк Грант 6,25&lt;hr&gt;10.02.2024 Банк Грант 0,91&lt;hr&gt;10.02.2024 Банк Грант 10,85&lt;br&gt;Оплата  послуг РКО(без ПДВ) зг&lt;hr&gt;10.02.2024 Банк Грант 13,25&lt;br&gt;Оплата  послуг РКО(без ПДВ) зг&lt;hr&gt;13.02.2024 Банк Грант 96,85&lt;br&gt;Оплата  послуг РКО(без ПДВ) зг&lt;hr&gt;16.02.2024 Банк Грант 35&lt;br&gt;Оплата  послуг РКО(без ПДВ) зг&lt;hr&gt;16.02.2024 Банк Грант 15&lt;br&gt;Оплата  послуг РКО(без ПДВ) зг&lt;hr&gt;26.02.2024 Банк Грант 80&lt;br&gt;Оплата  послуг РКО(без ПДВ) за&lt;hr&gt;29.02.2024 Банк Грант 150&lt;br&gt;Оплата  послуг РКО(без ПДВ) зг</t>
  </si>
  <si>
    <t>11.03.2024 Голова правління 13577,7&lt;br&gt;Видача 5169 **** **** 8927 {{DABR=HAEN}}&lt;hr&gt;29.03.2024 Голова правління 16600&lt;br&gt;5169 **** **** 8927 29.03.2024 09:39:19 Зняття готiвки: Банкомат Вiддiлення банку, М ХАРКIВ, ВУЛ. ГЕРОЇВ ПРАЦI, БУД. 28&lt;hr&gt;29.03.2024 Голова правління 142&lt;br&gt;Видача готiвки (CASH) 51**27 1056892089 BHAENH05 29-03-2024 (1303022696)</t>
  </si>
  <si>
    <t>12.03.2024 ЛИФТТРАНССЕРВИС 6007,09&lt;br&gt;Без ПДВ. ТО лiфтiв за лютий 2024 р. Договiр: №3 вiд 01.01.2011 р.</t>
  </si>
  <si>
    <t>12.03.2024 КП "КВПВ" (КВБО) 2142,12&lt;br&gt;У сумi 1785.10 грн., ПДВ - 20 % 357.02 грн. Вивiз ТПВ за лютий 2024 р. Договiр №217/1 вiд 25.07.2023р.</t>
  </si>
  <si>
    <t>11.03.2024 Податок на доходи фізичних осіб 2889&lt;br&gt;23008300, ПДФО, утримано з зарплати за лютий 2024 р.&lt;hr&gt;25.03.2024 Податок на доходи фізичних осіб 3699&lt;br&gt;23008300, ПДФО за березень 2024 р.</t>
  </si>
  <si>
    <t>11.03.2024 Єдиний соціальний внесок 3129,75&lt;br&gt;23008300, ЄСВ за лютий 2024 р.&lt;hr&gt;12.03.2024 Єдиний соціальний внесок 907,25&lt;br&gt;23008300, ЄСВ за лютий 2024 р.&lt;hr&gt;25.03.2024 Єдиний соціальний внесок 5027&lt;br&gt;23008300, ЄСВ за березень 2024 р.</t>
  </si>
  <si>
    <t>11.03.2024 Військоввий збір 240,75&lt;br&gt;23008300, вiйськовий збiр за лютий 2024 р.&lt;hr&gt;25.03.2024 Військоввий збір 308,35&lt;br&gt;23008300, Вiйськовий збiр за березень 2024 р.</t>
  </si>
  <si>
    <t>11.03.2024 АТ КБ "Приватбанк" 135,78&lt;br&gt;ЕКВАЙРИНГОВА КОМIСIЯ БЕЗ ПДВ 11.03.2024 14:36:20 ПО КАРТЦI 5169 **** **** 8927&lt;hr&gt;11.03.2024 АТ КБ "Приватбанк" 3&lt;hr&gt;11.03.2024 АТ КБ "Приватбанк" 3&lt;hr&gt;11.03.2024 АТ КБ "Приватбанк" 3&lt;hr&gt;12.03.2024 АТ КБ "Приватбанк" 3&lt;hr&gt;12.03.2024 АТ КБ "Приватбанк" 3&lt;hr&gt;12.03.2024 АТ КБ "Приватбанк" 3&lt;hr&gt;25.03.2024 АТ КБ "Приватбанк" 3&lt;hr&gt;25.03.2024 АТ КБ "Приватбанк" 3&lt;hr&gt;25.03.2024 АТ КБ "Приватбанк" 3&lt;hr&gt;29.03.2024 АТ КБ "Приватбанк" 371,03&lt;hr&gt;29.03.2024 АТ КБ "Приватбанк" 1,42&lt;hr&gt;29.03.2024 АТ КБ "Приватбанк" 166&lt;br&gt;ЕКВАЙРИНГОВА КОМIСIЯ БЕЗ ПДВ 29.03.2024 09:39:19 ПО КАРТЦI 5169 **** **** 8927&lt;hr&gt;25.03.2024 Банк Грант 80&lt;br&gt;Оплата  послуг РКО(без ПДВ) за</t>
  </si>
  <si>
    <t>ХМР</t>
  </si>
  <si>
    <t>ТОВ "КДН" (Триолан)</t>
  </si>
  <si>
    <t>29.04.2024 Голова правління 16979,7&lt;br&gt;Видача 5169 **** **** 8927 {{DABR=HAEN}}</t>
  </si>
  <si>
    <t>12.04.2024 ПРАТ "ХАРКІВЕНЕРГОЗБУТ" 2000&lt;br&gt;Електроенергiя за березень 2024 р. Договiр №1263 вiд 12.11.2008 р. У сумi 1666.67 грн., ПДВ - 20 % 333.33 грн.</t>
  </si>
  <si>
    <t>12.04.2024 ЛИФТТРАНССЕРВИС 6300&lt;br&gt;ТО лiфтiв за березень 2024 р. Договiр: №3 вiд 01.01.2011 р. Без ПДВ.</t>
  </si>
  <si>
    <t>12.04.2024 КП "КВПВ" (КВБО) 1262,69&lt;br&gt;Вивiз ТПВ за березень 2024 р. Договiр №217/1 вiд 25.07.2023р. У сумi 1052.24 грн., ПДВ - 20 % 210.45 грн.</t>
  </si>
  <si>
    <t>12.04.2024 КЛИМЕНКО ОЛЕГ ДМИТРОВИЧ 450&lt;br&gt;Без ПДВ. iнформацiйно-консультацiйнi послуги в сферi iнформатизацiї</t>
  </si>
  <si>
    <t>10.04.2024 Обслуговування будинку 5287,62&lt;br&gt;Перерахування кошт_в на   влас</t>
  </si>
  <si>
    <t>25.04.2024 Податок на доходи фізичних осіб 3699&lt;br&gt;23008300, ПДФО за квiтень 2024 р.</t>
  </si>
  <si>
    <t>25.04.2024 Єдиний соціальний внесок 4587&lt;br&gt;23008300, ЄСВ за квiтень 2024 р.</t>
  </si>
  <si>
    <t>25.04.2024 Військоввий збір 308,3&lt;br&gt;23008300, Вiйськовий збiр за квiтень 2024 р.</t>
  </si>
  <si>
    <t>01.04.2024 АТ КБ "Приватбанк" 350&lt;br&gt;Комiсiя за обслуговування рахунку за березень  2024 р. згiдно договору банкiвського рахунку вiд 20.02.2024, без ПДВ.&lt;hr&gt;10.04.2024 АТ КБ "Приватбанк" 281,88&lt;hr&gt;12.04.2024 АТ КБ "Приватбанк" 3&lt;hr&gt;12.04.2024 АТ КБ "Приватбанк" 3&lt;hr&gt;12.04.2024 АТ КБ "Приватбанк" 3&lt;hr&gt;12.04.2024 АТ КБ "Приватбанк" 3&lt;hr&gt;25.04.2024 АТ КБ "Приватбанк" 3&lt;hr&gt;25.04.2024 АТ КБ "Приватбанк" 3&lt;hr&gt;25.04.2024 АТ КБ "Приватбанк" 3&lt;hr&gt;29.04.2024 АТ КБ "Приватбанк" 169,8&lt;br&gt;ЕКВАЙРИНГОВА КОМIСIЯ БЕЗ ПДВ 29.04.2024 09:12:29 ПО КАРТЦI 5169335109338927&lt;hr&gt;10.04.2024 Банк Грант 100&lt;br&gt;Сплата за РКО(без ПДВ) послуги&lt;hr&gt;10.04.2024 Банк Грант 26,44&lt;br&gt;Оплата  послуг РКО(без ПДВ) зг</t>
  </si>
  <si>
    <t>15.05.2024 ЛИФТТРАНССЕРВИС 6000&lt;br&gt;ТО лiфтiв за квiтень 2024 р. Договiр: №3 вiд 01.01.2011 р. Без ПДВ.</t>
  </si>
  <si>
    <t>15.05.2024 КП "КВПВ" (КВБО) 1010,15&lt;br&gt;Вивiз ТПВ за квiтень 2024 р. Договiр №217/1 вiд 25.07.2023р. У сумi 841.79 грн., ПДВ - 20 % 168.36 грн.</t>
  </si>
  <si>
    <t>15.05.2024 ПРАТ "ХАРКІВЕНЕРГОЗБУТ" 2000&lt;br&gt;Електроенергiя за квiтень 2024 р. Договiр №1263 вiд 12.11.2008 р. У сумi 1666.67 грн., ПДВ - 20 % 333.33 грн.&lt;hr&gt;10.05.2024 АТ КБ "Приватбанк" 197,3</t>
  </si>
  <si>
    <t>01.05.2024 АТ КБ "Приватбанк" 350&lt;br&gt;Комiсiя за обслуговування рахунку за квiтень  2024 р. згiдно договору банкiвського рахунку вiд 20.02.2024, без ПДВ.&lt;hr&gt;15.05.2024 АТ КБ "Приватбанк" 3&lt;hr&gt;15.05.2024 АТ КБ "Приватбанк" 3&lt;hr&gt;15.05.2024 АТ КБ "Приватбанк" 3</t>
  </si>
  <si>
    <t>10.06.2024 Голова правління 16908,7&lt;br&gt;Видача 5169 **** **** 8927 {{DABR=HAEN}}</t>
  </si>
  <si>
    <t>25.06.2024 ЛИФТТРАНССЕРВИС 12000&lt;br&gt;ТО лiфтiв за травень та червень 2024 р. Договiр: №3 вiд 01.01.2011 р. Без ПДВ.</t>
  </si>
  <si>
    <t>09.06.2024 КП "КВПВ" (КВБО) 1136,42&lt;br&gt;Вивiз ТПВ за травень 2024 р. Договiр №217/1 вiд 25.07.2023р. У сумi 947.02 грн., ПДВ - 20 % 189.40 грн.</t>
  </si>
  <si>
    <t>05.06.2024 Податок на доходи фізичних осіб 3699&lt;br&gt;23008300, ПДФО за травень 2024 р.&lt;hr&gt;25.06.2024 Податок на доходи фізичних осіб 3699&lt;br&gt;23008300, ПДФО за червень 2024 р.</t>
  </si>
  <si>
    <t>05.06.2024 Єдиний соціальний внесок 4521&lt;br&gt;23008300, ЄСВ за травень 2024 р.&lt;hr&gt;25.06.2024 Єдиний соціальний внесок 308,3&lt;br&gt;23008300, ЄСВ за червень 2024 р.&lt;hr&gt;25.06.2024 Єдиний соціальний внесок 4212,7&lt;br&gt;23008300, ЄСВ за червень 2024 р.</t>
  </si>
  <si>
    <t>05.06.2024 Військоввий збір 308,3&lt;br&gt;23008300, Вiйськовий збiр за травень 2024 р.&lt;hr&gt;25.06.2024 Військоввий збір 308,3&lt;br&gt;23008300, Вiйськовий збiр за червень 2024 р.</t>
  </si>
  <si>
    <t>09.06.2024 ПРАТ "ХАРКІВЕНЕРГОЗБУТ" 2000&lt;br&gt;Електроенергiя за травень 2024 р. Договiр №1263 вiд 12.11.2008 р. У сумi 1666.67 грн., ПДВ - 20 % 333.33 грн.&lt;hr&gt;10.06.2024 АТ КБ "Приватбанк" 294,95</t>
  </si>
  <si>
    <t>01.06.2024 АТ КБ "Приватбанк" 350&lt;br&gt;Комiсiя за обслуговування рахунку за травень  2024 р. згiдно договору банкiвського рахунку вiд 20.02.2024, без ПДВ.&lt;hr&gt;05.06.2024 АТ КБ "Приватбанк" 3&lt;hr&gt;05.06.2024 АТ КБ "Приватбанк" 3&lt;hr&gt;05.06.2024 АТ КБ "Приватбанк" 3&lt;hr&gt;09.06.2024 АТ КБ "Приватбанк" 3&lt;hr&gt;09.06.2024 АТ КБ "Приватбанк" 3&lt;hr&gt;10.06.2024 АТ КБ "Приватбанк" 169,09&lt;br&gt;КОМIСIЯ ЗА ЗНЯТТЯ ГОТIВКИ 10.06.2024 12:40:25 ПО КАРТЦI 5169335109338927&lt;hr&gt;25.06.2024 АТ КБ "Приватбанк" 3&lt;hr&gt;25.06.2024 АТ КБ "Приватбанк" 3&lt;hr&gt;25.06.2024 АТ КБ "Приватбанк" 3&lt;hr&gt;25.06.2024 АТ КБ "Приватбанк" 3&lt;hr&gt;25.06.2024 АТ КБ "Приватбанк" 3</t>
  </si>
  <si>
    <t>09.07.2024 Голова правління 8000&lt;br&gt;5169 **** **** 8927 09.07.2024 09:23:32 Зняття готiвки: Банкомат Вiддiлення банку, М ХАРКIВ, ВУЛ. ГЕРОЇВ ПРАЦI, БУД. 28&lt;hr&gt;09.07.2024 Голова правління 800&lt;br&gt;5169 **** **** 8927 09.07.2024 09:24:44 Зняття готiвки: Банкомат Вiддiлення банку, М ХАРКIВ, ВУЛ. ГЕРОЇВ ПРАЦI, БУД. 28&lt;hr&gt;09.07.2024 Голова правління 8000&lt;br&gt;5169 **** **** 8927 09.07.2024 09:20:32 Зняття готiвки: Банкомат Вiддiлення банку, М ХАРКIВ, ВУЛ. ГЕРОЇВ ПРАЦI, БУД. 28</t>
  </si>
  <si>
    <t>09.07.2024 ЛИФТТРАНССЕРВИС 11000&lt;br&gt;ТО лiфтiв за липень 2024 р. Договiр: №3 вiд 01.01.2011 р. Без ПДВ.</t>
  </si>
  <si>
    <t>09.07.2024 КП "КВПВ" (КВБО) 1136,42&lt;br&gt;Вивiз ТПВ за червень 2024 р. Договiр №217/1 вiд 25.07.2023р. У сумi 947.02 грн., ПДВ - 20 % 189.40 грн.</t>
  </si>
  <si>
    <t>12.07.2024 КЛИМЕНКО ОЛЕГ ДМИТРОВИЧ 450&lt;br&gt;Без ПДВ. iнформацiйно-консультацiйнi послуги в сферi iнформатизацiї</t>
  </si>
  <si>
    <t>06.07.2024 ПРАТ "ХАРКІВЕНЕРГОЗБУТ" 4002&lt;br&gt;Електроенергiя за червень 2024 р. Договiр №1263 вiд 12.11.2008 р. У сумi 3335.00 грн., ПДВ - 20 % 667.00 грн. в тому числi  1.00 грн. iндекс iнфляцiї  та 1.00 грн. 3% рiчних.&lt;hr&gt;10.07.2024 АТ КБ "Приватбанк" 283,9</t>
  </si>
  <si>
    <t>01.07.2024 АТ КБ "Приватбанк" 350&lt;br&gt;Комiсiя за обслуговування рахунку за червень  2024 р. згiдно договору банкiвського рахунку вiд 20.02.2024, без ПДВ.&lt;hr&gt;06.07.2024 АТ КБ "Приватбанк" 3&lt;hr&gt;09.07.2024 АТ КБ "Приватбанк" 3&lt;hr&gt;09.07.2024 АТ КБ "Приватбанк" 3&lt;hr&gt;09.07.2024 АТ КБ "Приватбанк" 80&lt;br&gt;КОМIСIЯ ЗА ЗНЯТТЯ ГОТIВКИ 09.07.2024 09:23:32 ПО КАРТЦI 5169335109338927&lt;hr&gt;09.07.2024 АТ КБ "Приватбанк" 8&lt;hr&gt;09.07.2024 АТ КБ "Приватбанк" 80&lt;br&gt;КОМIСIЯ ЗА ЗНЯТТЯ ГОТIВКИ 09.07.2024 09:20:31 ПО КАРТЦI 5169335109338927&lt;hr&gt;12.07.2024 АТ КБ "Приватбанк" 3</t>
  </si>
  <si>
    <t>13.08.2024 Голова правління 8000&lt;br&gt;5169 **** **** 8927 13.08.2024 14:42:46 Зняття готiвки: Банкомат Вiддiлення банку, М ХАРКIВ, ВУЛ. ГЕРОЇВ ПРАЦI, БУД. 28&lt;hr&gt;13.08.2024 Голова правління 8000&lt;br&gt;5169 **** **** 8927 13.08.2024 14:41:44 Зняття готiвки: Банкомат Вiддiлення банку, М ХАРКIВ, ВУЛ. ГЕРОЇВ ПРАЦI, БУД. 28&lt;hr&gt;13.08.2024 Голова правління 600&lt;br&gt;5169 **** **** 8927 13.08.2024 14:43:31 Зняття готiвки: Банкомат Вiддiлення банку, М ХАРКIВ, ВУЛ. ГЕРОЇВ ПРАЦI, БУД. 28</t>
  </si>
  <si>
    <t>08.08.2024 ПРАТ "ХАРКІВЕНЕРГОЗБУТ" 572,03&lt;br&gt;Електроенергiя за липень 2024 р. Договiр №1263 вiд 12.11.2008 р. У сумi 476.69 грн., ПДВ - 20 % 95.34 грн.</t>
  </si>
  <si>
    <t>08.08.2024 КП "КВПВ" (КВБО) 1136,42&lt;br&gt;Вивiз ТПВ за липень 2024 р. Договiр №217/1 вiд 25.07.2023р. У сумi 947.02 грн., ПДВ - 20 % 189.40 грн.</t>
  </si>
  <si>
    <t>08.08.2024 Податок на доходи фізичних осіб 3699&lt;br&gt;23008300, ПДФО за липень 2024 р.</t>
  </si>
  <si>
    <t>08.08.2024 Єдиний соціальний внесок 4521&lt;br&gt;23008300, ЄСВ за липень 2024 р.</t>
  </si>
  <si>
    <t>08.08.2024 Військоввий збір 308,3&lt;br&gt;23008300, Вiйськовий збiр за липень 2024 р.</t>
  </si>
  <si>
    <t>01.08.2024 АТ КБ "Приватбанк" 350&lt;br&gt;Комiсiя за обслуговування рахунку за липень  2024 р. згiдно договору банкiвського рахунку вiд 20.02.2024, без ПДВ.&lt;hr&gt;08.08.2024 АТ КБ "Приватбанк" 3&lt;hr&gt;08.08.2024 АТ КБ "Приватбанк" 3&lt;hr&gt;08.08.2024 АТ КБ "Приватбанк" 3&lt;hr&gt;08.08.2024 АТ КБ "Приватбанк" 3&lt;hr&gt;08.08.2024 АТ КБ "Приватбанк" 3&lt;hr&gt;13.08.2024 АТ КБ "Приватбанк" 6&lt;hr&gt;13.08.2024 АТ КБ "Приватбанк" 80&lt;br&gt;КОМIСIЯ ЗА ЗНЯТТЯ ГОТIВКИ 13.08.2024 14:41:44 ПО КАРТЦI 5169335109338927&lt;hr&gt;13.08.2024 АТ КБ "Приватбанк" 80&lt;br&gt;КОМIСIЯ ЗА ЗНЯТТЯ ГОТIВКИ 13.08.2024 14:42:46 ПО КАРТЦI 5169335109338927&lt;hr&gt;10.08.2024 ЖК Прибой 225,5</t>
  </si>
  <si>
    <t>12.09.2024 Голова правління 14000&lt;br&gt;5169 **** **** 8927 12.09.2024 14:59:34 Зняття готiвки: Банкомат Вiддiлення банку, М ХАРКIВ, ВУЛ. ГЕРОЇВ ПРАЦI, БУД. 28</t>
  </si>
  <si>
    <t>10.09.2024 ПРАТ "ХАРКІВЕНЕРГОЗБУТ" 3067,2&lt;br&gt;Електроенергiя за серпень 2024 р. Договiр №1263 вiд 12.11.2008 р. У сумi 2556.00 грн., ПДВ - 20 % 511.20 грн.</t>
  </si>
  <si>
    <t>10.09.2024 ЛИФТТРАНССЕРВИС 6000&lt;br&gt;ТО лiфтiв за серпень 2024 р. Договiр: №3 вiд 01.01.2011 р. Без ПДВ.</t>
  </si>
  <si>
    <t>10.09.2024 КП "КВПВ" (КВБО) 1136,42&lt;br&gt;Вивiз ТПВ за серпень 2024 р. Договiр №217/1 вiд 25.07.2023р. У сумi 947.02 грн., ПДВ - 20 % 189.40 грн.</t>
  </si>
  <si>
    <t>10.09.2024 Податок на доходи фізичних осіб 3114&lt;br&gt;23008300, ПДФО за серпень 2024 р.</t>
  </si>
  <si>
    <t>10.09.2024 Єдиний соціальний внесок 3806&lt;br&gt;23008300, ЄСВ за серпень 2024 р.</t>
  </si>
  <si>
    <t>10.09.2024 Військоввий збір 259,5&lt;br&gt;23008300, Вiйськовий збiр за серпень 2024 р.</t>
  </si>
  <si>
    <t>01.09.2024 АТ КБ "Приватбанк" 350&lt;br&gt;Комiсiя за обслуговування рахунку за серпень  2024 р. згiдно договору банкiвського рахунку вiд 20.02.2024, без ПДВ.&lt;hr&gt;10.09.2024 АТ КБ "Приватбанк" 3&lt;hr&gt;10.09.2024 АТ КБ "Приватбанк" 3&lt;hr&gt;10.09.2024 АТ КБ "Приватбанк" 3&lt;hr&gt;10.09.2024 АТ КБ "Приватбанк" 3&lt;hr&gt;10.09.2024 АТ КБ "Приватбанк" 3&lt;hr&gt;10.09.2024 АТ КБ "Приватбанк" 3&lt;hr&gt;12.09.2024 АТ КБ "Приватбанк" 140&lt;br&gt;КОМIСIЯ ЗА ЗНЯТТЯ ГОТIВКИ 12.09.2024 14:59:34 ПО КАРТЦI 5169335109338927&lt;hr&gt;10.09.2024 ЖК Прибой 505,26</t>
  </si>
  <si>
    <t>03.10.2024 Голова правління 20000&lt;br&gt;5169 **** **** 8927 03.10.2024 14:18:46 Зняття готiвки: Банкомат Вiддiлення банку, М ХАРКIВ, ВУЛ. ГЕРОЇВ ПРАЦI, БУД. 28&lt;hr&gt;04.10.2024 Голова правління 600&lt;br&gt;5169 **** **** 8927 04.10.2024 11:30:06 Зняття готiвки: Банкомат Вiддiлення банку, М ХАРКIВ, ВУЛ. ГЕРОЇВ ПРАЦI, БУД. 28</t>
  </si>
  <si>
    <t>10.10.2024 ПРАТ "ХАРКІВЕНЕРГОЗБУТ" 3369,6&lt;br&gt;Електроенергiя за вереснь 2024 р. Договiр №1263 вiд 12.11.2008 р. У сумi 2808.00 грн., ПДВ - 20 % 561.60 грн.</t>
  </si>
  <si>
    <t>10.10.2024 КП "КВПВ" (КВБО) 1262,69&lt;br&gt;Вивiз ТПВ за вересень2024 р. Договiр №217/1 вiд 25.07.2023р. У сумi 1052.24 грн., ПДВ - 20 % 210.45 грн.</t>
  </si>
  <si>
    <t>03.10.2024 Податок на доходи фізичних осіб 4608&lt;br&gt;23008300, ПДФО за вересень 2024 р.</t>
  </si>
  <si>
    <t>03.10.2024 Єдиний соціальний внесок 5632&lt;br&gt;23008300, ЄСВ за вересень 2024 р.</t>
  </si>
  <si>
    <t>03.10.2024 Військоввий збір 384,1&lt;br&gt;23008300, Вiйськовий збiр за вересень 2024 р.</t>
  </si>
  <si>
    <t>01.10.2024 АТ КБ "Приватбанк" 350&lt;br&gt;Комiсiя за обслуговування рахунку за вересень  2024 р. згiдно договору банкiвського рахунку вiд 20.02.2024, без ПДВ.&lt;hr&gt;03.10.2024 АТ КБ "Приватбанк" 3&lt;hr&gt;03.10.2024 АТ КБ "Приватбанк" 3&lt;hr&gt;03.10.2024 АТ КБ "Приватбанк" 200&lt;br&gt;КОМIСIЯ ЗА ЗНЯТТЯ ГОТIВКИ 03.10.2024 14:18:46 ПО КАРТЦI 5169335109338927&lt;hr&gt;03.10.2024 АТ КБ "Приватбанк" 3&lt;hr&gt;04.10.2024 АТ КБ "Приватбанк" 6&lt;hr&gt;10.10.2024 АТ КБ "Приватбанк" 3&lt;hr&gt;10.10.2024 АТ КБ "Приватбанк" 3&lt;hr&gt;10.10.2024 ЖК Прибой 342,2</t>
  </si>
  <si>
    <t>07.11.2024 Голова правління 17900&lt;br&gt;5169 **** **** 8927 07.11.2024 11:26:33 Зняття готiвки: Банкомат Вiддiлення банку, М ХАРКIВ, ВУЛ. ГЕРОЇВ ПРАЦI, БУД. 28</t>
  </si>
  <si>
    <t>06.11.2024 ПРАТ "ХАРКІВЕНЕРГОЗБУТ" 2548,8&lt;br&gt;Електроенергiя за жовтень 2024 р. Договiр №1263 вiд 12.11.2008 р. У сумi 2124.00 грн., ПДВ - 20 % 424.80 грн.</t>
  </si>
  <si>
    <t>06.11.2024 ЛИФТТРАНССЕРВИС 12000&lt;br&gt;ТО лiфтiв за вересень i жовтень 2024 р. Договiр: №3 вiд 01.01.2011 р. Без ПДВ.&lt;hr&gt;07.11.2024 ЛИФТТРАНССЕРВИС 6000&lt;br&gt;ТО лiфтiв за листопад 2024 р. Договiр: №3 вiд 01.01.2011 р. Без ПДВ.</t>
  </si>
  <si>
    <t>07.11.2024 КП "КВПВ" (КВБО) 1515,23&lt;br&gt;Вивiз ТПВ за жовтень 2024 р. Договiр №217/1 вiд 25.07.2023р. У сумi 1262.69 грн., ПДВ - 20 % 252.54 грн.</t>
  </si>
  <si>
    <t>25.11.2024 КП "КВПВ" (КВБО) 1855,84&lt;br&gt;У сумi 1546.53 грн., ПДВ - 20 % 309.31 грн. послуги з управлiння великогабаритними та ремонтними вiдходами</t>
  </si>
  <si>
    <t>06.11.2024 Податок на доходи фізичних осіб 3861&lt;br&gt;23008300, ПДФО за жовтень 2024 р.&lt;hr&gt;29.11.2024 Податок на доходи фізичних осіб 4491&lt;br&gt;23008300, ПДФО за листопад 2024 р.</t>
  </si>
  <si>
    <t>06.11.2024 Єдиний соціальний внесок 4719&lt;br&gt;23008300, ЄСВ за жовтень  2024 р.&lt;hr&gt;29.11.2024 Єдиний соціальний внесок 5489&lt;br&gt;23008300, ЄСВ за листопад 2024 р.</t>
  </si>
  <si>
    <t>06.11.2024 Військоввий збір 321,8&lt;br&gt;23008300, Вiйськовий збiр за жовтень 2024 р.&lt;hr&gt;29.11.2024 Військоввий збір 374,25&lt;br&gt;23008300, Вiйськовий збiр за листопад 2024 р.</t>
  </si>
  <si>
    <t>29.11.2024 Виплата заробітної плати із банку 20084,75&lt;br&gt;Зарплата за листопад 2024р.</t>
  </si>
  <si>
    <t>01.11.2024 АТ КБ "Приватбанк" 350&lt;br&gt;Комiсiя за обслуговування рахунку за жовтень  2024 р. згiдно договору банкiвського рахунку вiд 20.02.2024, без ПДВ.&lt;hr&gt;06.11.2024 АТ КБ "Приватбанк" 3&lt;hr&gt;06.11.2024 АТ КБ "Приватбанк" 3&lt;hr&gt;06.11.2024 АТ КБ "Приватбанк" 3&lt;hr&gt;06.11.2024 АТ КБ "Приватбанк" 3&lt;hr&gt;06.11.2024 АТ КБ "Приватбанк" 3&lt;hr&gt;07.11.2024 АТ КБ "Приватбанк" 3&lt;hr&gt;07.11.2024 АТ КБ "Приватбанк" 179&lt;br&gt;КОМIСIЯ ЗА ЗНЯТТЯ ГОТIВКИ 07.11.2024 11:26:33 ПО КАРТЦI 5169335109338927&lt;hr&gt;07.11.2024 АТ КБ "Приватбанк" 3&lt;hr&gt;29.11.2024 АТ КБ "Приватбанк" 3&lt;hr&gt;29.11.2024 АТ КБ "Приватбанк" 50,21&lt;br&gt;Сплата комiсiї за касове обслуговування за листопад 2024р.&lt;hr&gt;29.11.2024 АТ КБ "Приватбанк" 3&lt;hr&gt;29.11.2024 АТ КБ "Приватбанк" 3</t>
  </si>
  <si>
    <t>30.12.2024 ПРАТ "ХАРКІВЕНЕРГОЗБУТ" 2916&lt;br&gt;Електроенергiя за листопад 2024 р. Договiр №1263 вiд 12.11.2008 р. У сумi 2430.00 грн., ПДВ - 20 % 486.00 грн.</t>
  </si>
  <si>
    <t>30.12.2024 ЛИФТТРАНССЕРВИС 6000&lt;br&gt;ТО лiфтiв за грудень 2024 р. Договiр: №3 вiд 01.01.2011 р. Без ПДВ.</t>
  </si>
  <si>
    <t>30.12.2024 КП "КВПВ" (КВБО) 1136,42&lt;br&gt;Вивiз ТПВ за листопад 2024 р. Договiр №217/1 вiд 25.07.2023р. У сумi 947.02 грн., ПДВ - 20 % 189.40 грн.</t>
  </si>
  <si>
    <t>19.12.2024 Податок на доходи фізичних осіб 196,36&lt;br&gt;23008300, ПДФО за грудень 2024 р.&lt;hr&gt;30.12.2024 Податок на доходи фізичних осіб 3876,24&lt;br&gt;23008300, ПДФО за грудень 2024 р.</t>
  </si>
  <si>
    <t>19.12.2024 Єдиний соціальний внесок 240&lt;br&gt;23008300, ЄСВ за грудень 2024 р.&lt;hr&gt;30.12.2024 Єдиний соціальний внесок 4737,63&lt;br&gt;23008300, ЄСВ за грудень 2024 р.</t>
  </si>
  <si>
    <t>19.12.2024 Військоввий збір 54,55&lt;br&gt;23008300, Вiйськовий збiр за грудень 2024 р.&lt;hr&gt;30.12.2024 Військоввий збір 1076,74&lt;br&gt;23008300, Вiйськовий збiр за грудень 2024 р.</t>
  </si>
  <si>
    <t>19.12.2024 Виплата заробітної плати із банку 840&lt;br&gt;Зарплата за грудень 2024р.&lt;hr&gt;30.12.2024 Виплата заробітної плати із банку 16077,7&lt;br&gt;Зарплата за грудень 2024р.</t>
  </si>
  <si>
    <t>01.12.2024 АТ КБ "Приватбанк" 350&lt;br&gt;Комiсiя за обслуговування рахунку за листопад  2024 р. згiдно договору банкiвського рахунку вiд 20.02.2024, без ПДВ.&lt;hr&gt;19.12.2024 АТ КБ "Приватбанк" 3&lt;hr&gt;19.12.2024 АТ КБ "Приватбанк" 3&lt;hr&gt;19.12.2024 АТ КБ "Приватбанк" 2,1&lt;hr&gt;19.12.2024 АТ КБ "Приватбанк" 3&lt;hr&gt;30.12.2024 АТ КБ "Приватбанк" 3&lt;hr&gt;30.12.2024 АТ КБ "Приватбанк" 3&lt;hr&gt;30.12.2024 АТ КБ "Приватбанк" 3&lt;hr&gt;30.12.2024 АТ КБ "Приватбанк" 3&lt;hr&gt;30.12.2024 АТ КБ "Приватбанк" 3&lt;hr&gt;30.12.2024 АТ КБ "Приватбанк" 3&lt;hr&gt;30.12.2024 АТ КБ "Приватбанк" 40,19&lt;br&gt;Сплата комiсiї за касове обслуговування за грудень 2024р.</t>
  </si>
</sst>
</file>

<file path=xl/styles.xml><?xml version="1.0" encoding="utf-8"?>
<styleSheet xmlns="http://schemas.openxmlformats.org/spreadsheetml/2006/main">
  <numFmts count="6">
    <numFmt numFmtId="164" formatCode="_-* #,##0.00\ _₽_-;\-* #,##0.00\ _₽_-;_-* &quot;-&quot;??\ _₽_-;_-@_-"/>
    <numFmt numFmtId="165" formatCode="###0.00;\-###0.00;\-;\-"/>
    <numFmt numFmtId="166" formatCode="###0.0;\-###0.0;\-;\-"/>
    <numFmt numFmtId="167" formatCode="###0;\-###0;\-;\-"/>
    <numFmt numFmtId="168" formatCode="dd/mm/yy;@"/>
    <numFmt numFmtId="169" formatCode="0;[Red]\-0;[White]\-"/>
  </numFmts>
  <fonts count="14">
    <font>
      <sz val="11"/>
      <color theme="1"/>
      <name val="Calibri"/>
      <family val="2"/>
      <charset val="204"/>
      <scheme val="minor"/>
    </font>
    <font>
      <sz val="9"/>
      <color indexed="8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sz val="11"/>
      <color rgb="FF990000"/>
      <name val="Calibri"/>
      <family val="2"/>
      <charset val="204"/>
      <scheme val="minor"/>
    </font>
    <font>
      <b/>
      <sz val="14"/>
      <color rgb="FF990000"/>
      <name val="Calibri"/>
      <family val="2"/>
      <charset val="204"/>
      <scheme val="minor"/>
    </font>
    <font>
      <sz val="10"/>
      <color rgb="FF990000"/>
      <name val="Calibri"/>
      <family val="2"/>
      <charset val="204"/>
      <scheme val="minor"/>
    </font>
    <font>
      <sz val="11"/>
      <color rgb="FF990000"/>
      <name val="Calibri"/>
      <family val="2"/>
      <charset val="204"/>
      <scheme val="minor"/>
    </font>
    <font>
      <sz val="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20"/>
      <color theme="1"/>
      <name val="Calibri"/>
      <family val="2"/>
      <charset val="204"/>
      <scheme val="minor"/>
    </font>
    <font>
      <sz val="10"/>
      <color indexed="81"/>
      <name val="Courier"/>
      <family val="3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4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168">
    <xf numFmtId="0" fontId="0" fillId="0" borderId="0" xfId="0"/>
    <xf numFmtId="0" fontId="3" fillId="0" borderId="0" xfId="0" applyFont="1"/>
    <xf numFmtId="165" fontId="2" fillId="0" borderId="1" xfId="1" applyNumberFormat="1" applyFont="1" applyBorder="1"/>
    <xf numFmtId="165" fontId="2" fillId="0" borderId="2" xfId="1" applyNumberFormat="1" applyFont="1" applyBorder="1"/>
    <xf numFmtId="165" fontId="2" fillId="0" borderId="3" xfId="1" applyNumberFormat="1" applyFont="1" applyBorder="1"/>
    <xf numFmtId="167" fontId="2" fillId="0" borderId="1" xfId="1" applyNumberFormat="1" applyFont="1" applyBorder="1"/>
    <xf numFmtId="167" fontId="2" fillId="0" borderId="2" xfId="1" applyNumberFormat="1" applyFont="1" applyBorder="1"/>
    <xf numFmtId="167" fontId="2" fillId="0" borderId="3" xfId="1" applyNumberFormat="1" applyFont="1" applyBorder="1"/>
    <xf numFmtId="0" fontId="0" fillId="0" borderId="2" xfId="0" applyBorder="1" applyAlignment="1">
      <alignment horizontal="center" vertical="center" wrapText="1"/>
    </xf>
    <xf numFmtId="4" fontId="0" fillId="0" borderId="4" xfId="0" applyNumberFormat="1" applyBorder="1" applyAlignment="1"/>
    <xf numFmtId="4" fontId="0" fillId="0" borderId="5" xfId="0" applyNumberFormat="1" applyBorder="1"/>
    <xf numFmtId="0" fontId="0" fillId="0" borderId="0" xfId="0" applyAlignment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168" fontId="0" fillId="0" borderId="0" xfId="0" applyNumberFormat="1"/>
    <xf numFmtId="4" fontId="0" fillId="0" borderId="0" xfId="0" applyNumberFormat="1"/>
    <xf numFmtId="166" fontId="2" fillId="0" borderId="9" xfId="1" applyNumberFormat="1" applyFont="1" applyBorder="1"/>
    <xf numFmtId="0" fontId="0" fillId="0" borderId="10" xfId="0" applyBorder="1" applyAlignment="1">
      <alignment horizontal="center"/>
    </xf>
    <xf numFmtId="166" fontId="2" fillId="0" borderId="11" xfId="1" applyNumberFormat="1" applyFont="1" applyBorder="1"/>
    <xf numFmtId="165" fontId="2" fillId="0" borderId="12" xfId="1" applyNumberFormat="1" applyFont="1" applyBorder="1"/>
    <xf numFmtId="167" fontId="2" fillId="0" borderId="12" xfId="1" applyNumberFormat="1" applyFont="1" applyBorder="1"/>
    <xf numFmtId="0" fontId="0" fillId="0" borderId="16" xfId="0" applyBorder="1" applyAlignment="1">
      <alignment horizontal="center"/>
    </xf>
    <xf numFmtId="166" fontId="2" fillId="0" borderId="14" xfId="1" applyNumberFormat="1" applyFont="1" applyBorder="1"/>
    <xf numFmtId="0" fontId="0" fillId="0" borderId="17" xfId="0" applyBorder="1" applyAlignment="1">
      <alignment horizontal="center"/>
    </xf>
    <xf numFmtId="166" fontId="2" fillId="0" borderId="18" xfId="1" applyNumberFormat="1" applyFont="1" applyBorder="1"/>
    <xf numFmtId="165" fontId="2" fillId="0" borderId="19" xfId="1" applyNumberFormat="1" applyFont="1" applyBorder="1"/>
    <xf numFmtId="165" fontId="4" fillId="0" borderId="18" xfId="1" applyNumberFormat="1" applyFont="1" applyBorder="1"/>
    <xf numFmtId="165" fontId="3" fillId="0" borderId="3" xfId="1" applyNumberFormat="1" applyFont="1" applyBorder="1"/>
    <xf numFmtId="165" fontId="5" fillId="0" borderId="3" xfId="1" applyNumberFormat="1" applyFont="1" applyBorder="1"/>
    <xf numFmtId="165" fontId="4" fillId="0" borderId="21" xfId="1" applyNumberFormat="1" applyFont="1" applyBorder="1"/>
    <xf numFmtId="165" fontId="0" fillId="0" borderId="0" xfId="0" applyNumberFormat="1"/>
    <xf numFmtId="165" fontId="6" fillId="0" borderId="3" xfId="1" applyNumberFormat="1" applyFont="1" applyBorder="1"/>
    <xf numFmtId="165" fontId="6" fillId="0" borderId="19" xfId="1" applyNumberFormat="1" applyFont="1" applyBorder="1"/>
    <xf numFmtId="165" fontId="7" fillId="0" borderId="18" xfId="1" applyNumberFormat="1" applyFont="1" applyBorder="1"/>
    <xf numFmtId="165" fontId="8" fillId="0" borderId="3" xfId="1" applyNumberFormat="1" applyFont="1" applyBorder="1"/>
    <xf numFmtId="165" fontId="8" fillId="0" borderId="19" xfId="1" applyNumberFormat="1" applyFont="1" applyBorder="1"/>
    <xf numFmtId="0" fontId="0" fillId="0" borderId="31" xfId="0" applyBorder="1" applyAlignment="1">
      <alignment horizontal="left"/>
    </xf>
    <xf numFmtId="0" fontId="0" fillId="0" borderId="32" xfId="0" applyBorder="1" applyAlignment="1">
      <alignment horizontal="left"/>
    </xf>
    <xf numFmtId="165" fontId="2" fillId="0" borderId="34" xfId="1" applyNumberFormat="1" applyFont="1" applyBorder="1"/>
    <xf numFmtId="0" fontId="0" fillId="0" borderId="29" xfId="0" applyBorder="1" applyAlignment="1">
      <alignment horizontal="left"/>
    </xf>
    <xf numFmtId="0" fontId="0" fillId="0" borderId="30" xfId="0" applyBorder="1" applyAlignment="1">
      <alignment horizontal="left"/>
    </xf>
    <xf numFmtId="165" fontId="2" fillId="0" borderId="21" xfId="1" applyNumberFormat="1" applyFont="1" applyBorder="1"/>
    <xf numFmtId="165" fontId="2" fillId="0" borderId="35" xfId="1" applyNumberFormat="1" applyFont="1" applyBorder="1"/>
    <xf numFmtId="165" fontId="2" fillId="0" borderId="36" xfId="1" applyNumberFormat="1" applyFont="1" applyBorder="1"/>
    <xf numFmtId="165" fontId="2" fillId="0" borderId="37" xfId="1" applyNumberFormat="1" applyFont="1" applyBorder="1"/>
    <xf numFmtId="165" fontId="5" fillId="0" borderId="36" xfId="1" applyNumberFormat="1" applyFont="1" applyBorder="1"/>
    <xf numFmtId="9" fontId="2" fillId="0" borderId="36" xfId="1" applyNumberFormat="1" applyFont="1" applyBorder="1"/>
    <xf numFmtId="0" fontId="0" fillId="0" borderId="26" xfId="0" applyBorder="1" applyAlignment="1">
      <alignment horizontal="left"/>
    </xf>
    <xf numFmtId="0" fontId="9" fillId="0" borderId="27" xfId="0" applyFont="1" applyBorder="1" applyAlignment="1">
      <alignment horizontal="left"/>
    </xf>
    <xf numFmtId="0" fontId="9" fillId="0" borderId="28" xfId="0" applyFont="1" applyBorder="1" applyAlignment="1">
      <alignment horizontal="left"/>
    </xf>
    <xf numFmtId="0" fontId="0" fillId="0" borderId="27" xfId="0" applyBorder="1" applyAlignment="1">
      <alignment horizontal="left"/>
    </xf>
    <xf numFmtId="0" fontId="0" fillId="0" borderId="28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7" xfId="0" applyBorder="1" applyAlignment="1">
      <alignment horizontal="center"/>
    </xf>
    <xf numFmtId="169" fontId="2" fillId="0" borderId="15" xfId="1" applyNumberFormat="1" applyFont="1" applyBorder="1"/>
    <xf numFmtId="169" fontId="2" fillId="0" borderId="4" xfId="1" applyNumberFormat="1" applyFont="1" applyBorder="1"/>
    <xf numFmtId="169" fontId="2" fillId="0" borderId="13" xfId="1" applyNumberFormat="1" applyFont="1" applyBorder="1"/>
    <xf numFmtId="169" fontId="4" fillId="0" borderId="14" xfId="1" applyNumberFormat="1" applyFont="1" applyBorder="1"/>
    <xf numFmtId="169" fontId="4" fillId="0" borderId="9" xfId="1" applyNumberFormat="1" applyFont="1" applyBorder="1"/>
    <xf numFmtId="169" fontId="4" fillId="0" borderId="11" xfId="1" applyNumberFormat="1" applyFont="1" applyBorder="1"/>
    <xf numFmtId="169" fontId="3" fillId="0" borderId="1" xfId="1" applyNumberFormat="1" applyFont="1" applyBorder="1"/>
    <xf numFmtId="169" fontId="3" fillId="0" borderId="2" xfId="1" applyNumberFormat="1" applyFont="1" applyBorder="1"/>
    <xf numFmtId="169" fontId="3" fillId="0" borderId="12" xfId="1" applyNumberFormat="1" applyFont="1" applyBorder="1"/>
    <xf numFmtId="169" fontId="6" fillId="0" borderId="1" xfId="1" applyNumberFormat="1" applyFont="1" applyBorder="1"/>
    <xf numFmtId="169" fontId="6" fillId="0" borderId="2" xfId="1" applyNumberFormat="1" applyFont="1" applyBorder="1"/>
    <xf numFmtId="169" fontId="6" fillId="0" borderId="12" xfId="1" applyNumberFormat="1" applyFont="1" applyBorder="1"/>
    <xf numFmtId="169" fontId="6" fillId="0" borderId="15" xfId="1" applyNumberFormat="1" applyFont="1" applyBorder="1"/>
    <xf numFmtId="169" fontId="6" fillId="0" borderId="4" xfId="1" applyNumberFormat="1" applyFont="1" applyBorder="1"/>
    <xf numFmtId="169" fontId="6" fillId="0" borderId="13" xfId="1" applyNumberFormat="1" applyFont="1" applyBorder="1"/>
    <xf numFmtId="169" fontId="4" fillId="0" borderId="24" xfId="1" applyNumberFormat="1" applyFont="1" applyBorder="1"/>
    <xf numFmtId="169" fontId="4" fillId="0" borderId="25" xfId="1" applyNumberFormat="1" applyFont="1" applyBorder="1"/>
    <xf numFmtId="169" fontId="2" fillId="0" borderId="26" xfId="1" applyNumberFormat="1" applyFont="1" applyBorder="1"/>
    <xf numFmtId="169" fontId="2" fillId="0" borderId="5" xfId="1" applyNumberFormat="1" applyFont="1" applyBorder="1"/>
    <xf numFmtId="169" fontId="2" fillId="0" borderId="31" xfId="1" applyNumberFormat="1" applyFont="1" applyBorder="1"/>
    <xf numFmtId="169" fontId="2" fillId="0" borderId="33" xfId="1" applyNumberFormat="1" applyFont="1" applyBorder="1"/>
    <xf numFmtId="169" fontId="2" fillId="0" borderId="32" xfId="1" applyNumberFormat="1" applyFont="1" applyBorder="1"/>
    <xf numFmtId="169" fontId="7" fillId="0" borderId="24" xfId="1" applyNumberFormat="1" applyFont="1" applyBorder="1"/>
    <xf numFmtId="169" fontId="7" fillId="0" borderId="9" xfId="1" applyNumberFormat="1" applyFont="1" applyBorder="1"/>
    <xf numFmtId="169" fontId="7" fillId="0" borderId="25" xfId="1" applyNumberFormat="1" applyFont="1" applyBorder="1"/>
    <xf numFmtId="169" fontId="2" fillId="0" borderId="29" xfId="1" applyNumberFormat="1" applyFont="1" applyBorder="1"/>
    <xf numFmtId="169" fontId="2" fillId="0" borderId="22" xfId="1" applyNumberFormat="1" applyFont="1" applyBorder="1"/>
    <xf numFmtId="169" fontId="2" fillId="0" borderId="30" xfId="1" applyNumberFormat="1" applyFont="1" applyBorder="1"/>
    <xf numFmtId="169" fontId="4" fillId="0" borderId="20" xfId="1" applyNumberFormat="1" applyFont="1" applyBorder="1"/>
    <xf numFmtId="169" fontId="4" fillId="0" borderId="22" xfId="1" applyNumberFormat="1" applyFont="1" applyBorder="1"/>
    <xf numFmtId="169" fontId="4" fillId="0" borderId="23" xfId="1" applyNumberFormat="1" applyFont="1" applyBorder="1"/>
    <xf numFmtId="169" fontId="2" fillId="0" borderId="24" xfId="1" applyNumberFormat="1" applyFont="1" applyBorder="1"/>
    <xf numFmtId="169" fontId="2" fillId="0" borderId="9" xfId="1" applyNumberFormat="1" applyFont="1" applyBorder="1"/>
    <xf numFmtId="169" fontId="2" fillId="0" borderId="25" xfId="1" applyNumberFormat="1" applyFont="1" applyBorder="1"/>
    <xf numFmtId="169" fontId="2" fillId="0" borderId="27" xfId="1" applyNumberFormat="1" applyFont="1" applyBorder="1"/>
    <xf numFmtId="169" fontId="2" fillId="0" borderId="2" xfId="1" applyNumberFormat="1" applyFont="1" applyBorder="1"/>
    <xf numFmtId="169" fontId="2" fillId="0" borderId="28" xfId="1" applyNumberFormat="1" applyFont="1" applyBorder="1"/>
    <xf numFmtId="169" fontId="0" fillId="0" borderId="0" xfId="0" applyNumberFormat="1"/>
    <xf numFmtId="0" fontId="9" fillId="0" borderId="46" xfId="0" applyFont="1" applyBorder="1" applyAlignment="1">
      <alignment horizontal="left"/>
    </xf>
    <xf numFmtId="0" fontId="9" fillId="0" borderId="47" xfId="0" applyFont="1" applyBorder="1" applyAlignment="1">
      <alignment horizontal="left"/>
    </xf>
    <xf numFmtId="169" fontId="9" fillId="0" borderId="46" xfId="1" applyNumberFormat="1" applyFont="1" applyBorder="1"/>
    <xf numFmtId="169" fontId="9" fillId="0" borderId="48" xfId="1" applyNumberFormat="1" applyFont="1" applyBorder="1"/>
    <xf numFmtId="169" fontId="9" fillId="0" borderId="47" xfId="1" applyNumberFormat="1" applyFont="1" applyBorder="1"/>
    <xf numFmtId="165" fontId="9" fillId="0" borderId="49" xfId="1" applyNumberFormat="1" applyFont="1" applyBorder="1"/>
    <xf numFmtId="0" fontId="0" fillId="0" borderId="50" xfId="0" applyBorder="1" applyAlignment="1">
      <alignment horizontal="left"/>
    </xf>
    <xf numFmtId="0" fontId="0" fillId="0" borderId="51" xfId="0" applyBorder="1" applyAlignment="1">
      <alignment horizontal="left"/>
    </xf>
    <xf numFmtId="169" fontId="2" fillId="0" borderId="50" xfId="1" applyNumberFormat="1" applyFont="1" applyBorder="1"/>
    <xf numFmtId="169" fontId="2" fillId="0" borderId="52" xfId="1" applyNumberFormat="1" applyFont="1" applyBorder="1"/>
    <xf numFmtId="169" fontId="2" fillId="0" borderId="51" xfId="1" applyNumberFormat="1" applyFont="1" applyBorder="1"/>
    <xf numFmtId="165" fontId="2" fillId="0" borderId="53" xfId="1" applyNumberFormat="1" applyFont="1" applyBorder="1"/>
    <xf numFmtId="0" fontId="9" fillId="0" borderId="50" xfId="0" applyFont="1" applyBorder="1" applyAlignment="1">
      <alignment horizontal="left"/>
    </xf>
    <xf numFmtId="0" fontId="9" fillId="0" borderId="51" xfId="0" applyFont="1" applyBorder="1" applyAlignment="1">
      <alignment horizontal="left"/>
    </xf>
    <xf numFmtId="169" fontId="9" fillId="0" borderId="50" xfId="1" applyNumberFormat="1" applyFont="1" applyBorder="1"/>
    <xf numFmtId="169" fontId="9" fillId="0" borderId="52" xfId="1" applyNumberFormat="1" applyFont="1" applyBorder="1"/>
    <xf numFmtId="169" fontId="9" fillId="0" borderId="51" xfId="1" applyNumberFormat="1" applyFont="1" applyBorder="1"/>
    <xf numFmtId="165" fontId="9" fillId="0" borderId="53" xfId="1" applyNumberFormat="1" applyFont="1" applyBorder="1"/>
    <xf numFmtId="169" fontId="9" fillId="0" borderId="27" xfId="1" applyNumberFormat="1" applyFont="1" applyBorder="1"/>
    <xf numFmtId="169" fontId="9" fillId="0" borderId="2" xfId="1" applyNumberFormat="1" applyFont="1" applyBorder="1"/>
    <xf numFmtId="169" fontId="9" fillId="0" borderId="28" xfId="1" applyNumberFormat="1" applyFont="1" applyBorder="1"/>
    <xf numFmtId="165" fontId="9" fillId="0" borderId="3" xfId="1" applyNumberFormat="1" applyFont="1" applyBorder="1"/>
    <xf numFmtId="0" fontId="0" fillId="0" borderId="26" xfId="0" applyBorder="1" applyAlignment="1">
      <alignment horizontal="left"/>
    </xf>
    <xf numFmtId="0" fontId="0" fillId="0" borderId="13" xfId="0" applyFont="1" applyBorder="1" applyAlignment="1">
      <alignment horizontal="left"/>
    </xf>
    <xf numFmtId="0" fontId="0" fillId="0" borderId="27" xfId="0" applyFont="1" applyBorder="1" applyAlignment="1">
      <alignment horizontal="left"/>
    </xf>
    <xf numFmtId="0" fontId="0" fillId="0" borderId="28" xfId="0" applyFont="1" applyBorder="1" applyAlignment="1">
      <alignment horizontal="left"/>
    </xf>
    <xf numFmtId="0" fontId="9" fillId="0" borderId="27" xfId="0" applyFont="1" applyBorder="1" applyAlignment="1">
      <alignment horizontal="left"/>
    </xf>
    <xf numFmtId="0" fontId="9" fillId="0" borderId="28" xfId="0" applyFont="1" applyBorder="1" applyAlignment="1">
      <alignment horizontal="left"/>
    </xf>
    <xf numFmtId="0" fontId="9" fillId="0" borderId="26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0" fillId="0" borderId="27" xfId="0" applyBorder="1" applyAlignment="1">
      <alignment horizontal="left"/>
    </xf>
    <xf numFmtId="0" fontId="0" fillId="0" borderId="12" xfId="0" applyFont="1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11" xfId="0" applyFont="1" applyBorder="1" applyAlignment="1">
      <alignment horizontal="left"/>
    </xf>
    <xf numFmtId="0" fontId="10" fillId="2" borderId="38" xfId="0" applyFont="1" applyFill="1" applyBorder="1" applyAlignment="1">
      <alignment horizontal="center"/>
    </xf>
    <xf numFmtId="0" fontId="10" fillId="2" borderId="39" xfId="0" applyFont="1" applyFill="1" applyBorder="1" applyAlignment="1">
      <alignment horizontal="center"/>
    </xf>
    <xf numFmtId="169" fontId="10" fillId="2" borderId="39" xfId="0" applyNumberFormat="1" applyFont="1" applyFill="1" applyBorder="1" applyAlignment="1">
      <alignment horizontal="center"/>
    </xf>
    <xf numFmtId="0" fontId="10" fillId="2" borderId="40" xfId="0" applyFont="1" applyFill="1" applyBorder="1" applyAlignment="1">
      <alignment horizontal="center"/>
    </xf>
    <xf numFmtId="0" fontId="4" fillId="0" borderId="24" xfId="0" applyFont="1" applyBorder="1" applyAlignment="1">
      <alignment horizontal="left"/>
    </xf>
    <xf numFmtId="0" fontId="4" fillId="0" borderId="30" xfId="0" applyFont="1" applyBorder="1" applyAlignment="1">
      <alignment horizontal="left"/>
    </xf>
    <xf numFmtId="0" fontId="10" fillId="2" borderId="41" xfId="0" applyFont="1" applyFill="1" applyBorder="1" applyAlignment="1">
      <alignment horizontal="center"/>
    </xf>
    <xf numFmtId="0" fontId="10" fillId="2" borderId="42" xfId="0" applyFont="1" applyFill="1" applyBorder="1" applyAlignment="1">
      <alignment horizontal="center"/>
    </xf>
    <xf numFmtId="169" fontId="10" fillId="2" borderId="42" xfId="0" applyNumberFormat="1" applyFont="1" applyFill="1" applyBorder="1" applyAlignment="1">
      <alignment horizontal="center"/>
    </xf>
    <xf numFmtId="0" fontId="10" fillId="2" borderId="37" xfId="0" applyFont="1" applyFill="1" applyBorder="1" applyAlignment="1">
      <alignment horizontal="center"/>
    </xf>
    <xf numFmtId="0" fontId="0" fillId="0" borderId="6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25" xfId="0" applyBorder="1" applyAlignment="1">
      <alignment horizontal="left"/>
    </xf>
    <xf numFmtId="0" fontId="0" fillId="0" borderId="28" xfId="0" applyBorder="1" applyAlignment="1">
      <alignment horizontal="left"/>
    </xf>
    <xf numFmtId="0" fontId="10" fillId="2" borderId="6" xfId="0" applyFont="1" applyFill="1" applyBorder="1" applyAlignment="1">
      <alignment horizontal="center"/>
    </xf>
    <xf numFmtId="0" fontId="10" fillId="2" borderId="7" xfId="0" applyFont="1" applyFill="1" applyBorder="1" applyAlignment="1">
      <alignment horizontal="center"/>
    </xf>
    <xf numFmtId="169" fontId="10" fillId="2" borderId="7" xfId="0" applyNumberFormat="1" applyFont="1" applyFill="1" applyBorder="1" applyAlignment="1">
      <alignment horizontal="center"/>
    </xf>
    <xf numFmtId="0" fontId="10" fillId="2" borderId="8" xfId="0" applyFont="1" applyFill="1" applyBorder="1" applyAlignment="1">
      <alignment horizontal="center"/>
    </xf>
    <xf numFmtId="0" fontId="7" fillId="0" borderId="24" xfId="0" applyFont="1" applyBorder="1" applyAlignment="1">
      <alignment horizontal="left"/>
    </xf>
    <xf numFmtId="0" fontId="7" fillId="0" borderId="25" xfId="0" applyFont="1" applyBorder="1" applyAlignment="1">
      <alignment horizontal="left"/>
    </xf>
    <xf numFmtId="0" fontId="10" fillId="2" borderId="43" xfId="0" applyFont="1" applyFill="1" applyBorder="1" applyAlignment="1">
      <alignment horizontal="center"/>
    </xf>
    <xf numFmtId="0" fontId="10" fillId="2" borderId="44" xfId="0" applyFont="1" applyFill="1" applyBorder="1" applyAlignment="1">
      <alignment horizontal="center"/>
    </xf>
    <xf numFmtId="169" fontId="10" fillId="2" borderId="44" xfId="0" applyNumberFormat="1" applyFont="1" applyFill="1" applyBorder="1" applyAlignment="1">
      <alignment horizontal="center"/>
    </xf>
    <xf numFmtId="0" fontId="10" fillId="2" borderId="45" xfId="0" applyFont="1" applyFill="1" applyBorder="1" applyAlignment="1">
      <alignment horizontal="center"/>
    </xf>
    <xf numFmtId="0" fontId="11" fillId="0" borderId="0" xfId="0" applyFont="1" applyAlignment="1">
      <alignment horizontal="left"/>
    </xf>
    <xf numFmtId="0" fontId="11" fillId="0" borderId="0" xfId="0" applyFont="1" applyAlignment="1">
      <alignment horizontal="right"/>
    </xf>
    <xf numFmtId="0" fontId="11" fillId="0" borderId="0" xfId="0" applyFont="1" applyBorder="1" applyAlignment="1">
      <alignment horizontal="center"/>
    </xf>
    <xf numFmtId="0" fontId="4" fillId="0" borderId="25" xfId="0" applyFont="1" applyBorder="1" applyAlignment="1">
      <alignment horizontal="left"/>
    </xf>
    <xf numFmtId="0" fontId="0" fillId="0" borderId="5" xfId="0" applyBorder="1" applyAlignment="1">
      <alignment horizontal="left"/>
    </xf>
    <xf numFmtId="4" fontId="0" fillId="0" borderId="41" xfId="0" applyNumberFormat="1" applyBorder="1" applyAlignment="1">
      <alignment horizontal="center"/>
    </xf>
    <xf numFmtId="4" fontId="0" fillId="0" borderId="15" xfId="0" applyNumberFormat="1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7" xfId="0" applyBorder="1" applyAlignment="1">
      <alignment horizontal="center"/>
    </xf>
    <xf numFmtId="0" fontId="1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24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</cellXfs>
  <cellStyles count="2">
    <cellStyle name="Обычный" xfId="0" builtinId="0"/>
    <cellStyle name="Финансовый" xfId="1" builtin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>
    <pageSetUpPr fitToPage="1"/>
  </sheetPr>
  <dimension ref="A1:O64"/>
  <sheetViews>
    <sheetView showGridLines="0" tabSelected="1" workbookViewId="0">
      <selection activeCell="E28" sqref="E28"/>
    </sheetView>
  </sheetViews>
  <sheetFormatPr defaultRowHeight="15"/>
  <cols>
    <col min="1" max="1" width="3" bestFit="1" customWidth="1"/>
    <col min="2" max="2" width="35.28515625" bestFit="1" customWidth="1"/>
    <col min="3" max="3" width="8.42578125" bestFit="1" customWidth="1"/>
    <col min="4" max="4" width="8.5703125" bestFit="1" customWidth="1"/>
    <col min="5" max="5" width="9.7109375" bestFit="1" customWidth="1"/>
    <col min="6" max="7" width="8.42578125" bestFit="1" customWidth="1"/>
    <col min="8" max="8" width="8.7109375" bestFit="1" customWidth="1"/>
    <col min="9" max="9" width="8.42578125" bestFit="1" customWidth="1"/>
    <col min="10" max="10" width="8.85546875" bestFit="1" customWidth="1"/>
    <col min="11" max="11" width="9.7109375" bestFit="1" customWidth="1"/>
    <col min="12" max="12" width="9" bestFit="1" customWidth="1"/>
    <col min="13" max="13" width="9.5703125" bestFit="1" customWidth="1"/>
    <col min="14" max="14" width="8.42578125" bestFit="1" customWidth="1"/>
    <col min="15" max="15" width="13.5703125" bestFit="1" customWidth="1"/>
  </cols>
  <sheetData>
    <row r="1" spans="1:15" ht="15.75">
      <c r="A1" s="151" t="s">
        <v>56</v>
      </c>
      <c r="B1" s="151"/>
      <c r="C1" s="151"/>
      <c r="D1" s="152" t="s">
        <v>57</v>
      </c>
      <c r="E1" s="152"/>
      <c r="F1" s="152"/>
      <c r="G1" s="152"/>
      <c r="H1" s="152"/>
      <c r="I1" s="152"/>
      <c r="J1" s="152"/>
      <c r="K1" s="152"/>
      <c r="L1" s="152"/>
      <c r="M1" s="152"/>
      <c r="N1" s="152"/>
      <c r="O1" s="152"/>
    </row>
    <row r="2" spans="1:15" ht="16.5" thickBot="1">
      <c r="A2" s="153" t="s">
        <v>58</v>
      </c>
      <c r="B2" s="153"/>
      <c r="C2" s="153"/>
      <c r="D2" s="153"/>
      <c r="E2" s="153"/>
      <c r="F2" s="153"/>
      <c r="G2" s="153"/>
      <c r="H2" s="153"/>
      <c r="I2" s="153"/>
      <c r="J2" s="153"/>
      <c r="K2" s="153"/>
      <c r="L2" s="153"/>
      <c r="M2" s="153"/>
      <c r="N2" s="153"/>
      <c r="O2" s="153"/>
    </row>
    <row r="3" spans="1:15" ht="15.75" thickBot="1">
      <c r="A3" s="137" t="s">
        <v>14</v>
      </c>
      <c r="B3" s="138"/>
      <c r="C3" s="22" t="s">
        <v>15</v>
      </c>
      <c r="D3" s="54" t="s">
        <v>16</v>
      </c>
      <c r="E3" s="54" t="s">
        <v>17</v>
      </c>
      <c r="F3" s="54" t="s">
        <v>19</v>
      </c>
      <c r="G3" s="54" t="s">
        <v>18</v>
      </c>
      <c r="H3" s="54" t="s">
        <v>20</v>
      </c>
      <c r="I3" s="54" t="s">
        <v>21</v>
      </c>
      <c r="J3" s="54" t="s">
        <v>22</v>
      </c>
      <c r="K3" s="54" t="s">
        <v>23</v>
      </c>
      <c r="L3" s="54" t="s">
        <v>24</v>
      </c>
      <c r="M3" s="54" t="s">
        <v>25</v>
      </c>
      <c r="N3" s="18" t="s">
        <v>26</v>
      </c>
      <c r="O3" s="24" t="s">
        <v>27</v>
      </c>
    </row>
    <row r="4" spans="1:15" ht="15.75" hidden="1" thickBot="1">
      <c r="A4" s="125" t="s">
        <v>28</v>
      </c>
      <c r="B4" s="139"/>
      <c r="C4" s="23">
        <v>8227.6099891662598</v>
      </c>
      <c r="D4" s="17">
        <v>8227.6099891662598</v>
      </c>
      <c r="E4" s="17">
        <v>8227.6099891662598</v>
      </c>
      <c r="F4" s="17">
        <v>8227.6099891662598</v>
      </c>
      <c r="G4" s="17">
        <v>8227.6099891662598</v>
      </c>
      <c r="H4" s="17">
        <v>8227.6099891662598</v>
      </c>
      <c r="I4" s="17">
        <v>8227.6099891662598</v>
      </c>
      <c r="J4" s="17">
        <v>8227.6099891662598</v>
      </c>
      <c r="K4" s="17">
        <v>8228.4099884033203</v>
      </c>
      <c r="L4" s="17">
        <v>8228.4099884033203</v>
      </c>
      <c r="M4" s="17">
        <v>8228.4099884033203</v>
      </c>
      <c r="N4" s="19">
        <v>8228.4099884033203</v>
      </c>
      <c r="O4" s="25"/>
    </row>
    <row r="5" spans="1:15" ht="15.75" hidden="1" thickBot="1">
      <c r="A5" s="123" t="s">
        <v>34</v>
      </c>
      <c r="B5" s="140"/>
      <c r="C5" s="2" t="s">
        <v>85</v>
      </c>
      <c r="D5" s="3" t="s">
        <v>85</v>
      </c>
      <c r="E5" s="3" t="s">
        <v>85</v>
      </c>
      <c r="F5" s="3" t="s">
        <v>85</v>
      </c>
      <c r="G5" s="3" t="s">
        <v>85</v>
      </c>
      <c r="H5" s="3" t="s">
        <v>85</v>
      </c>
      <c r="I5" s="3" t="s">
        <v>85</v>
      </c>
      <c r="J5" s="3" t="s">
        <v>85</v>
      </c>
      <c r="K5" s="3" t="s">
        <v>85</v>
      </c>
      <c r="L5" s="3" t="s">
        <v>85</v>
      </c>
      <c r="M5" s="3" t="s">
        <v>85</v>
      </c>
      <c r="N5" s="20" t="s">
        <v>85</v>
      </c>
      <c r="O5" s="4"/>
    </row>
    <row r="6" spans="1:15" ht="15.75" hidden="1" thickBot="1">
      <c r="A6" s="123" t="s">
        <v>29</v>
      </c>
      <c r="B6" s="140"/>
      <c r="C6" s="5">
        <v>144</v>
      </c>
      <c r="D6" s="6">
        <v>144</v>
      </c>
      <c r="E6" s="6">
        <v>144</v>
      </c>
      <c r="F6" s="6">
        <v>144</v>
      </c>
      <c r="G6" s="6">
        <v>144</v>
      </c>
      <c r="H6" s="6">
        <v>144</v>
      </c>
      <c r="I6" s="6">
        <v>144</v>
      </c>
      <c r="J6" s="6">
        <v>144</v>
      </c>
      <c r="K6" s="6">
        <v>144</v>
      </c>
      <c r="L6" s="6">
        <v>144</v>
      </c>
      <c r="M6" s="6">
        <v>144</v>
      </c>
      <c r="N6" s="21">
        <v>144</v>
      </c>
      <c r="O6" s="7"/>
    </row>
    <row r="7" spans="1:15" ht="15.75" hidden="1" thickBot="1">
      <c r="A7" s="123" t="s">
        <v>30</v>
      </c>
      <c r="B7" s="140"/>
      <c r="C7" s="5">
        <v>247</v>
      </c>
      <c r="D7" s="6">
        <v>247</v>
      </c>
      <c r="E7" s="6">
        <v>243</v>
      </c>
      <c r="F7" s="6">
        <v>243</v>
      </c>
      <c r="G7" s="6">
        <v>243</v>
      </c>
      <c r="H7" s="6">
        <v>243</v>
      </c>
      <c r="I7" s="6">
        <v>243</v>
      </c>
      <c r="J7" s="6">
        <v>243</v>
      </c>
      <c r="K7" s="6">
        <v>243</v>
      </c>
      <c r="L7" s="6">
        <v>243</v>
      </c>
      <c r="M7" s="6">
        <v>243</v>
      </c>
      <c r="N7" s="21">
        <v>242</v>
      </c>
      <c r="O7" s="7"/>
    </row>
    <row r="8" spans="1:15" ht="15.75" hidden="1" thickBot="1">
      <c r="A8" s="115" t="s">
        <v>31</v>
      </c>
      <c r="B8" s="155"/>
      <c r="C8" s="55">
        <v>38643.560100000032</v>
      </c>
      <c r="D8" s="56">
        <v>38642.560199999978</v>
      </c>
      <c r="E8" s="56">
        <v>38608.600199999964</v>
      </c>
      <c r="F8" s="56">
        <v>38608.600199999943</v>
      </c>
      <c r="G8" s="56">
        <v>38608.600199999943</v>
      </c>
      <c r="H8" s="56">
        <v>38608.600199999935</v>
      </c>
      <c r="I8" s="56">
        <v>38608.600199999943</v>
      </c>
      <c r="J8" s="56">
        <v>38608.600199999964</v>
      </c>
      <c r="K8" s="56">
        <v>37457.220200000018</v>
      </c>
      <c r="L8" s="56">
        <v>38611.860199999988</v>
      </c>
      <c r="M8" s="56">
        <v>38611.86019999993</v>
      </c>
      <c r="N8" s="57">
        <v>38594.880199999978</v>
      </c>
      <c r="O8" s="26">
        <f>SUM(C8:N8)</f>
        <v>462213.54229999962</v>
      </c>
    </row>
    <row r="9" spans="1:15" s="1" customFormat="1" ht="15" hidden="1" customHeight="1" thickBot="1">
      <c r="A9" s="141"/>
      <c r="B9" s="142"/>
      <c r="C9" s="143"/>
      <c r="D9" s="143"/>
      <c r="E9" s="143"/>
      <c r="F9" s="143"/>
      <c r="G9" s="143"/>
      <c r="H9" s="143"/>
      <c r="I9" s="143"/>
      <c r="J9" s="143"/>
      <c r="K9" s="143"/>
      <c r="L9" s="143"/>
      <c r="M9" s="143"/>
      <c r="N9" s="143"/>
      <c r="O9" s="144"/>
    </row>
    <row r="10" spans="1:15" s="1" customFormat="1" ht="19.5" thickBot="1">
      <c r="A10" s="131" t="s">
        <v>55</v>
      </c>
      <c r="B10" s="154"/>
      <c r="C10" s="58">
        <f>C11-C12-C13-C14</f>
        <v>12186.290000179317</v>
      </c>
      <c r="D10" s="59">
        <f t="shared" ref="D10:N10" si="0">D11-D12-D13-D14</f>
        <v>8044.9100001771003</v>
      </c>
      <c r="E10" s="59">
        <f t="shared" si="0"/>
        <v>35772.740000172984</v>
      </c>
      <c r="F10" s="59">
        <f t="shared" si="0"/>
        <v>19224.500000171829</v>
      </c>
      <c r="G10" s="59">
        <f t="shared" si="0"/>
        <v>9774.1100001689047</v>
      </c>
      <c r="H10" s="59">
        <f t="shared" si="0"/>
        <v>27992.920000168961</v>
      </c>
      <c r="I10" s="59">
        <f t="shared" si="0"/>
        <v>21209.960000164807</v>
      </c>
      <c r="J10" s="59">
        <f t="shared" si="0"/>
        <v>23904.410000160802</v>
      </c>
      <c r="K10" s="59">
        <f t="shared" si="0"/>
        <v>18585.510000159498</v>
      </c>
      <c r="L10" s="59">
        <f t="shared" si="0"/>
        <v>36897.630000159144</v>
      </c>
      <c r="M10" s="59">
        <f t="shared" si="0"/>
        <v>49993.580000156537</v>
      </c>
      <c r="N10" s="60">
        <f t="shared" si="0"/>
        <v>5346.6600001538172</v>
      </c>
      <c r="O10" s="27">
        <f>C10</f>
        <v>12186.290000179317</v>
      </c>
    </row>
    <row r="11" spans="1:15" s="1" customFormat="1" hidden="1">
      <c r="A11" s="117" t="s">
        <v>35</v>
      </c>
      <c r="B11" s="118"/>
      <c r="C11" s="61">
        <v>12186.290000179317</v>
      </c>
      <c r="D11" s="62">
        <v>8044.9100001771003</v>
      </c>
      <c r="E11" s="62">
        <v>35772.740000172984</v>
      </c>
      <c r="F11" s="62">
        <v>19224.500000171829</v>
      </c>
      <c r="G11" s="62">
        <v>9774.1100001689047</v>
      </c>
      <c r="H11" s="62">
        <v>27992.920000168961</v>
      </c>
      <c r="I11" s="62">
        <v>21209.960000164807</v>
      </c>
      <c r="J11" s="62">
        <v>23904.410000160802</v>
      </c>
      <c r="K11" s="62">
        <v>18585.510000159498</v>
      </c>
      <c r="L11" s="62">
        <v>36897.630000159144</v>
      </c>
      <c r="M11" s="62">
        <v>49993.580000156537</v>
      </c>
      <c r="N11" s="63">
        <v>5346.6600001538172</v>
      </c>
      <c r="O11" s="28">
        <f>C11</f>
        <v>12186.290000179317</v>
      </c>
    </row>
    <row r="12" spans="1:15" s="1" customFormat="1" hidden="1">
      <c r="A12" s="119" t="s">
        <v>48</v>
      </c>
      <c r="B12" s="120"/>
      <c r="C12" s="64"/>
      <c r="D12" s="65"/>
      <c r="E12" s="65"/>
      <c r="F12" s="65"/>
      <c r="G12" s="65"/>
      <c r="H12" s="65"/>
      <c r="I12" s="65"/>
      <c r="J12" s="65"/>
      <c r="K12" s="65"/>
      <c r="L12" s="65"/>
      <c r="M12" s="65"/>
      <c r="N12" s="66"/>
      <c r="O12" s="32">
        <f>C12</f>
        <v>0</v>
      </c>
    </row>
    <row r="13" spans="1:15" s="1" customFormat="1" hidden="1">
      <c r="A13" s="119" t="s">
        <v>49</v>
      </c>
      <c r="B13" s="120"/>
      <c r="C13" s="64"/>
      <c r="D13" s="65"/>
      <c r="E13" s="65"/>
      <c r="F13" s="65"/>
      <c r="G13" s="65"/>
      <c r="H13" s="65"/>
      <c r="I13" s="65"/>
      <c r="J13" s="65"/>
      <c r="K13" s="65"/>
      <c r="L13" s="65"/>
      <c r="M13" s="65"/>
      <c r="N13" s="66"/>
      <c r="O13" s="32">
        <f>C13</f>
        <v>0</v>
      </c>
    </row>
    <row r="14" spans="1:15" s="1" customFormat="1" ht="15.75" hidden="1" thickBot="1">
      <c r="A14" s="121" t="s">
        <v>50</v>
      </c>
      <c r="B14" s="122"/>
      <c r="C14" s="67"/>
      <c r="D14" s="68"/>
      <c r="E14" s="68"/>
      <c r="F14" s="68"/>
      <c r="G14" s="68"/>
      <c r="H14" s="68"/>
      <c r="I14" s="68"/>
      <c r="J14" s="68"/>
      <c r="K14" s="68"/>
      <c r="L14" s="68"/>
      <c r="M14" s="68"/>
      <c r="N14" s="69"/>
      <c r="O14" s="33">
        <f>C14</f>
        <v>0</v>
      </c>
    </row>
    <row r="15" spans="1:15" s="1" customFormat="1" ht="7.15" hidden="1" customHeight="1" thickBot="1">
      <c r="A15" s="127"/>
      <c r="B15" s="128"/>
      <c r="C15" s="129"/>
      <c r="D15" s="129"/>
      <c r="E15" s="129"/>
      <c r="F15" s="129"/>
      <c r="G15" s="129"/>
      <c r="H15" s="129"/>
      <c r="I15" s="129"/>
      <c r="J15" s="129"/>
      <c r="K15" s="129"/>
      <c r="L15" s="129"/>
      <c r="M15" s="129"/>
      <c r="N15" s="129"/>
      <c r="O15" s="130"/>
    </row>
    <row r="16" spans="1:15" s="1" customFormat="1" ht="18.75">
      <c r="A16" s="131" t="s">
        <v>44</v>
      </c>
      <c r="B16" s="154"/>
      <c r="C16" s="70">
        <f>SUM(C17:C25)</f>
        <v>30588.079999999994</v>
      </c>
      <c r="D16" s="59">
        <f>SUM(D17:D25)</f>
        <v>54071.840000000004</v>
      </c>
      <c r="E16" s="59">
        <f>SUM(E17:E25)</f>
        <v>38902.999999999993</v>
      </c>
      <c r="F16" s="59">
        <f t="shared" ref="F16:M16" si="1">SUM(F17:F25)</f>
        <v>32373.039999999997</v>
      </c>
      <c r="G16" s="59">
        <f t="shared" si="1"/>
        <v>27785.26</v>
      </c>
      <c r="H16" s="59">
        <f t="shared" si="1"/>
        <v>43162.8</v>
      </c>
      <c r="I16" s="59">
        <f t="shared" si="1"/>
        <v>36896.770000000004</v>
      </c>
      <c r="J16" s="59">
        <f t="shared" si="1"/>
        <v>22274.350000000002</v>
      </c>
      <c r="K16" s="59">
        <f t="shared" si="1"/>
        <v>50708.499999999985</v>
      </c>
      <c r="L16" s="59">
        <f t="shared" si="1"/>
        <v>49865.540000000008</v>
      </c>
      <c r="M16" s="59">
        <f t="shared" si="1"/>
        <v>37122.959999999999</v>
      </c>
      <c r="N16" s="71">
        <f>SUM(N17:N25)</f>
        <v>35531.070000000007</v>
      </c>
      <c r="O16" s="27">
        <f t="shared" ref="O16:O25" si="2">SUM(C16:N16)</f>
        <v>459283.21000000008</v>
      </c>
    </row>
    <row r="17" spans="1:15">
      <c r="A17" s="99">
        <v>1</v>
      </c>
      <c r="B17" s="100" t="s">
        <v>32</v>
      </c>
      <c r="C17" s="101">
        <v>27472.409999999996</v>
      </c>
      <c r="D17" s="102">
        <v>53620.600000000006</v>
      </c>
      <c r="E17" s="102">
        <v>38452.789999999994</v>
      </c>
      <c r="F17" s="102">
        <v>28829.749999999996</v>
      </c>
      <c r="G17" s="102">
        <v>26201.26</v>
      </c>
      <c r="H17" s="102">
        <v>43162.8</v>
      </c>
      <c r="I17" s="102">
        <v>32219.620000000003</v>
      </c>
      <c r="J17" s="102">
        <v>22274.350000000002</v>
      </c>
      <c r="K17" s="102">
        <v>50708.499999999985</v>
      </c>
      <c r="L17" s="102">
        <v>47138.390000000007</v>
      </c>
      <c r="M17" s="102">
        <v>37122.959999999999</v>
      </c>
      <c r="N17" s="103">
        <v>34987.920000000006</v>
      </c>
      <c r="O17" s="104">
        <f t="shared" si="2"/>
        <v>442191.35</v>
      </c>
    </row>
    <row r="18" spans="1:15">
      <c r="A18" s="99">
        <v>2</v>
      </c>
      <c r="B18" s="100" t="s">
        <v>72</v>
      </c>
      <c r="C18" s="101">
        <v>480</v>
      </c>
      <c r="D18" s="102">
        <v>0</v>
      </c>
      <c r="E18" s="102">
        <v>0</v>
      </c>
      <c r="F18" s="102">
        <v>0</v>
      </c>
      <c r="G18" s="102">
        <v>0</v>
      </c>
      <c r="H18" s="102">
        <v>0</v>
      </c>
      <c r="I18" s="102">
        <v>0</v>
      </c>
      <c r="J18" s="102">
        <v>0</v>
      </c>
      <c r="K18" s="102">
        <v>0</v>
      </c>
      <c r="L18" s="102">
        <v>0</v>
      </c>
      <c r="M18" s="102">
        <v>0</v>
      </c>
      <c r="N18" s="103">
        <v>0</v>
      </c>
      <c r="O18" s="104">
        <f t="shared" si="2"/>
        <v>480</v>
      </c>
    </row>
    <row r="19" spans="1:15">
      <c r="A19" s="51">
        <v>3</v>
      </c>
      <c r="B19" s="52" t="s">
        <v>73</v>
      </c>
      <c r="C19" s="89">
        <v>1.67</v>
      </c>
      <c r="D19" s="90">
        <v>1.24</v>
      </c>
      <c r="E19" s="90">
        <v>0.21</v>
      </c>
      <c r="F19" s="90">
        <v>0.14000000000000001</v>
      </c>
      <c r="G19" s="90">
        <v>0</v>
      </c>
      <c r="H19" s="90">
        <v>0</v>
      </c>
      <c r="I19" s="90">
        <v>0</v>
      </c>
      <c r="J19" s="90">
        <v>0</v>
      </c>
      <c r="K19" s="90">
        <v>0</v>
      </c>
      <c r="L19" s="90">
        <v>0</v>
      </c>
      <c r="M19" s="90">
        <v>0</v>
      </c>
      <c r="N19" s="91">
        <v>0</v>
      </c>
      <c r="O19" s="4">
        <f t="shared" si="2"/>
        <v>3.2600000000000002</v>
      </c>
    </row>
    <row r="20" spans="1:15">
      <c r="A20" s="51">
        <v>4</v>
      </c>
      <c r="B20" s="52" t="s">
        <v>74</v>
      </c>
      <c r="C20" s="89">
        <v>1584</v>
      </c>
      <c r="D20" s="90">
        <v>0</v>
      </c>
      <c r="E20" s="90">
        <v>0</v>
      </c>
      <c r="F20" s="90">
        <v>0</v>
      </c>
      <c r="G20" s="90">
        <v>1584</v>
      </c>
      <c r="H20" s="90">
        <v>0</v>
      </c>
      <c r="I20" s="90">
        <v>1584</v>
      </c>
      <c r="J20" s="90">
        <v>0</v>
      </c>
      <c r="K20" s="90">
        <v>0</v>
      </c>
      <c r="L20" s="90">
        <v>1584</v>
      </c>
      <c r="M20" s="90">
        <v>0</v>
      </c>
      <c r="N20" s="91">
        <v>0</v>
      </c>
      <c r="O20" s="4">
        <f t="shared" si="2"/>
        <v>6336</v>
      </c>
    </row>
    <row r="21" spans="1:15">
      <c r="A21" s="51">
        <v>5</v>
      </c>
      <c r="B21" s="52" t="s">
        <v>75</v>
      </c>
      <c r="C21" s="89">
        <v>600</v>
      </c>
      <c r="D21" s="90">
        <v>0</v>
      </c>
      <c r="E21" s="90">
        <v>0</v>
      </c>
      <c r="F21" s="90">
        <v>600</v>
      </c>
      <c r="G21" s="90">
        <v>0</v>
      </c>
      <c r="H21" s="90">
        <v>0</v>
      </c>
      <c r="I21" s="90">
        <v>600</v>
      </c>
      <c r="J21" s="90">
        <v>0</v>
      </c>
      <c r="K21" s="90">
        <v>0</v>
      </c>
      <c r="L21" s="90">
        <v>600</v>
      </c>
      <c r="M21" s="90">
        <v>0</v>
      </c>
      <c r="N21" s="91">
        <v>0</v>
      </c>
      <c r="O21" s="4">
        <f t="shared" si="2"/>
        <v>2400</v>
      </c>
    </row>
    <row r="22" spans="1:15">
      <c r="A22" s="51">
        <v>6</v>
      </c>
      <c r="B22" s="52" t="s">
        <v>76</v>
      </c>
      <c r="C22" s="89">
        <v>450</v>
      </c>
      <c r="D22" s="90">
        <v>450</v>
      </c>
      <c r="E22" s="90">
        <v>450</v>
      </c>
      <c r="F22" s="90">
        <v>450</v>
      </c>
      <c r="G22" s="90">
        <v>0</v>
      </c>
      <c r="H22" s="90">
        <v>0</v>
      </c>
      <c r="I22" s="90">
        <v>0</v>
      </c>
      <c r="J22" s="90">
        <v>0</v>
      </c>
      <c r="K22" s="90">
        <v>0</v>
      </c>
      <c r="L22" s="90">
        <v>0</v>
      </c>
      <c r="M22" s="90">
        <v>0</v>
      </c>
      <c r="N22" s="91">
        <v>0</v>
      </c>
      <c r="O22" s="4">
        <f t="shared" si="2"/>
        <v>1800</v>
      </c>
    </row>
    <row r="23" spans="1:15">
      <c r="A23" s="51">
        <v>8</v>
      </c>
      <c r="B23" s="52" t="s">
        <v>101</v>
      </c>
      <c r="C23" s="89"/>
      <c r="D23" s="90"/>
      <c r="E23" s="90"/>
      <c r="F23" s="90">
        <v>543.15000000000009</v>
      </c>
      <c r="G23" s="90">
        <v>0</v>
      </c>
      <c r="H23" s="90">
        <v>0</v>
      </c>
      <c r="I23" s="90">
        <v>543.15000000000009</v>
      </c>
      <c r="J23" s="90">
        <v>0</v>
      </c>
      <c r="K23" s="90">
        <v>0</v>
      </c>
      <c r="L23" s="90">
        <v>543.15000000000009</v>
      </c>
      <c r="M23" s="90">
        <v>0</v>
      </c>
      <c r="N23" s="91">
        <v>543.15000000000009</v>
      </c>
      <c r="O23" s="4">
        <f t="shared" si="2"/>
        <v>2172.6000000000004</v>
      </c>
    </row>
    <row r="24" spans="1:15" ht="15.75" thickBot="1">
      <c r="A24" s="48">
        <v>9</v>
      </c>
      <c r="B24" s="53" t="s">
        <v>102</v>
      </c>
      <c r="C24" s="72"/>
      <c r="D24" s="56"/>
      <c r="E24" s="56"/>
      <c r="F24" s="56">
        <v>1950</v>
      </c>
      <c r="G24" s="56">
        <v>0</v>
      </c>
      <c r="H24" s="56">
        <v>0</v>
      </c>
      <c r="I24" s="56">
        <v>1950</v>
      </c>
      <c r="J24" s="56">
        <v>0</v>
      </c>
      <c r="K24" s="56">
        <v>0</v>
      </c>
      <c r="L24" s="56">
        <v>0</v>
      </c>
      <c r="M24" s="56">
        <v>0</v>
      </c>
      <c r="N24" s="73">
        <v>0</v>
      </c>
      <c r="O24" s="26">
        <f t="shared" si="2"/>
        <v>3900</v>
      </c>
    </row>
    <row r="25" spans="1:15" ht="15.75" hidden="1" thickBot="1">
      <c r="A25" s="37"/>
      <c r="B25" s="38"/>
      <c r="C25" s="74"/>
      <c r="D25" s="75"/>
      <c r="E25" s="75"/>
      <c r="F25" s="75"/>
      <c r="G25" s="75"/>
      <c r="H25" s="75"/>
      <c r="I25" s="75"/>
      <c r="J25" s="75"/>
      <c r="K25" s="75"/>
      <c r="L25" s="75"/>
      <c r="M25" s="75"/>
      <c r="N25" s="76"/>
      <c r="O25" s="39">
        <f t="shared" si="2"/>
        <v>0</v>
      </c>
    </row>
    <row r="26" spans="1:15" s="1" customFormat="1" ht="7.5" customHeight="1" thickBot="1">
      <c r="A26" s="147"/>
      <c r="B26" s="148"/>
      <c r="C26" s="149"/>
      <c r="D26" s="149"/>
      <c r="E26" s="149"/>
      <c r="F26" s="149"/>
      <c r="G26" s="149"/>
      <c r="H26" s="149"/>
      <c r="I26" s="149"/>
      <c r="J26" s="149"/>
      <c r="K26" s="149"/>
      <c r="L26" s="149"/>
      <c r="M26" s="149"/>
      <c r="N26" s="149"/>
      <c r="O26" s="150"/>
    </row>
    <row r="27" spans="1:15" s="1" customFormat="1" ht="18.75">
      <c r="A27" s="145" t="s">
        <v>33</v>
      </c>
      <c r="B27" s="146"/>
      <c r="C27" s="77">
        <f t="shared" ref="C27:N27" si="3">SUM(C28:C42)</f>
        <v>34729.46</v>
      </c>
      <c r="D27" s="78">
        <f t="shared" si="3"/>
        <v>26344.010000000002</v>
      </c>
      <c r="E27" s="78">
        <f t="shared" si="3"/>
        <v>55451.240000000005</v>
      </c>
      <c r="F27" s="78">
        <f t="shared" si="3"/>
        <v>41823.43</v>
      </c>
      <c r="G27" s="78">
        <f t="shared" si="3"/>
        <v>9566.4500000000007</v>
      </c>
      <c r="H27" s="78">
        <f t="shared" si="3"/>
        <v>49945.760000000002</v>
      </c>
      <c r="I27" s="78">
        <f t="shared" si="3"/>
        <v>34202.32</v>
      </c>
      <c r="J27" s="78">
        <f t="shared" si="3"/>
        <v>27593.249999999996</v>
      </c>
      <c r="K27" s="78">
        <f t="shared" si="3"/>
        <v>32396.379999999997</v>
      </c>
      <c r="L27" s="78">
        <f t="shared" si="3"/>
        <v>36769.589999999989</v>
      </c>
      <c r="M27" s="78">
        <f t="shared" si="3"/>
        <v>81769.88</v>
      </c>
      <c r="N27" s="79">
        <f t="shared" si="3"/>
        <v>37570.93</v>
      </c>
      <c r="O27" s="34">
        <f t="shared" ref="O27:O39" si="4">SUM(C27:N27)</f>
        <v>468162.7</v>
      </c>
    </row>
    <row r="28" spans="1:15" s="1" customFormat="1">
      <c r="A28" s="105">
        <v>1</v>
      </c>
      <c r="B28" s="106" t="s">
        <v>59</v>
      </c>
      <c r="C28" s="107">
        <v>0</v>
      </c>
      <c r="D28" s="108">
        <v>0</v>
      </c>
      <c r="E28" s="108">
        <v>30319.7</v>
      </c>
      <c r="F28" s="108">
        <v>16979.7</v>
      </c>
      <c r="G28" s="108">
        <v>0</v>
      </c>
      <c r="H28" s="108">
        <v>16908.7</v>
      </c>
      <c r="I28" s="108">
        <v>16800</v>
      </c>
      <c r="J28" s="108">
        <v>16600</v>
      </c>
      <c r="K28" s="108">
        <v>14000</v>
      </c>
      <c r="L28" s="108">
        <v>20600</v>
      </c>
      <c r="M28" s="108">
        <v>17900</v>
      </c>
      <c r="N28" s="109">
        <v>0</v>
      </c>
      <c r="O28" s="110">
        <f t="shared" si="4"/>
        <v>150108.1</v>
      </c>
    </row>
    <row r="29" spans="1:15" s="1" customFormat="1">
      <c r="A29" s="49">
        <v>2</v>
      </c>
      <c r="B29" s="50" t="s">
        <v>60</v>
      </c>
      <c r="C29" s="111">
        <v>0</v>
      </c>
      <c r="D29" s="112">
        <v>0</v>
      </c>
      <c r="E29" s="112">
        <v>0</v>
      </c>
      <c r="F29" s="112">
        <v>0</v>
      </c>
      <c r="G29" s="112">
        <v>0</v>
      </c>
      <c r="H29" s="112">
        <v>0</v>
      </c>
      <c r="I29" s="112">
        <v>0</v>
      </c>
      <c r="J29" s="112">
        <v>0</v>
      </c>
      <c r="K29" s="112">
        <v>0</v>
      </c>
      <c r="L29" s="112">
        <v>0</v>
      </c>
      <c r="M29" s="112">
        <v>1855.84</v>
      </c>
      <c r="N29" s="113">
        <v>0</v>
      </c>
      <c r="O29" s="114">
        <f t="shared" si="4"/>
        <v>1855.84</v>
      </c>
    </row>
    <row r="30" spans="1:15" s="1" customFormat="1">
      <c r="A30" s="49">
        <v>3</v>
      </c>
      <c r="B30" s="50" t="s">
        <v>61</v>
      </c>
      <c r="C30" s="111">
        <v>0</v>
      </c>
      <c r="D30" s="112">
        <v>0</v>
      </c>
      <c r="E30" s="112">
        <v>2142.12</v>
      </c>
      <c r="F30" s="112">
        <v>1262.69</v>
      </c>
      <c r="G30" s="112">
        <v>1010.15</v>
      </c>
      <c r="H30" s="112">
        <v>1136.42</v>
      </c>
      <c r="I30" s="112">
        <v>1136.42</v>
      </c>
      <c r="J30" s="112">
        <v>1136.42</v>
      </c>
      <c r="K30" s="112">
        <v>1136.42</v>
      </c>
      <c r="L30" s="112">
        <v>1262.69</v>
      </c>
      <c r="M30" s="112">
        <v>1515.23</v>
      </c>
      <c r="N30" s="113">
        <v>1136.42</v>
      </c>
      <c r="O30" s="114">
        <f t="shared" si="4"/>
        <v>12874.98</v>
      </c>
    </row>
    <row r="31" spans="1:15" s="1" customFormat="1">
      <c r="A31" s="49">
        <v>4</v>
      </c>
      <c r="B31" s="50" t="s">
        <v>62</v>
      </c>
      <c r="C31" s="111">
        <v>2800</v>
      </c>
      <c r="D31" s="112">
        <v>3000</v>
      </c>
      <c r="E31" s="112">
        <v>0</v>
      </c>
      <c r="F31" s="112">
        <v>2000</v>
      </c>
      <c r="G31" s="112">
        <v>2197.3000000000002</v>
      </c>
      <c r="H31" s="112">
        <v>2294.9499999999998</v>
      </c>
      <c r="I31" s="112">
        <v>4285.8999999999996</v>
      </c>
      <c r="J31" s="112">
        <v>572.03</v>
      </c>
      <c r="K31" s="112">
        <v>3067.2</v>
      </c>
      <c r="L31" s="112">
        <v>3369.6</v>
      </c>
      <c r="M31" s="112">
        <v>2548.8000000000002</v>
      </c>
      <c r="N31" s="113">
        <v>2916</v>
      </c>
      <c r="O31" s="114">
        <f t="shared" si="4"/>
        <v>29051.78</v>
      </c>
    </row>
    <row r="32" spans="1:15" s="1" customFormat="1">
      <c r="A32" s="49">
        <v>5</v>
      </c>
      <c r="B32" s="50" t="s">
        <v>63</v>
      </c>
      <c r="C32" s="111">
        <v>0</v>
      </c>
      <c r="D32" s="112">
        <v>0</v>
      </c>
      <c r="E32" s="112">
        <v>0</v>
      </c>
      <c r="F32" s="112">
        <v>450</v>
      </c>
      <c r="G32" s="112">
        <v>0</v>
      </c>
      <c r="H32" s="112">
        <v>0</v>
      </c>
      <c r="I32" s="112">
        <v>450</v>
      </c>
      <c r="J32" s="112">
        <v>0</v>
      </c>
      <c r="K32" s="112">
        <v>0</v>
      </c>
      <c r="L32" s="112">
        <v>0</v>
      </c>
      <c r="M32" s="112">
        <v>0</v>
      </c>
      <c r="N32" s="113">
        <v>0</v>
      </c>
      <c r="O32" s="114">
        <f t="shared" si="4"/>
        <v>900</v>
      </c>
    </row>
    <row r="33" spans="1:15" s="1" customFormat="1">
      <c r="A33" s="49">
        <v>6</v>
      </c>
      <c r="B33" s="50" t="s">
        <v>64</v>
      </c>
      <c r="C33" s="111">
        <v>225</v>
      </c>
      <c r="D33" s="112">
        <v>0</v>
      </c>
      <c r="E33" s="112">
        <v>0</v>
      </c>
      <c r="F33" s="112">
        <v>5287.62</v>
      </c>
      <c r="G33" s="112">
        <v>0</v>
      </c>
      <c r="H33" s="112">
        <v>0</v>
      </c>
      <c r="I33" s="112">
        <v>0</v>
      </c>
      <c r="J33" s="112">
        <v>0</v>
      </c>
      <c r="K33" s="112">
        <v>0</v>
      </c>
      <c r="L33" s="112">
        <v>0</v>
      </c>
      <c r="M33" s="112">
        <v>0</v>
      </c>
      <c r="N33" s="113">
        <v>0</v>
      </c>
      <c r="O33" s="114">
        <f t="shared" si="4"/>
        <v>5512.62</v>
      </c>
    </row>
    <row r="34" spans="1:15" s="1" customFormat="1">
      <c r="A34" s="49">
        <v>7</v>
      </c>
      <c r="B34" s="50" t="s">
        <v>65</v>
      </c>
      <c r="C34" s="111">
        <v>0</v>
      </c>
      <c r="D34" s="112">
        <v>7000</v>
      </c>
      <c r="E34" s="112">
        <v>6007.09</v>
      </c>
      <c r="F34" s="112">
        <v>6300</v>
      </c>
      <c r="G34" s="112">
        <v>6000</v>
      </c>
      <c r="H34" s="112">
        <v>12000</v>
      </c>
      <c r="I34" s="112">
        <v>11000</v>
      </c>
      <c r="J34" s="112">
        <v>0</v>
      </c>
      <c r="K34" s="112">
        <v>6000</v>
      </c>
      <c r="L34" s="112">
        <v>0</v>
      </c>
      <c r="M34" s="112">
        <v>18000</v>
      </c>
      <c r="N34" s="113">
        <v>6000</v>
      </c>
      <c r="O34" s="114">
        <f t="shared" si="4"/>
        <v>78307.09</v>
      </c>
    </row>
    <row r="35" spans="1:15" s="1" customFormat="1">
      <c r="A35" s="49">
        <v>8</v>
      </c>
      <c r="B35" s="50" t="s">
        <v>66</v>
      </c>
      <c r="C35" s="111">
        <v>4610.05</v>
      </c>
      <c r="D35" s="112">
        <v>3420</v>
      </c>
      <c r="E35" s="112">
        <v>6588</v>
      </c>
      <c r="F35" s="112">
        <v>3699</v>
      </c>
      <c r="G35" s="112">
        <v>0</v>
      </c>
      <c r="H35" s="112">
        <v>7398</v>
      </c>
      <c r="I35" s="112">
        <v>0</v>
      </c>
      <c r="J35" s="112">
        <v>3699</v>
      </c>
      <c r="K35" s="112">
        <v>3114</v>
      </c>
      <c r="L35" s="112">
        <v>4608</v>
      </c>
      <c r="M35" s="112">
        <v>8352</v>
      </c>
      <c r="N35" s="113">
        <v>4072.6</v>
      </c>
      <c r="O35" s="114">
        <f t="shared" si="4"/>
        <v>49560.65</v>
      </c>
    </row>
    <row r="36" spans="1:15" s="1" customFormat="1">
      <c r="A36" s="49">
        <v>9</v>
      </c>
      <c r="B36" s="50" t="s">
        <v>67</v>
      </c>
      <c r="C36" s="111">
        <v>5604.5</v>
      </c>
      <c r="D36" s="112">
        <v>2650</v>
      </c>
      <c r="E36" s="112">
        <v>9064</v>
      </c>
      <c r="F36" s="112">
        <v>4587</v>
      </c>
      <c r="G36" s="112">
        <v>0</v>
      </c>
      <c r="H36" s="112">
        <v>9042</v>
      </c>
      <c r="I36" s="112">
        <v>0</v>
      </c>
      <c r="J36" s="112">
        <v>4521</v>
      </c>
      <c r="K36" s="112">
        <v>3806</v>
      </c>
      <c r="L36" s="112">
        <v>5632</v>
      </c>
      <c r="M36" s="112">
        <v>10208</v>
      </c>
      <c r="N36" s="113">
        <v>4977.63</v>
      </c>
      <c r="O36" s="114">
        <f t="shared" si="4"/>
        <v>60092.13</v>
      </c>
    </row>
    <row r="37" spans="1:15" s="1" customFormat="1">
      <c r="A37" s="49">
        <v>10</v>
      </c>
      <c r="B37" s="50" t="s">
        <v>68</v>
      </c>
      <c r="C37" s="111">
        <v>382.2</v>
      </c>
      <c r="D37" s="112">
        <v>181</v>
      </c>
      <c r="E37" s="112">
        <v>549.1</v>
      </c>
      <c r="F37" s="112">
        <v>308.3</v>
      </c>
      <c r="G37" s="112">
        <v>0</v>
      </c>
      <c r="H37" s="112">
        <v>616.6</v>
      </c>
      <c r="I37" s="112">
        <v>0</v>
      </c>
      <c r="J37" s="112">
        <v>308.3</v>
      </c>
      <c r="K37" s="112">
        <v>259.5</v>
      </c>
      <c r="L37" s="112">
        <v>384.1</v>
      </c>
      <c r="M37" s="112">
        <v>696.05</v>
      </c>
      <c r="N37" s="113">
        <v>1131.29</v>
      </c>
      <c r="O37" s="114">
        <f t="shared" si="4"/>
        <v>4816.4400000000005</v>
      </c>
    </row>
    <row r="38" spans="1:15" s="1" customFormat="1">
      <c r="A38" s="49">
        <v>11</v>
      </c>
      <c r="B38" s="50" t="s">
        <v>69</v>
      </c>
      <c r="C38" s="111">
        <v>20504.599999999999</v>
      </c>
      <c r="D38" s="112">
        <v>9684.9</v>
      </c>
      <c r="E38" s="112">
        <v>0</v>
      </c>
      <c r="F38" s="112">
        <v>0</v>
      </c>
      <c r="G38" s="112">
        <v>0</v>
      </c>
      <c r="H38" s="112">
        <v>0</v>
      </c>
      <c r="I38" s="112">
        <v>0</v>
      </c>
      <c r="J38" s="112">
        <v>0</v>
      </c>
      <c r="K38" s="112">
        <v>0</v>
      </c>
      <c r="L38" s="112">
        <v>0</v>
      </c>
      <c r="M38" s="112">
        <v>20084.75</v>
      </c>
      <c r="N38" s="113">
        <v>16917.7</v>
      </c>
      <c r="O38" s="114">
        <f t="shared" si="4"/>
        <v>67191.95</v>
      </c>
    </row>
    <row r="39" spans="1:15" s="1" customFormat="1">
      <c r="A39" s="105">
        <v>12</v>
      </c>
      <c r="B39" s="106" t="s">
        <v>70</v>
      </c>
      <c r="C39" s="107">
        <v>267</v>
      </c>
      <c r="D39" s="108">
        <v>0</v>
      </c>
      <c r="E39" s="108">
        <v>0</v>
      </c>
      <c r="F39" s="108">
        <v>0</v>
      </c>
      <c r="G39" s="108">
        <v>0</v>
      </c>
      <c r="H39" s="108">
        <v>0</v>
      </c>
      <c r="I39" s="108">
        <v>0</v>
      </c>
      <c r="J39" s="108">
        <v>0</v>
      </c>
      <c r="K39" s="108">
        <v>0</v>
      </c>
      <c r="L39" s="108">
        <v>0</v>
      </c>
      <c r="M39" s="108">
        <v>0</v>
      </c>
      <c r="N39" s="109">
        <v>0</v>
      </c>
      <c r="O39" s="110">
        <f t="shared" si="4"/>
        <v>267</v>
      </c>
    </row>
    <row r="40" spans="1:15" s="1" customFormat="1">
      <c r="A40" s="93">
        <v>13</v>
      </c>
      <c r="B40" s="94" t="s">
        <v>62</v>
      </c>
      <c r="C40" s="95">
        <v>0</v>
      </c>
      <c r="D40" s="96">
        <v>0</v>
      </c>
      <c r="E40" s="96">
        <v>0</v>
      </c>
      <c r="F40" s="96">
        <v>0</v>
      </c>
      <c r="G40" s="96">
        <v>0</v>
      </c>
      <c r="H40" s="96">
        <v>0</v>
      </c>
      <c r="I40" s="96">
        <v>0</v>
      </c>
      <c r="J40" s="96">
        <v>0</v>
      </c>
      <c r="K40" s="96">
        <v>0</v>
      </c>
      <c r="L40" s="96">
        <v>0</v>
      </c>
      <c r="M40" s="96">
        <v>0</v>
      </c>
      <c r="N40" s="97">
        <v>0</v>
      </c>
      <c r="O40" s="98"/>
    </row>
    <row r="41" spans="1:15" s="1" customFormat="1">
      <c r="A41" s="105">
        <v>14</v>
      </c>
      <c r="B41" s="106" t="s">
        <v>71</v>
      </c>
      <c r="C41" s="107">
        <v>336.11000000000007</v>
      </c>
      <c r="D41" s="108">
        <v>408.11</v>
      </c>
      <c r="E41" s="108">
        <v>781.2299999999999</v>
      </c>
      <c r="F41" s="108">
        <v>949.12000000000012</v>
      </c>
      <c r="G41" s="108">
        <v>359</v>
      </c>
      <c r="H41" s="108">
        <v>549.09</v>
      </c>
      <c r="I41" s="108">
        <v>530</v>
      </c>
      <c r="J41" s="108">
        <v>756.5</v>
      </c>
      <c r="K41" s="108">
        <v>1013.26</v>
      </c>
      <c r="L41" s="108">
        <v>913.2</v>
      </c>
      <c r="M41" s="108">
        <v>609.21</v>
      </c>
      <c r="N41" s="109">
        <v>419.29</v>
      </c>
      <c r="O41" s="110">
        <f>SUM(C41:N41)</f>
        <v>7624.12</v>
      </c>
    </row>
    <row r="42" spans="1:15" s="1" customFormat="1" hidden="1">
      <c r="A42" s="40"/>
      <c r="B42" s="41"/>
      <c r="C42" s="80">
        <v>0</v>
      </c>
      <c r="D42" s="81">
        <v>0</v>
      </c>
      <c r="E42" s="81">
        <v>0</v>
      </c>
      <c r="F42" s="81">
        <v>0</v>
      </c>
      <c r="G42" s="81">
        <v>0</v>
      </c>
      <c r="H42" s="81"/>
      <c r="I42" s="81"/>
      <c r="J42" s="81"/>
      <c r="K42" s="81"/>
      <c r="L42" s="81"/>
      <c r="M42" s="81"/>
      <c r="N42" s="82"/>
      <c r="O42" s="42">
        <f>SUM(C42:N42)</f>
        <v>0</v>
      </c>
    </row>
    <row r="43" spans="1:15" s="1" customFormat="1" ht="1.1499999999999999" customHeight="1" thickBot="1">
      <c r="A43" s="133"/>
      <c r="B43" s="134"/>
      <c r="C43" s="135"/>
      <c r="D43" s="135"/>
      <c r="E43" s="135"/>
      <c r="F43" s="135"/>
      <c r="G43" s="135"/>
      <c r="H43" s="135"/>
      <c r="I43" s="135"/>
      <c r="J43" s="135"/>
      <c r="K43" s="135"/>
      <c r="L43" s="135"/>
      <c r="M43" s="135"/>
      <c r="N43" s="135"/>
      <c r="O43" s="136"/>
    </row>
    <row r="44" spans="1:15" s="1" customFormat="1" ht="19.5" thickBot="1">
      <c r="A44" s="131" t="s">
        <v>54</v>
      </c>
      <c r="B44" s="132"/>
      <c r="C44" s="83">
        <f>C10+C16-C27</f>
        <v>8044.9100001793122</v>
      </c>
      <c r="D44" s="84">
        <f>D10+D16-D27</f>
        <v>35772.740000177102</v>
      </c>
      <c r="E44" s="84">
        <f>E10+E16-E27</f>
        <v>19224.500000172979</v>
      </c>
      <c r="F44" s="84">
        <f>F10+F16-F27</f>
        <v>9774.1100001718223</v>
      </c>
      <c r="G44" s="84">
        <f>G10+G16-G27</f>
        <v>27992.920000168899</v>
      </c>
      <c r="H44" s="84">
        <f>H10+H16-H27</f>
        <v>21209.960000168961</v>
      </c>
      <c r="I44" s="84">
        <f>I10+I16-I27</f>
        <v>23904.410000164811</v>
      </c>
      <c r="J44" s="84">
        <f>J10+J16-J27</f>
        <v>18585.510000160812</v>
      </c>
      <c r="K44" s="84">
        <f>K10+K16-K27</f>
        <v>36897.630000159486</v>
      </c>
      <c r="L44" s="84">
        <f>L10+L16-L27</f>
        <v>49993.580000159163</v>
      </c>
      <c r="M44" s="84">
        <f>M10+M16-M27</f>
        <v>5346.6600001565239</v>
      </c>
      <c r="N44" s="85">
        <f>N10+N16-N27</f>
        <v>3306.8000001538239</v>
      </c>
      <c r="O44" s="30">
        <f>N44</f>
        <v>3306.8000001538239</v>
      </c>
    </row>
    <row r="45" spans="1:15" s="1" customFormat="1" hidden="1">
      <c r="A45" s="117" t="s">
        <v>35</v>
      </c>
      <c r="B45" s="118"/>
      <c r="C45" s="61">
        <v>8044.9100001771003</v>
      </c>
      <c r="D45" s="62">
        <v>35772.740000172984</v>
      </c>
      <c r="E45" s="62">
        <v>19224.500000171829</v>
      </c>
      <c r="F45" s="62">
        <v>9774.1100001689047</v>
      </c>
      <c r="G45" s="62">
        <v>27992.920000168961</v>
      </c>
      <c r="H45" s="62">
        <v>21209.960000164807</v>
      </c>
      <c r="I45" s="62">
        <v>23904.410000160802</v>
      </c>
      <c r="J45" s="62">
        <v>18585.510000159498</v>
      </c>
      <c r="K45" s="62">
        <v>36897.630000159144</v>
      </c>
      <c r="L45" s="62">
        <v>49993.580000156537</v>
      </c>
      <c r="M45" s="62">
        <v>5346.6600001538172</v>
      </c>
      <c r="N45" s="63">
        <v>3306.8000001590699</v>
      </c>
      <c r="O45" s="29">
        <f>N45</f>
        <v>3306.8000001590699</v>
      </c>
    </row>
    <row r="46" spans="1:15" s="1" customFormat="1" hidden="1">
      <c r="A46" s="119" t="s">
        <v>51</v>
      </c>
      <c r="B46" s="120"/>
      <c r="C46" s="64"/>
      <c r="D46" s="65"/>
      <c r="E46" s="65"/>
      <c r="F46" s="65"/>
      <c r="G46" s="65"/>
      <c r="H46" s="65"/>
      <c r="I46" s="65"/>
      <c r="J46" s="65"/>
      <c r="K46" s="65"/>
      <c r="L46" s="65"/>
      <c r="M46" s="65"/>
      <c r="N46" s="66"/>
      <c r="O46" s="35">
        <f>N46</f>
        <v>0</v>
      </c>
    </row>
    <row r="47" spans="1:15" s="1" customFormat="1" hidden="1">
      <c r="A47" s="119" t="s">
        <v>49</v>
      </c>
      <c r="B47" s="120"/>
      <c r="C47" s="64"/>
      <c r="D47" s="65"/>
      <c r="E47" s="65"/>
      <c r="F47" s="65"/>
      <c r="G47" s="65"/>
      <c r="H47" s="65"/>
      <c r="I47" s="65"/>
      <c r="J47" s="65"/>
      <c r="K47" s="65"/>
      <c r="L47" s="65"/>
      <c r="M47" s="65"/>
      <c r="N47" s="66"/>
      <c r="O47" s="35">
        <f>N47</f>
        <v>0</v>
      </c>
    </row>
    <row r="48" spans="1:15" s="1" customFormat="1" ht="15.75" hidden="1" thickBot="1">
      <c r="A48" s="121" t="s">
        <v>50</v>
      </c>
      <c r="B48" s="122"/>
      <c r="C48" s="67"/>
      <c r="D48" s="68"/>
      <c r="E48" s="68"/>
      <c r="F48" s="68"/>
      <c r="G48" s="68"/>
      <c r="H48" s="68"/>
      <c r="I48" s="68"/>
      <c r="J48" s="68"/>
      <c r="K48" s="68"/>
      <c r="L48" s="68"/>
      <c r="M48" s="68"/>
      <c r="N48" s="69"/>
      <c r="O48" s="36">
        <f>N48</f>
        <v>0</v>
      </c>
    </row>
    <row r="49" spans="1:15" s="1" customFormat="1" ht="7.5" customHeight="1" thickBot="1">
      <c r="A49" s="127"/>
      <c r="B49" s="128"/>
      <c r="C49" s="129"/>
      <c r="D49" s="129"/>
      <c r="E49" s="129"/>
      <c r="F49" s="129"/>
      <c r="G49" s="129"/>
      <c r="H49" s="129"/>
      <c r="I49" s="129"/>
      <c r="J49" s="129"/>
      <c r="K49" s="129"/>
      <c r="L49" s="129"/>
      <c r="M49" s="129"/>
      <c r="N49" s="129"/>
      <c r="O49" s="130"/>
    </row>
    <row r="50" spans="1:15">
      <c r="A50" s="125" t="s">
        <v>52</v>
      </c>
      <c r="B50" s="126"/>
      <c r="C50" s="86">
        <f>C8</f>
        <v>38643.560100000032</v>
      </c>
      <c r="D50" s="87">
        <f t="shared" ref="D50:O50" si="5">D8</f>
        <v>38642.560199999978</v>
      </c>
      <c r="E50" s="87">
        <f t="shared" si="5"/>
        <v>38608.600199999964</v>
      </c>
      <c r="F50" s="87">
        <f t="shared" si="5"/>
        <v>38608.600199999943</v>
      </c>
      <c r="G50" s="87">
        <f t="shared" si="5"/>
        <v>38608.600199999943</v>
      </c>
      <c r="H50" s="87">
        <f t="shared" si="5"/>
        <v>38608.600199999935</v>
      </c>
      <c r="I50" s="87">
        <f t="shared" si="5"/>
        <v>38608.600199999943</v>
      </c>
      <c r="J50" s="87">
        <f t="shared" si="5"/>
        <v>38608.600199999964</v>
      </c>
      <c r="K50" s="87">
        <f t="shared" si="5"/>
        <v>37457.220200000018</v>
      </c>
      <c r="L50" s="87">
        <f t="shared" si="5"/>
        <v>38611.860199999988</v>
      </c>
      <c r="M50" s="87">
        <f t="shared" si="5"/>
        <v>38611.86019999993</v>
      </c>
      <c r="N50" s="88">
        <f t="shared" si="5"/>
        <v>38594.880199999978</v>
      </c>
      <c r="O50" s="43">
        <f t="shared" si="5"/>
        <v>462213.54229999962</v>
      </c>
    </row>
    <row r="51" spans="1:15">
      <c r="A51" s="123" t="s">
        <v>47</v>
      </c>
      <c r="B51" s="124"/>
      <c r="C51" s="89">
        <v>0</v>
      </c>
      <c r="D51" s="90">
        <v>0</v>
      </c>
      <c r="E51" s="90">
        <v>0</v>
      </c>
      <c r="F51" s="90">
        <v>0</v>
      </c>
      <c r="G51" s="90">
        <v>0</v>
      </c>
      <c r="H51" s="90">
        <v>0</v>
      </c>
      <c r="I51" s="90">
        <v>0</v>
      </c>
      <c r="J51" s="90">
        <v>0</v>
      </c>
      <c r="K51" s="90">
        <v>0</v>
      </c>
      <c r="L51" s="90">
        <v>0</v>
      </c>
      <c r="M51" s="90">
        <v>0</v>
      </c>
      <c r="N51" s="91">
        <v>0</v>
      </c>
      <c r="O51" s="46">
        <f>SUM(C51:N51)</f>
        <v>0</v>
      </c>
    </row>
    <row r="52" spans="1:15">
      <c r="A52" s="123" t="s">
        <v>53</v>
      </c>
      <c r="B52" s="124"/>
      <c r="C52" s="89">
        <f>C17</f>
        <v>27472.409999999996</v>
      </c>
      <c r="D52" s="90">
        <f t="shared" ref="D52:O52" si="6">D17</f>
        <v>53620.600000000006</v>
      </c>
      <c r="E52" s="90">
        <f t="shared" si="6"/>
        <v>38452.789999999994</v>
      </c>
      <c r="F52" s="90">
        <f t="shared" si="6"/>
        <v>28829.749999999996</v>
      </c>
      <c r="G52" s="90">
        <f t="shared" si="6"/>
        <v>26201.26</v>
      </c>
      <c r="H52" s="90">
        <f t="shared" si="6"/>
        <v>43162.8</v>
      </c>
      <c r="I52" s="90">
        <f t="shared" si="6"/>
        <v>32219.620000000003</v>
      </c>
      <c r="J52" s="90">
        <f t="shared" si="6"/>
        <v>22274.350000000002</v>
      </c>
      <c r="K52" s="90">
        <f t="shared" si="6"/>
        <v>50708.499999999985</v>
      </c>
      <c r="L52" s="90">
        <f t="shared" si="6"/>
        <v>47138.390000000007</v>
      </c>
      <c r="M52" s="90">
        <f t="shared" si="6"/>
        <v>37122.959999999999</v>
      </c>
      <c r="N52" s="91">
        <f t="shared" si="6"/>
        <v>34987.920000000006</v>
      </c>
      <c r="O52" s="44">
        <f t="shared" si="6"/>
        <v>442191.35</v>
      </c>
    </row>
    <row r="53" spans="1:15" hidden="1">
      <c r="A53" s="123" t="s">
        <v>45</v>
      </c>
      <c r="B53" s="124"/>
      <c r="C53" s="89">
        <f>IF((C50+C51)&lt;&gt;0,C52/(C50+C51),0)</f>
        <v>0.71091819513802956</v>
      </c>
      <c r="D53" s="90">
        <f t="shared" ref="D53:O53" si="7">IF((D50+D51)&lt;&gt;0,D52/(D50+D51),0)</f>
        <v>1.387604747782732</v>
      </c>
      <c r="E53" s="90">
        <f t="shared" si="7"/>
        <v>0.99596436547316292</v>
      </c>
      <c r="F53" s="90">
        <f t="shared" si="7"/>
        <v>0.74671834385749214</v>
      </c>
      <c r="G53" s="90">
        <f t="shared" si="7"/>
        <v>0.67863791653342664</v>
      </c>
      <c r="H53" s="90">
        <f t="shared" si="7"/>
        <v>1.117958169330368</v>
      </c>
      <c r="I53" s="90">
        <f t="shared" si="7"/>
        <v>0.83451924786436704</v>
      </c>
      <c r="J53" s="90">
        <f t="shared" si="7"/>
        <v>0.57692715831743679</v>
      </c>
      <c r="K53" s="90">
        <f t="shared" si="7"/>
        <v>1.3537710414506403</v>
      </c>
      <c r="L53" s="90">
        <f t="shared" si="7"/>
        <v>1.2208267033972122</v>
      </c>
      <c r="M53" s="90">
        <f t="shared" si="7"/>
        <v>0.96143930408201539</v>
      </c>
      <c r="N53" s="91">
        <f t="shared" si="7"/>
        <v>0.90654303935370228</v>
      </c>
      <c r="O53" s="47">
        <f t="shared" si="7"/>
        <v>0.95668194358744196</v>
      </c>
    </row>
    <row r="54" spans="1:15">
      <c r="A54" s="123" t="s">
        <v>86</v>
      </c>
      <c r="B54" s="124"/>
      <c r="C54" s="89">
        <v>392923.34010000038</v>
      </c>
      <c r="D54" s="90">
        <v>377945.30029999994</v>
      </c>
      <c r="E54" s="90">
        <v>378101.11050000077</v>
      </c>
      <c r="F54" s="90">
        <v>387879.96070000064</v>
      </c>
      <c r="G54" s="90">
        <v>400287.3009000005</v>
      </c>
      <c r="H54" s="90">
        <v>395733.10110000084</v>
      </c>
      <c r="I54" s="90">
        <v>402122.08130000089</v>
      </c>
      <c r="J54" s="90">
        <v>418456.33149999939</v>
      </c>
      <c r="K54" s="90">
        <v>405205.05170000077</v>
      </c>
      <c r="L54" s="90">
        <v>396678.52190000104</v>
      </c>
      <c r="M54" s="90">
        <v>398167.42209999944</v>
      </c>
      <c r="N54" s="91">
        <v>401774.38230000105</v>
      </c>
      <c r="O54" s="44">
        <f>N54</f>
        <v>401774.38230000105</v>
      </c>
    </row>
    <row r="55" spans="1:15" ht="15.75" thickBot="1">
      <c r="A55" s="115" t="s">
        <v>43</v>
      </c>
      <c r="B55" s="116"/>
      <c r="C55" s="72">
        <v>-11673.270000000011</v>
      </c>
      <c r="D55" s="56">
        <v>-13067.560050000007</v>
      </c>
      <c r="E55" s="56">
        <v>-17165.190100000014</v>
      </c>
      <c r="F55" s="56">
        <v>-17152.130150000012</v>
      </c>
      <c r="G55" s="56">
        <v>-18981.04020000001</v>
      </c>
      <c r="H55" s="56">
        <v>-19036.550250000015</v>
      </c>
      <c r="I55" s="56">
        <v>-16918.370300000021</v>
      </c>
      <c r="J55" s="56">
        <v>-15095.740350000022</v>
      </c>
      <c r="K55" s="56">
        <v>-25875.300400000022</v>
      </c>
      <c r="L55" s="56">
        <v>-29721.840450000029</v>
      </c>
      <c r="M55" s="56">
        <v>-27437.750500000024</v>
      </c>
      <c r="N55" s="73">
        <v>-28655.150550000017</v>
      </c>
      <c r="O55" s="45">
        <f>N55</f>
        <v>-28655.150550000017</v>
      </c>
    </row>
    <row r="56" spans="1:15">
      <c r="C56" s="92"/>
      <c r="D56" s="92"/>
      <c r="E56" s="92"/>
      <c r="F56" s="92"/>
      <c r="G56" s="92"/>
      <c r="H56" s="92"/>
      <c r="I56" s="92"/>
      <c r="J56" s="92"/>
      <c r="K56" s="92"/>
      <c r="L56" s="92"/>
      <c r="M56" s="92"/>
      <c r="N56" s="92"/>
    </row>
    <row r="57" spans="1:15">
      <c r="B57" t="s">
        <v>36</v>
      </c>
      <c r="C57" s="92">
        <f>C45-C46-C47-C48-C44</f>
        <v>-2.2118911147117615E-9</v>
      </c>
      <c r="D57" s="92">
        <f t="shared" ref="D57:O57" si="8">D45-D46-D47-D48-D44</f>
        <v>-4.1181920096278191E-9</v>
      </c>
      <c r="E57" s="92">
        <f t="shared" si="8"/>
        <v>-1.1496013030409813E-9</v>
      </c>
      <c r="F57" s="92">
        <f t="shared" si="8"/>
        <v>-2.9176590032875538E-9</v>
      </c>
      <c r="G57" s="92">
        <f t="shared" si="8"/>
        <v>6.184563972055912E-11</v>
      </c>
      <c r="H57" s="92">
        <f t="shared" si="8"/>
        <v>-4.1545717976987362E-9</v>
      </c>
      <c r="I57" s="92">
        <f t="shared" si="8"/>
        <v>-4.0090526454150677E-9</v>
      </c>
      <c r="J57" s="92">
        <f t="shared" si="8"/>
        <v>-1.3133103493601084E-9</v>
      </c>
      <c r="K57" s="92">
        <f t="shared" si="8"/>
        <v>-3.4197000786662102E-10</v>
      </c>
      <c r="L57" s="92">
        <f t="shared" si="8"/>
        <v>-2.6266206987202168E-9</v>
      </c>
      <c r="M57" s="92">
        <f t="shared" si="8"/>
        <v>-2.7066562324762344E-9</v>
      </c>
      <c r="N57" s="92">
        <f t="shared" si="8"/>
        <v>5.2459654398262501E-9</v>
      </c>
      <c r="O57" s="31">
        <f t="shared" si="8"/>
        <v>5.2459654398262501E-9</v>
      </c>
    </row>
    <row r="58" spans="1:15">
      <c r="B58" t="s">
        <v>37</v>
      </c>
      <c r="C58" s="31">
        <f>C44-D10</f>
        <v>2.2118911147117615E-9</v>
      </c>
      <c r="D58" s="31">
        <f>D44-E10</f>
        <v>4.1181920096278191E-9</v>
      </c>
      <c r="E58" s="31">
        <f>E44-F10</f>
        <v>1.1496013030409813E-9</v>
      </c>
      <c r="F58" s="31">
        <f>F44-G10</f>
        <v>2.9176590032875538E-9</v>
      </c>
      <c r="G58" s="31">
        <f>G44-H10</f>
        <v>-6.184563972055912E-11</v>
      </c>
      <c r="H58" s="31">
        <f>H44-I10</f>
        <v>4.1545717976987362E-9</v>
      </c>
      <c r="I58" s="31">
        <f>I44-J10</f>
        <v>4.0090526454150677E-9</v>
      </c>
      <c r="J58" s="31">
        <f>J44-K10</f>
        <v>1.3133103493601084E-9</v>
      </c>
      <c r="K58" s="31">
        <f>K44-L10</f>
        <v>3.4197000786662102E-10</v>
      </c>
      <c r="L58" s="31">
        <f>L44-M10</f>
        <v>2.6266206987202168E-9</v>
      </c>
      <c r="M58" s="31">
        <f>M44-N10</f>
        <v>2.7066562324762344E-9</v>
      </c>
      <c r="N58" s="31"/>
    </row>
    <row r="59" spans="1:15">
      <c r="B59" t="s">
        <v>38</v>
      </c>
      <c r="C59" s="31">
        <f>C45-D11</f>
        <v>0</v>
      </c>
      <c r="D59" s="31">
        <f>D45-E11</f>
        <v>0</v>
      </c>
      <c r="E59" s="31">
        <f>E45-F11</f>
        <v>0</v>
      </c>
      <c r="F59" s="31">
        <f>F45-G11</f>
        <v>0</v>
      </c>
      <c r="G59" s="31">
        <f>G45-H11</f>
        <v>0</v>
      </c>
      <c r="H59" s="31">
        <f>H45-I11</f>
        <v>0</v>
      </c>
      <c r="I59" s="31">
        <f>I45-J11</f>
        <v>0</v>
      </c>
      <c r="J59" s="31">
        <f>J45-K11</f>
        <v>0</v>
      </c>
      <c r="K59" s="31">
        <f>K45-L11</f>
        <v>0</v>
      </c>
      <c r="L59" s="31">
        <f>L45-M11</f>
        <v>0</v>
      </c>
      <c r="M59" s="31">
        <f>M45-N11</f>
        <v>0</v>
      </c>
      <c r="N59" s="31"/>
    </row>
    <row r="60" spans="1:15">
      <c r="B60" t="s">
        <v>39</v>
      </c>
      <c r="C60" s="31">
        <f>C46-D12</f>
        <v>0</v>
      </c>
      <c r="D60" s="31">
        <f>D46-E12</f>
        <v>0</v>
      </c>
      <c r="E60" s="31">
        <f>E46-F12</f>
        <v>0</v>
      </c>
      <c r="F60" s="31">
        <f>F46-G12</f>
        <v>0</v>
      </c>
      <c r="G60" s="31">
        <f>G46-H12</f>
        <v>0</v>
      </c>
      <c r="H60" s="31">
        <f>H46-I12</f>
        <v>0</v>
      </c>
      <c r="I60" s="31">
        <f>I46-J12</f>
        <v>0</v>
      </c>
      <c r="J60" s="31">
        <f>J46-K12</f>
        <v>0</v>
      </c>
      <c r="K60" s="31">
        <f>K46-L12</f>
        <v>0</v>
      </c>
      <c r="L60" s="31">
        <f>L46-M12</f>
        <v>0</v>
      </c>
      <c r="M60" s="31">
        <f>M46-N12</f>
        <v>0</v>
      </c>
      <c r="N60" s="31"/>
    </row>
    <row r="61" spans="1:15">
      <c r="B61" t="s">
        <v>40</v>
      </c>
      <c r="C61" s="31">
        <f>C47-D13</f>
        <v>0</v>
      </c>
      <c r="D61" s="31">
        <f>D47-E13</f>
        <v>0</v>
      </c>
      <c r="E61" s="31">
        <f>E47-F13</f>
        <v>0</v>
      </c>
      <c r="F61" s="31">
        <f>F47-G13</f>
        <v>0</v>
      </c>
      <c r="G61" s="31">
        <f>G47-H13</f>
        <v>0</v>
      </c>
      <c r="H61" s="31">
        <f>H47-I13</f>
        <v>0</v>
      </c>
      <c r="I61" s="31">
        <f>I47-J13</f>
        <v>0</v>
      </c>
      <c r="J61" s="31">
        <f>J47-K13</f>
        <v>0</v>
      </c>
      <c r="K61" s="31">
        <f>K47-L13</f>
        <v>0</v>
      </c>
      <c r="L61" s="31">
        <f>L47-M13</f>
        <v>0</v>
      </c>
      <c r="M61" s="31">
        <f>M47-N13</f>
        <v>0</v>
      </c>
      <c r="N61" s="31"/>
    </row>
    <row r="62" spans="1:15">
      <c r="B62" t="s">
        <v>41</v>
      </c>
      <c r="C62" s="31">
        <f>C48-D14</f>
        <v>0</v>
      </c>
      <c r="D62" s="31">
        <f>D48-E14</f>
        <v>0</v>
      </c>
      <c r="E62" s="31">
        <f>E48-F14</f>
        <v>0</v>
      </c>
      <c r="F62" s="31">
        <f>F48-G14</f>
        <v>0</v>
      </c>
      <c r="G62" s="31">
        <f>G48-H14</f>
        <v>0</v>
      </c>
      <c r="H62" s="31">
        <f>H48-I14</f>
        <v>0</v>
      </c>
      <c r="I62" s="31">
        <f>I48-J14</f>
        <v>0</v>
      </c>
      <c r="J62" s="31">
        <f>J48-K14</f>
        <v>0</v>
      </c>
      <c r="K62" s="31">
        <f>K48-L14</f>
        <v>0</v>
      </c>
      <c r="L62" s="31">
        <f>L48-M14</f>
        <v>0</v>
      </c>
      <c r="M62" s="31">
        <f>M48-N14</f>
        <v>0</v>
      </c>
      <c r="N62" s="31"/>
    </row>
    <row r="63" spans="1:15">
      <c r="B63" t="s">
        <v>42</v>
      </c>
      <c r="C63" s="31" t="b">
        <f>C8=D8</f>
        <v>0</v>
      </c>
      <c r="D63" s="31" t="b">
        <f t="shared" ref="D63:M63" si="9">D8=E8</f>
        <v>0</v>
      </c>
      <c r="E63" s="31" t="b">
        <f t="shared" si="9"/>
        <v>0</v>
      </c>
      <c r="F63" s="31" t="b">
        <f t="shared" si="9"/>
        <v>1</v>
      </c>
      <c r="G63" s="31" t="b">
        <f t="shared" si="9"/>
        <v>1</v>
      </c>
      <c r="H63" s="31" t="b">
        <f t="shared" si="9"/>
        <v>1</v>
      </c>
      <c r="I63" s="31" t="b">
        <f t="shared" si="9"/>
        <v>0</v>
      </c>
      <c r="J63" s="31" t="b">
        <f t="shared" si="9"/>
        <v>0</v>
      </c>
      <c r="K63" s="31" t="b">
        <f t="shared" si="9"/>
        <v>0</v>
      </c>
      <c r="L63" s="31" t="b">
        <f t="shared" si="9"/>
        <v>0</v>
      </c>
      <c r="M63" s="31" t="b">
        <f t="shared" si="9"/>
        <v>0</v>
      </c>
    </row>
    <row r="64" spans="1:15">
      <c r="B64" t="s">
        <v>46</v>
      </c>
      <c r="D64" s="31">
        <f>C54+D50+D51-D52-D54</f>
        <v>0</v>
      </c>
      <c r="E64" s="31">
        <f t="shared" ref="E64:N64" si="10">D54+E50+E51-E52-E54</f>
        <v>-8.149072527885437E-10</v>
      </c>
      <c r="F64" s="31">
        <f t="shared" si="10"/>
        <v>0</v>
      </c>
      <c r="G64" s="31">
        <f t="shared" si="10"/>
        <v>0</v>
      </c>
      <c r="H64" s="31">
        <f t="shared" si="10"/>
        <v>0</v>
      </c>
      <c r="I64" s="31">
        <f t="shared" si="10"/>
        <v>0</v>
      </c>
      <c r="J64" s="31">
        <f t="shared" si="10"/>
        <v>1.5133991837501526E-9</v>
      </c>
      <c r="K64" s="31">
        <f t="shared" si="10"/>
        <v>-1.3387762010097504E-9</v>
      </c>
      <c r="L64" s="31">
        <f t="shared" si="10"/>
        <v>0</v>
      </c>
      <c r="M64" s="31">
        <f t="shared" si="10"/>
        <v>1.5133991837501526E-9</v>
      </c>
      <c r="N64" s="31">
        <f t="shared" si="10"/>
        <v>-1.6298145055770874E-9</v>
      </c>
    </row>
  </sheetData>
  <mergeCells count="32">
    <mergeCell ref="A1:C1"/>
    <mergeCell ref="D1:O1"/>
    <mergeCell ref="A2:O2"/>
    <mergeCell ref="A10:B10"/>
    <mergeCell ref="A16:B16"/>
    <mergeCell ref="A8:B8"/>
    <mergeCell ref="A11:B11"/>
    <mergeCell ref="A9:O9"/>
    <mergeCell ref="A12:B12"/>
    <mergeCell ref="A13:B13"/>
    <mergeCell ref="A27:B27"/>
    <mergeCell ref="A26:O26"/>
    <mergeCell ref="A3:B3"/>
    <mergeCell ref="A4:B4"/>
    <mergeCell ref="A5:B5"/>
    <mergeCell ref="A6:B6"/>
    <mergeCell ref="A7:B7"/>
    <mergeCell ref="A14:B14"/>
    <mergeCell ref="A50:B50"/>
    <mergeCell ref="A49:O49"/>
    <mergeCell ref="A54:B54"/>
    <mergeCell ref="A44:B44"/>
    <mergeCell ref="A15:O15"/>
    <mergeCell ref="A53:B53"/>
    <mergeCell ref="A52:B52"/>
    <mergeCell ref="A43:O43"/>
    <mergeCell ref="A55:B55"/>
    <mergeCell ref="A45:B45"/>
    <mergeCell ref="A46:B46"/>
    <mergeCell ref="A47:B47"/>
    <mergeCell ref="A48:B48"/>
    <mergeCell ref="A51:B51"/>
  </mergeCells>
  <conditionalFormatting sqref="C53:O53">
    <cfRule type="iconSet" priority="2">
      <iconSet iconSet="3Symbols2">
        <cfvo type="percent" val="0"/>
        <cfvo type="num" val="0.5"/>
        <cfvo type="num" val="0.9"/>
      </iconSet>
    </cfRule>
  </conditionalFormatting>
  <pageMargins left="0.19685039370078741" right="0.19685039370078741" top="0.19685039370078741" bottom="0.19685039370078741" header="0.31496062992125984" footer="0.31496062992125984"/>
  <pageSetup paperSize="9" scale="99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C29:N42"/>
  <sheetViews>
    <sheetView workbookViewId="0">
      <selection activeCell="L21" sqref="L21"/>
    </sheetView>
  </sheetViews>
  <sheetFormatPr defaultRowHeight="15"/>
  <sheetData>
    <row r="29" spans="3:14">
      <c r="E29" t="s">
        <v>94</v>
      </c>
      <c r="F29" t="s">
        <v>103</v>
      </c>
      <c r="H29" t="s">
        <v>117</v>
      </c>
      <c r="I29" t="s">
        <v>125</v>
      </c>
      <c r="J29" t="s">
        <v>131</v>
      </c>
      <c r="K29" t="s">
        <v>138</v>
      </c>
      <c r="L29" t="s">
        <v>146</v>
      </c>
      <c r="M29" t="s">
        <v>153</v>
      </c>
    </row>
    <row r="30" spans="3:14">
      <c r="M30" t="s">
        <v>157</v>
      </c>
    </row>
    <row r="31" spans="3:14">
      <c r="E31" t="s">
        <v>96</v>
      </c>
      <c r="F31" t="s">
        <v>106</v>
      </c>
      <c r="G31" t="s">
        <v>114</v>
      </c>
      <c r="H31" t="s">
        <v>119</v>
      </c>
      <c r="I31" t="s">
        <v>127</v>
      </c>
      <c r="J31" t="s">
        <v>133</v>
      </c>
      <c r="K31" t="s">
        <v>141</v>
      </c>
      <c r="L31" t="s">
        <v>148</v>
      </c>
      <c r="M31" t="s">
        <v>156</v>
      </c>
      <c r="N31" t="s">
        <v>165</v>
      </c>
    </row>
    <row r="32" spans="3:14">
      <c r="C32" t="s">
        <v>77</v>
      </c>
      <c r="D32" t="s">
        <v>87</v>
      </c>
      <c r="F32" t="s">
        <v>104</v>
      </c>
      <c r="G32" t="s">
        <v>115</v>
      </c>
      <c r="H32" t="s">
        <v>123</v>
      </c>
      <c r="I32" t="s">
        <v>129</v>
      </c>
      <c r="J32" t="s">
        <v>132</v>
      </c>
      <c r="K32" t="s">
        <v>139</v>
      </c>
      <c r="L32" t="s">
        <v>147</v>
      </c>
      <c r="M32" t="s">
        <v>154</v>
      </c>
      <c r="N32" t="s">
        <v>163</v>
      </c>
    </row>
    <row r="33" spans="3:14">
      <c r="F33" t="s">
        <v>107</v>
      </c>
      <c r="I33" t="s">
        <v>128</v>
      </c>
    </row>
    <row r="34" spans="3:14">
      <c r="C34" t="s">
        <v>78</v>
      </c>
      <c r="F34" t="s">
        <v>108</v>
      </c>
    </row>
    <row r="35" spans="3:14">
      <c r="D35" t="s">
        <v>88</v>
      </c>
      <c r="E35" t="s">
        <v>95</v>
      </c>
      <c r="F35" t="s">
        <v>105</v>
      </c>
      <c r="G35" t="s">
        <v>113</v>
      </c>
      <c r="H35" t="s">
        <v>118</v>
      </c>
      <c r="I35" t="s">
        <v>126</v>
      </c>
      <c r="K35" t="s">
        <v>140</v>
      </c>
      <c r="M35" t="s">
        <v>155</v>
      </c>
      <c r="N35" t="s">
        <v>164</v>
      </c>
    </row>
    <row r="36" spans="3:14">
      <c r="C36" t="s">
        <v>79</v>
      </c>
      <c r="D36" t="s">
        <v>89</v>
      </c>
      <c r="E36" t="s">
        <v>97</v>
      </c>
      <c r="F36" t="s">
        <v>109</v>
      </c>
      <c r="H36" t="s">
        <v>120</v>
      </c>
      <c r="J36" t="s">
        <v>134</v>
      </c>
      <c r="K36" t="s">
        <v>142</v>
      </c>
      <c r="L36" t="s">
        <v>149</v>
      </c>
      <c r="M36" t="s">
        <v>158</v>
      </c>
      <c r="N36" t="s">
        <v>166</v>
      </c>
    </row>
    <row r="37" spans="3:14">
      <c r="C37" t="s">
        <v>80</v>
      </c>
      <c r="D37" t="s">
        <v>90</v>
      </c>
      <c r="E37" t="s">
        <v>98</v>
      </c>
      <c r="F37" t="s">
        <v>110</v>
      </c>
      <c r="H37" t="s">
        <v>121</v>
      </c>
      <c r="J37" t="s">
        <v>135</v>
      </c>
      <c r="K37" t="s">
        <v>143</v>
      </c>
      <c r="L37" t="s">
        <v>150</v>
      </c>
      <c r="M37" t="s">
        <v>159</v>
      </c>
      <c r="N37" t="s">
        <v>167</v>
      </c>
    </row>
    <row r="38" spans="3:14">
      <c r="C38" t="s">
        <v>81</v>
      </c>
      <c r="D38" t="s">
        <v>91</v>
      </c>
      <c r="E38" t="s">
        <v>99</v>
      </c>
      <c r="F38" t="s">
        <v>111</v>
      </c>
      <c r="H38" t="s">
        <v>122</v>
      </c>
      <c r="J38" t="s">
        <v>136</v>
      </c>
      <c r="K38" t="s">
        <v>144</v>
      </c>
      <c r="L38" t="s">
        <v>151</v>
      </c>
      <c r="M38" t="s">
        <v>160</v>
      </c>
      <c r="N38" t="s">
        <v>168</v>
      </c>
    </row>
    <row r="39" spans="3:14">
      <c r="C39" t="s">
        <v>82</v>
      </c>
      <c r="D39" t="s">
        <v>92</v>
      </c>
      <c r="M39" t="s">
        <v>161</v>
      </c>
      <c r="N39" t="s">
        <v>169</v>
      </c>
    </row>
    <row r="40" spans="3:14">
      <c r="C40" t="s">
        <v>83</v>
      </c>
    </row>
    <row r="42" spans="3:14">
      <c r="C42" t="s">
        <v>84</v>
      </c>
      <c r="D42" t="s">
        <v>93</v>
      </c>
      <c r="E42" t="s">
        <v>100</v>
      </c>
      <c r="F42" t="s">
        <v>112</v>
      </c>
      <c r="G42" t="s">
        <v>116</v>
      </c>
      <c r="H42" t="s">
        <v>124</v>
      </c>
      <c r="I42" t="s">
        <v>130</v>
      </c>
      <c r="J42" t="s">
        <v>137</v>
      </c>
      <c r="K42" t="s">
        <v>145</v>
      </c>
      <c r="L42" t="s">
        <v>152</v>
      </c>
      <c r="M42" t="s">
        <v>162</v>
      </c>
      <c r="N42" t="s">
        <v>170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8"/>
  <sheetViews>
    <sheetView workbookViewId="0">
      <selection activeCell="F12" sqref="F12"/>
    </sheetView>
  </sheetViews>
  <sheetFormatPr defaultRowHeight="15"/>
  <cols>
    <col min="1" max="1" width="8.140625" bestFit="1" customWidth="1"/>
    <col min="2" max="2" width="9" bestFit="1" customWidth="1"/>
    <col min="3" max="7" width="15.5703125" customWidth="1"/>
  </cols>
  <sheetData>
    <row r="1" spans="1:7" ht="26.25">
      <c r="A1" s="160" t="s">
        <v>13</v>
      </c>
      <c r="B1" s="160"/>
      <c r="C1" s="160"/>
      <c r="D1" s="160"/>
      <c r="E1" s="160"/>
      <c r="F1" s="160"/>
      <c r="G1" s="160"/>
    </row>
    <row r="2" spans="1:7" ht="15.75" thickBot="1">
      <c r="A2" s="161" t="s">
        <v>0</v>
      </c>
      <c r="B2" s="161"/>
      <c r="C2" s="161"/>
      <c r="D2" s="161"/>
      <c r="E2" s="161"/>
      <c r="F2" s="161"/>
      <c r="G2" s="161"/>
    </row>
    <row r="3" spans="1:7">
      <c r="A3" s="162" t="s">
        <v>1</v>
      </c>
      <c r="B3" s="163"/>
      <c r="C3" s="163" t="s">
        <v>2</v>
      </c>
      <c r="D3" s="163"/>
      <c r="E3" s="163"/>
      <c r="F3" s="163" t="s">
        <v>3</v>
      </c>
      <c r="G3" s="166" t="s">
        <v>4</v>
      </c>
    </row>
    <row r="4" spans="1:7" ht="29.25" customHeight="1">
      <c r="A4" s="164"/>
      <c r="B4" s="165"/>
      <c r="C4" s="8" t="s">
        <v>5</v>
      </c>
      <c r="D4" s="8" t="s">
        <v>6</v>
      </c>
      <c r="E4" s="8" t="s">
        <v>7</v>
      </c>
      <c r="F4" s="165"/>
      <c r="G4" s="167"/>
    </row>
    <row r="5" spans="1:7" ht="15.75" thickBot="1">
      <c r="A5" s="156"/>
      <c r="B5" s="157"/>
      <c r="C5" s="9"/>
      <c r="D5" s="9"/>
      <c r="E5" s="9"/>
      <c r="F5" s="9">
        <f>SUM(B:B)</f>
        <v>0</v>
      </c>
      <c r="G5" s="10">
        <f>A5+C5+D5+E5-F5</f>
        <v>0</v>
      </c>
    </row>
    <row r="6" spans="1:7">
      <c r="A6" s="11"/>
      <c r="B6" s="11"/>
      <c r="C6" s="11"/>
      <c r="D6" s="11"/>
      <c r="E6" s="11"/>
      <c r="F6" s="11"/>
    </row>
    <row r="7" spans="1:7" ht="19.5" thickBot="1">
      <c r="A7" s="158" t="s">
        <v>8</v>
      </c>
      <c r="B7" s="158"/>
      <c r="C7" s="158"/>
      <c r="D7" s="158"/>
      <c r="E7" s="158"/>
      <c r="F7" s="158"/>
      <c r="G7" s="158"/>
    </row>
    <row r="8" spans="1:7" ht="15.75" thickBot="1">
      <c r="A8" s="12" t="s">
        <v>9</v>
      </c>
      <c r="B8" s="13" t="s">
        <v>10</v>
      </c>
      <c r="C8" s="159" t="s">
        <v>11</v>
      </c>
      <c r="D8" s="159"/>
      <c r="E8" s="159"/>
      <c r="F8" s="159"/>
      <c r="G8" s="14" t="s">
        <v>12</v>
      </c>
    </row>
  </sheetData>
  <mergeCells count="9">
    <mergeCell ref="A5:B5"/>
    <mergeCell ref="A7:G7"/>
    <mergeCell ref="C8:F8"/>
    <mergeCell ref="A1:G1"/>
    <mergeCell ref="A2:G2"/>
    <mergeCell ref="A3:B4"/>
    <mergeCell ref="C3:E3"/>
    <mergeCell ref="F3:F4"/>
    <mergeCell ref="G3:G4"/>
  </mergeCells>
  <pageMargins left="0.61" right="0.19" top="0.28000000000000003" bottom="0.3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G9"/>
  <sheetViews>
    <sheetView workbookViewId="0">
      <selection activeCell="F5" sqref="F5"/>
    </sheetView>
  </sheetViews>
  <sheetFormatPr defaultRowHeight="15"/>
  <cols>
    <col min="1" max="1" width="8.140625" bestFit="1" customWidth="1"/>
    <col min="2" max="2" width="9" bestFit="1" customWidth="1"/>
    <col min="3" max="7" width="15.5703125" customWidth="1"/>
  </cols>
  <sheetData>
    <row r="1" spans="1:7" ht="26.25">
      <c r="A1" s="160" t="str">
        <f>Rep!A1</f>
        <v xml:space="preserve">Отчет ОСМД </v>
      </c>
      <c r="B1" s="160"/>
      <c r="C1" s="160"/>
      <c r="D1" s="160"/>
      <c r="E1" s="160"/>
      <c r="F1" s="160"/>
      <c r="G1" s="160"/>
    </row>
    <row r="2" spans="1:7" ht="15.75" thickBot="1">
      <c r="A2" s="161" t="str">
        <f>Rep!A2</f>
        <v>за период с по</v>
      </c>
      <c r="B2" s="161"/>
      <c r="C2" s="161"/>
      <c r="D2" s="161"/>
      <c r="E2" s="161"/>
      <c r="F2" s="161"/>
      <c r="G2" s="161"/>
    </row>
    <row r="3" spans="1:7" ht="15" customHeight="1">
      <c r="A3" s="162" t="str">
        <f>Rep!A3</f>
        <v>Остаток на начало отчетного периода</v>
      </c>
      <c r="B3" s="163">
        <f>Rep!B3</f>
        <v>0</v>
      </c>
      <c r="C3" s="163" t="str">
        <f>Rep!C3</f>
        <v>Поступление средств
в т.ч.</v>
      </c>
      <c r="D3" s="163">
        <f>Rep!D3</f>
        <v>0</v>
      </c>
      <c r="E3" s="163">
        <f>Rep!E3</f>
        <v>0</v>
      </c>
      <c r="F3" s="163" t="str">
        <f>Rep!F3</f>
        <v>Расходы</v>
      </c>
      <c r="G3" s="166" t="s">
        <v>4</v>
      </c>
    </row>
    <row r="4" spans="1:7" ht="29.25" customHeight="1">
      <c r="A4" s="164">
        <f>Rep!A4</f>
        <v>0</v>
      </c>
      <c r="B4" s="165">
        <f>Rep!B4</f>
        <v>0</v>
      </c>
      <c r="C4" s="8" t="str">
        <f>Rep!C4</f>
        <v>Совладельцы</v>
      </c>
      <c r="D4" s="8" t="str">
        <f>Rep!D4</f>
        <v>УСЗН</v>
      </c>
      <c r="E4" s="8" t="str">
        <f>Rep!E4</f>
        <v>Прочее</v>
      </c>
      <c r="F4" s="165">
        <f>Rep!F4</f>
        <v>0</v>
      </c>
      <c r="G4" s="167"/>
    </row>
    <row r="5" spans="1:7" ht="15.75" thickBot="1">
      <c r="A5" s="156">
        <f>Rep!A5</f>
        <v>0</v>
      </c>
      <c r="B5" s="157">
        <f>Rep!B5</f>
        <v>0</v>
      </c>
      <c r="C5" s="9">
        <f>Rep!C5</f>
        <v>0</v>
      </c>
      <c r="D5" s="9">
        <f>Rep!D5</f>
        <v>0</v>
      </c>
      <c r="E5" s="9">
        <f>Rep!E5</f>
        <v>0</v>
      </c>
      <c r="F5" s="9">
        <f>Rep!F5</f>
        <v>0</v>
      </c>
      <c r="G5" s="10">
        <f>Rep!G5</f>
        <v>0</v>
      </c>
    </row>
    <row r="6" spans="1:7">
      <c r="A6" s="11"/>
      <c r="B6" s="11"/>
      <c r="C6" s="11"/>
      <c r="D6" s="11"/>
      <c r="E6" s="11"/>
      <c r="F6" s="11"/>
    </row>
    <row r="7" spans="1:7" ht="19.5" thickBot="1">
      <c r="A7" s="158" t="s">
        <v>8</v>
      </c>
      <c r="B7" s="158"/>
      <c r="C7" s="158"/>
      <c r="D7" s="158"/>
      <c r="E7" s="158"/>
      <c r="F7" s="158"/>
      <c r="G7" s="158"/>
    </row>
    <row r="8" spans="1:7" ht="15.75" thickBot="1">
      <c r="A8" s="12" t="s">
        <v>9</v>
      </c>
      <c r="B8" s="13" t="s">
        <v>10</v>
      </c>
      <c r="C8" s="159" t="s">
        <v>11</v>
      </c>
      <c r="D8" s="159"/>
      <c r="E8" s="159"/>
      <c r="F8" s="159"/>
      <c r="G8" s="14" t="s">
        <v>12</v>
      </c>
    </row>
    <row r="9" spans="1:7">
      <c r="A9" s="15"/>
      <c r="B9" s="16"/>
    </row>
  </sheetData>
  <mergeCells count="9">
    <mergeCell ref="A5:B5"/>
    <mergeCell ref="A7:G7"/>
    <mergeCell ref="C8:F8"/>
    <mergeCell ref="A1:G1"/>
    <mergeCell ref="A2:G2"/>
    <mergeCell ref="A3:B4"/>
    <mergeCell ref="C3:E3"/>
    <mergeCell ref="F3:F4"/>
    <mergeCell ref="G3:G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4</vt:i4>
      </vt:variant>
    </vt:vector>
  </HeadingPairs>
  <TitlesOfParts>
    <vt:vector size="8" baseType="lpstr">
      <vt:lpstr>Report</vt:lpstr>
      <vt:lpstr>HTML</vt:lpstr>
      <vt:lpstr>Rep</vt:lpstr>
      <vt:lpstr>RepDate</vt:lpstr>
      <vt:lpstr>AfterMinus</vt:lpstr>
      <vt:lpstr>AfterPlus</vt:lpstr>
      <vt:lpstr>Report!Заголовки_для_печати</vt:lpstr>
      <vt:lpstr>Report!Область_печати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Dima</dc:creator>
  <cp:lastModifiedBy>Dima</cp:lastModifiedBy>
  <cp:lastPrinted>2025-02-20T07:29:08Z</cp:lastPrinted>
  <dcterms:created xsi:type="dcterms:W3CDTF">2019-08-12T11:34:53Z</dcterms:created>
  <dcterms:modified xsi:type="dcterms:W3CDTF">2025-03-02T13:51:54Z</dcterms:modified>
</cp:coreProperties>
</file>