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drawings/drawing1.xml" ContentType="application/vnd.openxmlformats-officedocument.drawing+xml"/>
  <Override PartName="/xl/tables/table1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/>
  <mc:AlternateContent xmlns:mc="http://schemas.openxmlformats.org/markup-compatibility/2006">
    <mc:Choice Requires="x15">
      <x15ac:absPath xmlns:x15ac="http://schemas.microsoft.com/office/spreadsheetml/2010/11/ac" url="C:\Users\luizdomf\Desktop\Cledivan\20\"/>
    </mc:Choice>
  </mc:AlternateContent>
  <xr:revisionPtr revIDLastSave="0" documentId="8_{755C6AC1-3DF1-44BA-BC47-78AFD71CD561}" xr6:coauthVersionLast="45" xr6:coauthVersionMax="45" xr10:uidLastSave="{00000000-0000-0000-0000-000000000000}"/>
  <bookViews>
    <workbookView xWindow="-120" yWindow="-120" windowWidth="20730" windowHeight="11310" activeTab="1" xr2:uid="{00000000-000D-0000-FFFF-FFFF00000000}"/>
  </bookViews>
  <sheets>
    <sheet name="Início" sheetId="5" r:id="rId1"/>
    <sheet name="Despesas" sheetId="1" r:id="rId2"/>
    <sheet name="Receita" sheetId="2" r:id="rId3"/>
    <sheet name="Resumo de lucros e perda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4" i="1" l="1"/>
  <c r="H19" i="1"/>
  <c r="H11" i="1"/>
  <c r="D32" i="1"/>
  <c r="D25" i="1"/>
  <c r="D11" i="1"/>
  <c r="B1" i="3" l="1"/>
  <c r="B1" i="2"/>
  <c r="C32" i="1" l="1"/>
  <c r="G24" i="1"/>
  <c r="C25" i="1"/>
  <c r="G19" i="1"/>
  <c r="C19" i="1"/>
  <c r="D19" i="1"/>
  <c r="G11" i="1"/>
  <c r="C11" i="1"/>
  <c r="H4" i="1" l="1"/>
  <c r="D6" i="3" s="1"/>
  <c r="G4" i="1"/>
  <c r="C6" i="3" s="1"/>
  <c r="F7" i="2"/>
  <c r="F8" i="2"/>
  <c r="F9" i="2"/>
  <c r="F13" i="2"/>
  <c r="F14" i="2"/>
  <c r="F15" i="2"/>
  <c r="F19" i="2"/>
  <c r="F20" i="2"/>
  <c r="F21" i="2"/>
  <c r="F25" i="2"/>
  <c r="F26" i="2"/>
  <c r="F27" i="2"/>
  <c r="F28" i="2"/>
  <c r="G7" i="2"/>
  <c r="G8" i="2"/>
  <c r="G9" i="2"/>
  <c r="G13" i="2"/>
  <c r="G14" i="2"/>
  <c r="G15" i="2"/>
  <c r="G19" i="2"/>
  <c r="G20" i="2"/>
  <c r="G21" i="2"/>
  <c r="G25" i="2"/>
  <c r="G26" i="2"/>
  <c r="G27" i="2"/>
  <c r="G28" i="2"/>
  <c r="G29" i="2" l="1"/>
  <c r="F22" i="2"/>
  <c r="F29" i="2"/>
  <c r="G22" i="2"/>
  <c r="G16" i="2"/>
  <c r="F16" i="2"/>
  <c r="F10" i="2"/>
  <c r="G10" i="2"/>
  <c r="G4" i="2" l="1"/>
  <c r="D5" i="3" s="1"/>
  <c r="F4" i="2"/>
  <c r="C5" i="3" s="1"/>
  <c r="C8" i="3" s="1"/>
  <c r="D8" i="3" l="1"/>
</calcChain>
</file>

<file path=xl/sharedStrings.xml><?xml version="1.0" encoding="utf-8"?>
<sst xmlns="http://schemas.openxmlformats.org/spreadsheetml/2006/main" count="148" uniqueCount="98">
  <si>
    <t>SOBRE ESTE MODELO</t>
  </si>
  <si>
    <t>Use esta pasta de trabalho de orçamento de evento para acompanhar as despesas incorridas e receita agregada de um evento.</t>
  </si>
  <si>
    <t>Preencha o nome do evento e insira informações em tabelas na planilha de despesas e receita planilha.</t>
  </si>
  <si>
    <t>O total de receitas e despesas é calculado automaticamente.</t>
  </si>
  <si>
    <t>O resumo e o gráfico de Lucro e Perda são automaticamente atualizados na planilha de resumo de lucros e perdas.</t>
  </si>
  <si>
    <t>Observação: </t>
  </si>
  <si>
    <t>há instruções adicionais na coluna A de cada planilha. Este texto está oculto de propósito. Para removê-lo, selecione a coluna A e selecione Excluir. Para reexibir o texto, selecione a coluna A e altere a cor da fonte.</t>
  </si>
  <si>
    <t>Saiba mais sobre as tabelas pressionando Shift e F10 dentro de uma tabela, selecione a opção TABELA e depois TEXTO ALTERNATIVO.</t>
  </si>
  <si>
    <t>As despesas previstas total na célula G4 e despesas reais Total em H4 são calculadas automaticamente. A próxima instrução está na célula A6.</t>
  </si>
  <si>
    <t>Inserir despesas de decoração na tabela iniciando na célula à direita e despesas de programa na tabela iniciando na célula F13. A próxima instrução está na célula A21.</t>
  </si>
  <si>
    <t>Insira as despesas de publicidade na tabela iniciando na célula à direita e despesas de prêmios na tabela iniciando na célula F21. A próxima instrução está na célula A27.</t>
  </si>
  <si>
    <t>Insira as despesas diversas na tabela iniciando na célula à direita.</t>
  </si>
  <si>
    <t>Orçamento de evento para o nome do evento</t>
  </si>
  <si>
    <t>DESPESAS TOTAIS</t>
  </si>
  <si>
    <t>Site</t>
  </si>
  <si>
    <t>Taxas da sala e espaço</t>
  </si>
  <si>
    <t>Equipe de site</t>
  </si>
  <si>
    <t>Equipamentos</t>
  </si>
  <si>
    <t>Mesas e cadeiras</t>
  </si>
  <si>
    <t>Total</t>
  </si>
  <si>
    <t>Decorações</t>
  </si>
  <si>
    <t>Flores</t>
  </si>
  <si>
    <t>Velas</t>
  </si>
  <si>
    <t>Iluminação</t>
  </si>
  <si>
    <t>Balões</t>
  </si>
  <si>
    <t>Fontes de papel</t>
  </si>
  <si>
    <t>Publicidade</t>
  </si>
  <si>
    <t>Trabalho com elementos gráficos</t>
  </si>
  <si>
    <t>Impressão/fotocópia</t>
  </si>
  <si>
    <t>Postagem</t>
  </si>
  <si>
    <t>Diversos</t>
  </si>
  <si>
    <t>Telefone</t>
  </si>
  <si>
    <t>Transporte</t>
  </si>
  <si>
    <t>Fontes de papel de carta</t>
  </si>
  <si>
    <t>Serviços de fax</t>
  </si>
  <si>
    <t>Valor estimado</t>
  </si>
  <si>
    <t>Real</t>
  </si>
  <si>
    <t>Alimentação</t>
  </si>
  <si>
    <t>Bebidas</t>
  </si>
  <si>
    <t>Roupa de mesa</t>
  </si>
  <si>
    <t>Funcionários e gratuidades</t>
  </si>
  <si>
    <t>Programa</t>
  </si>
  <si>
    <t>Executores</t>
  </si>
  <si>
    <t>Falantes</t>
  </si>
  <si>
    <t>Viagem</t>
  </si>
  <si>
    <t>Hotel</t>
  </si>
  <si>
    <t>Outros</t>
  </si>
  <si>
    <t>Prêmios</t>
  </si>
  <si>
    <t>Faixa de opções/as placas/troféus</t>
  </si>
  <si>
    <t>Presentes</t>
  </si>
  <si>
    <t>DESPESAS</t>
  </si>
  <si>
    <t>Insira os custos Reais e Estimados para cada categoria nas respectivas tabelas desta planilha. O título desta planilha é automaticamente atualizado nas células à direita. O título está na célula G1. Instruções úteis sobre como usar esta planilha estão nas células desta coluna. A próxima instrução está na célula A3.</t>
  </si>
  <si>
    <t>O total de receitas estimado é calculado automaticamente na célula F4 e Total de receitas real em G4.</t>
  </si>
  <si>
    <t>Insira o número estimado e real de admissão com taxas de pedido na tabela iniciando na célula à direita. A receita estimada e real de admissão é calculada automaticamente. A próxima instrução está na célula A11.</t>
  </si>
  <si>
    <t>Anúncios na etiqueta do programa está na célula à direita.</t>
  </si>
  <si>
    <t>Insira o número real e estimado de anúncios no programa e taxas do anúncio na tabela iniciando na célula à direita. A receita estimada e real de anúncios é calculada automaticamente. A próxima instrução está na célula A17.</t>
  </si>
  <si>
    <t>A etiqueta de apresentadores ou fornecedores está na célula à direita.</t>
  </si>
  <si>
    <t>Insira o número real e estimado dos apresentadores e fornecedores e taxas booth na tabela iniciando na célula à direita. A receita estimada e real são calculadas automaticamente. A próxima instrução está na célula A23.</t>
  </si>
  <si>
    <t>Venda de rótulo de itens está na célula à direita.</t>
  </si>
  <si>
    <t>Insira o número real e estimado de itens vendidos e taxas item na tabela iniciando na célula à direita. A receita estimada e real são calculadas automaticamente.</t>
  </si>
  <si>
    <t>ADMISSÃO</t>
  </si>
  <si>
    <t>Nº Estimado</t>
  </si>
  <si>
    <t>ANÚNCIOS NO PROGRAMA</t>
  </si>
  <si>
    <t>APRESENTADORES/FORNECEDORES</t>
  </si>
  <si>
    <t>VENDAS DE ITENS</t>
  </si>
  <si>
    <t>Nº real.</t>
  </si>
  <si>
    <t>Tipo</t>
  </si>
  <si>
    <t>Adultos @</t>
  </si>
  <si>
    <t>Filhos @</t>
  </si>
  <si>
    <t>Outros @</t>
  </si>
  <si>
    <t>Folha de rosto @</t>
  </si>
  <si>
    <t>Metade das páginas @</t>
  </si>
  <si>
    <t>Um quarto das páginas @</t>
  </si>
  <si>
    <t>Grande estande @</t>
  </si>
  <si>
    <t>Estande MED. @</t>
  </si>
  <si>
    <t>Pequeno estande @</t>
  </si>
  <si>
    <t>Itens @</t>
  </si>
  <si>
    <t>Preço</t>
  </si>
  <si>
    <t>Receita estimada</t>
  </si>
  <si>
    <t>RECEITA</t>
  </si>
  <si>
    <t>Receita real</t>
  </si>
  <si>
    <t>O gráfico resumo de Lucro e Perda mostrando a receita total e despesas é automaticamente atualizado nessa planilha. O título desta planilha é automaticamente atualizado nas células à direita. Subtítulo está na célula G1 e G2. Instruções úteis sobre como usar esta planilha estão nas células desta coluna. A próxima instrução está na célula A3.</t>
  </si>
  <si>
    <t>O gráfico de barras comparando a receita estimada e receitas e despesas reais está na célula E3.</t>
  </si>
  <si>
    <t>A Tabela de resumo do orçamento que começa na célula à direita é atualizada automaticamente. A próxima instrução está na célula A8.</t>
  </si>
  <si>
    <t>O lucro total ou perda estimada é calculado automaticamente na célula C8 e o lucro Total ou perda real na célula D8.</t>
  </si>
  <si>
    <t xml:space="preserve"> Total</t>
  </si>
  <si>
    <t>Total de Renda</t>
  </si>
  <si>
    <t>Despesas totais</t>
  </si>
  <si>
    <t>O lucro total (ou perda)</t>
  </si>
  <si>
    <t>Gráfico de barras mostrando receitas e despesas estimadas e a comparação de receita e despesa real nessa célula.</t>
  </si>
  <si>
    <t xml:space="preserve">LUCRO </t>
  </si>
  <si>
    <t>Resumo de perda</t>
  </si>
  <si>
    <t>Insira as despesas real e valor estimado para cada categoria respectivas tabelas nesta planilha, e o nome do evento na célula D1 para personalizar o título desta e outras planilhas. O título desta planilha está na célula H1. Instruções úteis sobre como usar esta planilha estão nas células desta coluna. A próxima instrução está na célula A3.</t>
  </si>
  <si>
    <t>Insira despesas do site na tabela iniciando na célula à direita despesas de bebidas na tabela iniciando na célula F6. A próxima instrução está na célula A13.</t>
  </si>
  <si>
    <t>RECEITA TOTAIS</t>
  </si>
  <si>
    <t>Rótulo de despesas totais está na célula à direita, o rótulo estimado na célula G3 e real em H3.</t>
  </si>
  <si>
    <t>O rótulo receita totais na célula à direita, rótulo valor estimado na célula F3 e real em G3.</t>
  </si>
  <si>
    <t>O rótulo Admissões está na célula à direita.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</si>
</sst>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8" formatCode="&quot;R$&quot;\ #,##0.00;[Red]\-&quot;R$&quot;\ #,##0.00"/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</numFmts>
  <fonts count="40" x14ac:knownFonts="1">
    <font>
      <sz val="10"/>
      <name val="Arial"/>
      <family val="2"/>
    </font>
    <font>
      <sz val="11"/>
      <color theme="1"/>
      <name val="Lucida Sans"/>
      <family val="2"/>
      <scheme val="minor"/>
    </font>
    <font>
      <sz val="8"/>
      <name val="Arial"/>
      <family val="2"/>
    </font>
    <font>
      <sz val="10"/>
      <name val="Lucida Sans"/>
      <family val="2"/>
      <scheme val="minor"/>
    </font>
    <font>
      <sz val="9"/>
      <name val="Lucida Sans"/>
      <family val="2"/>
      <scheme val="minor"/>
    </font>
    <font>
      <b/>
      <sz val="10"/>
      <name val="Century Gothic"/>
      <family val="2"/>
      <scheme val="major"/>
    </font>
    <font>
      <b/>
      <sz val="18"/>
      <color theme="0"/>
      <name val="Century Gothic"/>
      <family val="2"/>
      <scheme val="major"/>
    </font>
    <font>
      <sz val="10"/>
      <color theme="0"/>
      <name val="Century Gothic"/>
      <family val="2"/>
      <scheme val="major"/>
    </font>
    <font>
      <sz val="9"/>
      <color theme="0"/>
      <name val="Lucida Sans"/>
      <family val="2"/>
      <scheme val="minor"/>
    </font>
    <font>
      <sz val="11"/>
      <name val="Lucida Sans"/>
      <family val="2"/>
      <scheme val="minor"/>
    </font>
    <font>
      <sz val="12"/>
      <name val="Lucida Sans"/>
      <family val="2"/>
      <scheme val="minor"/>
    </font>
    <font>
      <b/>
      <sz val="12"/>
      <color theme="0"/>
      <name val="Lucida Sans"/>
      <family val="2"/>
      <scheme val="minor"/>
    </font>
    <font>
      <b/>
      <sz val="9"/>
      <color theme="1"/>
      <name val="Lucida Sans"/>
      <family val="2"/>
      <scheme val="minor"/>
    </font>
    <font>
      <sz val="9"/>
      <color theme="1"/>
      <name val="Lucida Sans"/>
      <family val="2"/>
      <scheme val="minor"/>
    </font>
    <font>
      <sz val="10"/>
      <color theme="1"/>
      <name val="Lucida Sans"/>
      <family val="2"/>
      <scheme val="minor"/>
    </font>
    <font>
      <sz val="10"/>
      <name val="Arial"/>
      <family val="2"/>
    </font>
    <font>
      <b/>
      <sz val="12"/>
      <color theme="0"/>
      <name val="Century Gothic"/>
      <family val="2"/>
      <scheme val="major"/>
    </font>
    <font>
      <b/>
      <sz val="22"/>
      <color theme="4"/>
      <name val="Century Gothic"/>
      <family val="2"/>
      <scheme val="major"/>
    </font>
    <font>
      <sz val="22"/>
      <color theme="4"/>
      <name val="Century Gothic"/>
      <family val="2"/>
      <scheme val="major"/>
    </font>
    <font>
      <b/>
      <sz val="12"/>
      <color theme="4"/>
      <name val="Lucida Sans"/>
      <family val="2"/>
      <scheme val="minor"/>
    </font>
    <font>
      <b/>
      <sz val="12"/>
      <color theme="4"/>
      <name val="Century Gothic"/>
      <family val="2"/>
      <scheme val="major"/>
    </font>
    <font>
      <b/>
      <sz val="13"/>
      <color theme="3"/>
      <name val="Lucida Sans"/>
      <family val="2"/>
      <scheme val="minor"/>
    </font>
    <font>
      <b/>
      <sz val="16"/>
      <color theme="0"/>
      <name val="Century Gothic"/>
      <family val="2"/>
      <scheme val="major"/>
    </font>
    <font>
      <sz val="11"/>
      <name val="Calibri"/>
      <family val="2"/>
    </font>
    <font>
      <b/>
      <sz val="11"/>
      <name val="Calibri"/>
      <family val="2"/>
    </font>
    <font>
      <sz val="10"/>
      <color theme="0"/>
      <name val="Lucida Sans"/>
      <family val="2"/>
      <scheme val="minor"/>
    </font>
    <font>
      <b/>
      <sz val="15"/>
      <color theme="3"/>
      <name val="Lucida Sans"/>
      <family val="2"/>
      <scheme val="minor"/>
    </font>
    <font>
      <b/>
      <sz val="11"/>
      <color theme="3"/>
      <name val="Lucida Sans"/>
      <family val="2"/>
      <scheme val="minor"/>
    </font>
    <font>
      <sz val="11"/>
      <color rgb="FF006100"/>
      <name val="Lucida Sans"/>
      <family val="2"/>
      <scheme val="minor"/>
    </font>
    <font>
      <sz val="11"/>
      <color rgb="FF9C0006"/>
      <name val="Lucida Sans"/>
      <family val="2"/>
      <scheme val="minor"/>
    </font>
    <font>
      <sz val="11"/>
      <color rgb="FF9C5700"/>
      <name val="Lucida Sans"/>
      <family val="2"/>
      <scheme val="minor"/>
    </font>
    <font>
      <sz val="11"/>
      <color rgb="FF3F3F76"/>
      <name val="Lucida Sans"/>
      <family val="2"/>
      <scheme val="minor"/>
    </font>
    <font>
      <b/>
      <sz val="11"/>
      <color rgb="FF3F3F3F"/>
      <name val="Lucida Sans"/>
      <family val="2"/>
      <scheme val="minor"/>
    </font>
    <font>
      <b/>
      <sz val="11"/>
      <color rgb="FFFA7D00"/>
      <name val="Lucida Sans"/>
      <family val="2"/>
      <scheme val="minor"/>
    </font>
    <font>
      <sz val="11"/>
      <color rgb="FFFA7D00"/>
      <name val="Lucida Sans"/>
      <family val="2"/>
      <scheme val="minor"/>
    </font>
    <font>
      <b/>
      <sz val="11"/>
      <color theme="0"/>
      <name val="Lucida Sans"/>
      <family val="2"/>
      <scheme val="minor"/>
    </font>
    <font>
      <sz val="11"/>
      <color rgb="FFFF0000"/>
      <name val="Lucida Sans"/>
      <family val="2"/>
      <scheme val="minor"/>
    </font>
    <font>
      <i/>
      <sz val="11"/>
      <color rgb="FF7F7F7F"/>
      <name val="Lucida Sans"/>
      <family val="2"/>
      <scheme val="minor"/>
    </font>
    <font>
      <b/>
      <sz val="11"/>
      <color theme="1"/>
      <name val="Lucida Sans"/>
      <family val="2"/>
      <scheme val="minor"/>
    </font>
    <font>
      <sz val="11"/>
      <color theme="0"/>
      <name val="Lucida Sans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/>
        <bgColor indexed="22"/>
      </patternFill>
    </fill>
    <fill>
      <patternFill patternType="solid">
        <fgColor theme="4" tint="-0.249977111117893"/>
        <bgColor indexed="2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22"/>
      </patternFill>
    </fill>
    <fill>
      <patternFill patternType="solid">
        <fgColor theme="5" tint="-0.249977111117893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17" fillId="4" borderId="0" applyNumberFormat="0" applyBorder="0" applyAlignment="0" applyProtection="0"/>
    <xf numFmtId="0" fontId="15" fillId="0" borderId="0"/>
    <xf numFmtId="0" fontId="21" fillId="0" borderId="1" applyNumberFormat="0" applyFill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2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26" fillId="0" borderId="2" applyNumberFormat="0" applyFill="0" applyAlignment="0" applyProtection="0"/>
    <xf numFmtId="0" fontId="27" fillId="0" borderId="3" applyNumberFormat="0" applyFill="0" applyAlignment="0" applyProtection="0"/>
    <xf numFmtId="0" fontId="27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9" fillId="11" borderId="0" applyNumberFormat="0" applyBorder="0" applyAlignment="0" applyProtection="0"/>
    <xf numFmtId="0" fontId="30" fillId="12" borderId="0" applyNumberFormat="0" applyBorder="0" applyAlignment="0" applyProtection="0"/>
    <xf numFmtId="0" fontId="31" fillId="13" borderId="4" applyNumberFormat="0" applyAlignment="0" applyProtection="0"/>
    <xf numFmtId="0" fontId="32" fillId="14" borderId="5" applyNumberFormat="0" applyAlignment="0" applyProtection="0"/>
    <xf numFmtId="0" fontId="33" fillId="14" borderId="4" applyNumberFormat="0" applyAlignment="0" applyProtection="0"/>
    <xf numFmtId="0" fontId="34" fillId="0" borderId="6" applyNumberFormat="0" applyFill="0" applyAlignment="0" applyProtection="0"/>
    <xf numFmtId="0" fontId="35" fillId="15" borderId="7" applyNumberFormat="0" applyAlignment="0" applyProtection="0"/>
    <xf numFmtId="0" fontId="36" fillId="0" borderId="0" applyNumberFormat="0" applyFill="0" applyBorder="0" applyAlignment="0" applyProtection="0"/>
    <xf numFmtId="0" fontId="15" fillId="16" borderId="8" applyNumberFormat="0" applyFont="0" applyAlignment="0" applyProtection="0"/>
    <xf numFmtId="0" fontId="37" fillId="0" borderId="0" applyNumberFormat="0" applyFill="0" applyBorder="0" applyAlignment="0" applyProtection="0"/>
    <xf numFmtId="0" fontId="38" fillId="0" borderId="9" applyNumberFormat="0" applyFill="0" applyAlignment="0" applyProtection="0"/>
    <xf numFmtId="0" fontId="3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3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3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3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9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39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</cellStyleXfs>
  <cellXfs count="57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10" fillId="0" borderId="0" xfId="0" applyFont="1"/>
    <xf numFmtId="0" fontId="14" fillId="0" borderId="0" xfId="0" applyFont="1"/>
    <xf numFmtId="0" fontId="14" fillId="0" borderId="0" xfId="0" applyFont="1" applyAlignment="1">
      <alignment horizontal="left" indent="1"/>
    </xf>
    <xf numFmtId="0" fontId="14" fillId="0" borderId="0" xfId="0" applyFont="1" applyAlignment="1">
      <alignment horizontal="right" indent="1"/>
    </xf>
    <xf numFmtId="0" fontId="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3" fillId="0" borderId="0" xfId="0" applyFont="1" applyAlignment="1">
      <alignment horizontal="right" indent="1"/>
    </xf>
    <xf numFmtId="0" fontId="12" fillId="6" borderId="0" xfId="0" applyFont="1" applyFill="1" applyAlignment="1">
      <alignment vertical="center"/>
    </xf>
    <xf numFmtId="0" fontId="14" fillId="5" borderId="0" xfId="0" applyFont="1" applyFill="1" applyAlignment="1">
      <alignment horizontal="right" indent="1"/>
    </xf>
    <xf numFmtId="0" fontId="5" fillId="5" borderId="0" xfId="2" applyFont="1" applyFill="1" applyAlignment="1">
      <alignment horizontal="right" indent="1"/>
    </xf>
    <xf numFmtId="0" fontId="6" fillId="8" borderId="0" xfId="0" applyFont="1" applyFill="1" applyAlignment="1">
      <alignment horizontal="left" vertical="center" indent="1"/>
    </xf>
    <xf numFmtId="0" fontId="7" fillId="8" borderId="0" xfId="0" applyFont="1" applyFill="1" applyAlignment="1">
      <alignment vertical="center"/>
    </xf>
    <xf numFmtId="0" fontId="6" fillId="8" borderId="0" xfId="0" applyFont="1" applyFill="1" applyAlignment="1">
      <alignment horizontal="right" vertical="center" indent="1"/>
    </xf>
    <xf numFmtId="0" fontId="13" fillId="0" borderId="0" xfId="0" applyFont="1" applyAlignment="1">
      <alignment horizontal="left" vertical="center" indent="1"/>
    </xf>
    <xf numFmtId="0" fontId="14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18" fillId="4" borderId="0" xfId="0" applyFont="1" applyFill="1" applyAlignment="1">
      <alignment vertical="center"/>
    </xf>
    <xf numFmtId="0" fontId="17" fillId="4" borderId="0" xfId="1" applyAlignment="1">
      <alignment horizontal="right" vertical="center" indent="1"/>
    </xf>
    <xf numFmtId="0" fontId="8" fillId="0" borderId="0" xfId="0" applyFont="1"/>
    <xf numFmtId="0" fontId="0" fillId="0" borderId="0" xfId="0" applyAlignment="1">
      <alignment horizontal="right" vertical="center" indent="1"/>
    </xf>
    <xf numFmtId="0" fontId="15" fillId="0" borderId="0" xfId="0" applyFont="1" applyAlignment="1">
      <alignment horizontal="right" vertical="center" indent="1"/>
    </xf>
    <xf numFmtId="0" fontId="17" fillId="4" borderId="0" xfId="1" applyAlignment="1">
      <alignment horizontal="right" vertical="top" indent="1"/>
    </xf>
    <xf numFmtId="0" fontId="18" fillId="4" borderId="0" xfId="0" applyFont="1" applyFill="1"/>
    <xf numFmtId="0" fontId="10" fillId="0" borderId="0" xfId="0" applyFont="1" applyAlignment="1">
      <alignment horizontal="right" vertical="center" indent="2"/>
    </xf>
    <xf numFmtId="0" fontId="10" fillId="0" borderId="0" xfId="0" applyFont="1" applyAlignment="1">
      <alignment horizontal="right" vertical="center" indent="1"/>
    </xf>
    <xf numFmtId="0" fontId="9" fillId="0" borderId="0" xfId="0" applyFont="1" applyAlignment="1">
      <alignment vertical="center"/>
    </xf>
    <xf numFmtId="0" fontId="11" fillId="3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right" vertical="center" indent="1"/>
    </xf>
    <xf numFmtId="0" fontId="19" fillId="0" borderId="0" xfId="0" applyFont="1"/>
    <xf numFmtId="0" fontId="0" fillId="0" borderId="0" xfId="0" applyAlignment="1">
      <alignment vertical="center"/>
    </xf>
    <xf numFmtId="0" fontId="23" fillId="0" borderId="0" xfId="0" applyFont="1" applyAlignment="1">
      <alignment wrapText="1"/>
    </xf>
    <xf numFmtId="0" fontId="22" fillId="9" borderId="0" xfId="3" applyFont="1" applyFill="1" applyBorder="1" applyAlignment="1">
      <alignment horizontal="center" vertical="center"/>
    </xf>
    <xf numFmtId="0" fontId="24" fillId="0" borderId="0" xfId="0" applyFont="1" applyAlignment="1">
      <alignment wrapText="1"/>
    </xf>
    <xf numFmtId="0" fontId="25" fillId="0" borderId="0" xfId="0" applyFont="1"/>
    <xf numFmtId="0" fontId="4" fillId="0" borderId="0" xfId="0" applyFont="1" applyAlignment="1">
      <alignment horizontal="right" vertical="center" indent="1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right" vertical="center" indent="2"/>
    </xf>
    <xf numFmtId="0" fontId="16" fillId="0" borderId="0" xfId="0" applyFont="1" applyAlignment="1">
      <alignment horizontal="right" vertical="center" indent="1"/>
    </xf>
    <xf numFmtId="0" fontId="17" fillId="4" borderId="0" xfId="1" applyAlignment="1">
      <alignment horizontal="center"/>
    </xf>
    <xf numFmtId="8" fontId="4" fillId="0" borderId="0" xfId="0" applyNumberFormat="1" applyFont="1" applyAlignment="1">
      <alignment horizontal="right" vertical="center" indent="1"/>
    </xf>
    <xf numFmtId="8" fontId="13" fillId="0" borderId="0" xfId="0" applyNumberFormat="1" applyFont="1" applyAlignment="1">
      <alignment horizontal="right" vertical="center" indent="1"/>
    </xf>
    <xf numFmtId="8" fontId="13" fillId="0" borderId="0" xfId="0" applyNumberFormat="1" applyFont="1" applyAlignment="1">
      <alignment horizontal="right" indent="1"/>
    </xf>
    <xf numFmtId="8" fontId="12" fillId="6" borderId="0" xfId="0" applyNumberFormat="1" applyFont="1" applyFill="1" applyAlignment="1">
      <alignment horizontal="right" vertical="center" indent="1"/>
    </xf>
    <xf numFmtId="0" fontId="20" fillId="4" borderId="0" xfId="0" applyFont="1" applyFill="1" applyAlignment="1">
      <alignment horizontal="center" vertical="top"/>
    </xf>
    <xf numFmtId="8" fontId="9" fillId="0" borderId="0" xfId="0" applyNumberFormat="1" applyFont="1" applyAlignment="1">
      <alignment horizontal="right" vertical="center" indent="2"/>
    </xf>
    <xf numFmtId="8" fontId="9" fillId="0" borderId="0" xfId="0" applyNumberFormat="1" applyFont="1" applyAlignment="1">
      <alignment horizontal="right" vertical="center" indent="1"/>
    </xf>
    <xf numFmtId="8" fontId="11" fillId="2" borderId="0" xfId="0" applyNumberFormat="1" applyFont="1" applyFill="1" applyAlignment="1">
      <alignment horizontal="right" vertical="center" indent="2"/>
    </xf>
    <xf numFmtId="8" fontId="11" fillId="2" borderId="0" xfId="0" applyNumberFormat="1" applyFont="1" applyFill="1" applyAlignment="1">
      <alignment horizontal="right" vertical="center" indent="1"/>
    </xf>
    <xf numFmtId="8" fontId="0" fillId="0" borderId="0" xfId="0" applyNumberFormat="1" applyAlignment="1">
      <alignment horizontal="right" vertical="center" indent="1"/>
    </xf>
    <xf numFmtId="0" fontId="16" fillId="7" borderId="0" xfId="0" applyFont="1" applyFill="1" applyAlignment="1">
      <alignment horizontal="center" vertical="center"/>
    </xf>
    <xf numFmtId="0" fontId="17" fillId="4" borderId="0" xfId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17" fillId="4" borderId="0" xfId="1" applyAlignment="1">
      <alignment horizontal="center"/>
    </xf>
  </cellXfs>
  <cellStyles count="48">
    <cellStyle name="20% - Ênfase1" xfId="25" builtinId="30" customBuiltin="1"/>
    <cellStyle name="20% - Ênfase2" xfId="29" builtinId="34" customBuiltin="1"/>
    <cellStyle name="20% - Ênfase3" xfId="33" builtinId="38" customBuiltin="1"/>
    <cellStyle name="20% - Ênfase4" xfId="37" builtinId="42" customBuiltin="1"/>
    <cellStyle name="20% - Ênfase5" xfId="41" builtinId="46" customBuiltin="1"/>
    <cellStyle name="20% - Ênfase6" xfId="45" builtinId="50" customBuiltin="1"/>
    <cellStyle name="40% - Ênfase1" xfId="26" builtinId="31" customBuiltin="1"/>
    <cellStyle name="40% - Ênfase2" xfId="30" builtinId="35" customBuiltin="1"/>
    <cellStyle name="40% - Ênfase3" xfId="34" builtinId="39" customBuiltin="1"/>
    <cellStyle name="40% - Ênfase4" xfId="38" builtinId="43" customBuiltin="1"/>
    <cellStyle name="40% - Ênfase5" xfId="42" builtinId="47" customBuiltin="1"/>
    <cellStyle name="40% - Ênfase6" xfId="46" builtinId="51" customBuiltin="1"/>
    <cellStyle name="60% - Ênfase1" xfId="27" builtinId="32" customBuiltin="1"/>
    <cellStyle name="60% - Ênfase2" xfId="31" builtinId="36" customBuiltin="1"/>
    <cellStyle name="60% - Ênfase3" xfId="35" builtinId="40" customBuiltin="1"/>
    <cellStyle name="60% - Ênfase4" xfId="39" builtinId="44" customBuiltin="1"/>
    <cellStyle name="60% - Ênfase5" xfId="43" builtinId="48" customBuiltin="1"/>
    <cellStyle name="60% - Ênfase6" xfId="47" builtinId="52" customBuiltin="1"/>
    <cellStyle name="Bom" xfId="12" builtinId="26" customBuiltin="1"/>
    <cellStyle name="Cálculo" xfId="17" builtinId="22" customBuiltin="1"/>
    <cellStyle name="Célula de Verificação" xfId="19" builtinId="23" customBuiltin="1"/>
    <cellStyle name="Célula Vinculada" xfId="18" builtinId="24" customBuiltin="1"/>
    <cellStyle name="Ênfase1" xfId="24" builtinId="29" customBuiltin="1"/>
    <cellStyle name="Ênfase2" xfId="28" builtinId="33" customBuiltin="1"/>
    <cellStyle name="Ênfase3" xfId="32" builtinId="37" customBuiltin="1"/>
    <cellStyle name="Ênfase4" xfId="36" builtinId="41" customBuiltin="1"/>
    <cellStyle name="Ênfase5" xfId="40" builtinId="45" customBuiltin="1"/>
    <cellStyle name="Ênfase6" xfId="44" builtinId="49" customBuiltin="1"/>
    <cellStyle name="Entrada" xfId="15" builtinId="20" customBuiltin="1"/>
    <cellStyle name="Moeda" xfId="6" builtinId="4" customBuiltin="1"/>
    <cellStyle name="Moeda [0]" xfId="7" builtinId="7" customBuiltin="1"/>
    <cellStyle name="Neutro" xfId="14" builtinId="28" customBuiltin="1"/>
    <cellStyle name="Normal" xfId="0" builtinId="0" customBuiltin="1"/>
    <cellStyle name="Normal 2" xfId="2" xr:uid="{00000000-0005-0000-0000-000001000000}"/>
    <cellStyle name="Nota" xfId="21" builtinId="10" customBuiltin="1"/>
    <cellStyle name="Porcentagem" xfId="8" builtinId="5" customBuiltin="1"/>
    <cellStyle name="Ruim" xfId="13" builtinId="27" customBuiltin="1"/>
    <cellStyle name="Saída" xfId="16" builtinId="21" customBuiltin="1"/>
    <cellStyle name="Separador de milhares [0]" xfId="5" builtinId="6" customBuiltin="1"/>
    <cellStyle name="Texto de Aviso" xfId="20" builtinId="11" customBuiltin="1"/>
    <cellStyle name="Texto Explicativo" xfId="22" builtinId="53" customBuiltin="1"/>
    <cellStyle name="Título" xfId="1" builtinId="15" customBuiltin="1"/>
    <cellStyle name="Título 1" xfId="9" builtinId="16" customBuiltin="1"/>
    <cellStyle name="Título 2" xfId="3" builtinId="17" customBuiltin="1"/>
    <cellStyle name="Título 3" xfId="10" builtinId="18" customBuiltin="1"/>
    <cellStyle name="Título 4" xfId="11" builtinId="19" customBuiltin="1"/>
    <cellStyle name="Total" xfId="23" builtinId="25" customBuiltin="1"/>
    <cellStyle name="Vírgula" xfId="4" builtinId="3" customBuiltin="1"/>
  </cellStyles>
  <dxfs count="1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Lucida Sans"/>
        <family val="2"/>
        <scheme val="minor"/>
      </font>
      <numFmt numFmtId="12" formatCode="&quot;R$&quot;\ #,##0.00;[Red]\-&quot;R$&quot;\ #,##0.00"/>
      <alignment horizontal="right" vertical="center" textRotation="0" wrapText="0" indent="1" justifyLastLine="0" shrinkToFit="0" readingOrder="0"/>
    </dxf>
    <dxf>
      <numFmt numFmtId="12" formatCode="&quot;R$&quot;\ #,##0.00;[Red]\-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Lucida Sans"/>
        <family val="2"/>
        <scheme val="minor"/>
      </font>
      <alignment horizontal="right" vertical="center" textRotation="0" wrapText="0" indent="2" justifyLastLine="0" shrinkToFit="0" readingOrder="0"/>
    </dxf>
    <dxf>
      <numFmt numFmtId="12" formatCode="&quot;R$&quot;\ #,##0.00;[Red]\-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Lucida Sans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Lucida Sans"/>
        <family val="2"/>
        <scheme val="minor"/>
      </font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2" formatCode="&quot;R$&quot;\ #,##0.00;[Red]\-&quot;R$&quot;\ #,##0.0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protection locked="1" hidden="0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2" formatCode="&quot;R$&quot;\ #,##0.00;[Red]\-&quot;R$&quot;\ 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2" formatCode="&quot;R$&quot;\ #,##0.00;[Red]\-&quot;R$&quot;\ #,##0.0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protection locked="1" hidden="0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2" formatCode="&quot;R$&quot;\ #,##0.00;[Red]\-&quot;R$&quot;\ 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protection locked="1" hidden="0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2" formatCode="&quot;R$&quot;\ #,##0.00;[Red]\-&quot;R$&quot;\ 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protection locked="1" hidden="0"/>
    </dxf>
    <dxf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protection locked="1" hidden="0"/>
    </dxf>
    <dxf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protection locked="1" hidden="0"/>
    </dxf>
    <dxf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2" formatCode="&quot;R$&quot;\ #,##0.00;[Red]\-&quot;R$&quot;\ #,##0.0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protection locked="1" hidden="0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2" formatCode="&quot;R$&quot;\ #,##0.00;[Red]\-&quot;R$&quot;\ 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2" formatCode="&quot;R$&quot;\ #,##0.00;[Red]\-&quot;R$&quot;\ #,##0.0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protection locked="1" hidden="0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2" formatCode="&quot;R$&quot;\ #,##0.00;[Red]\-&quot;R$&quot;\ 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protection locked="1" hidden="0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2" formatCode="&quot;R$&quot;\ #,##0.00;[Red]\-&quot;R$&quot;\ 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protection locked="1" hidden="0"/>
    </dxf>
    <dxf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protection locked="1" hidden="0"/>
    </dxf>
    <dxf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protection locked="1" hidden="0"/>
    </dxf>
    <dxf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2" formatCode="&quot;R$&quot;\ #,##0.00;[Red]\-&quot;R$&quot;\ #,##0.0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protection locked="1" hidden="0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2" formatCode="&quot;R$&quot;\ #,##0.00;[Red]\-&quot;R$&quot;\ 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2" formatCode="&quot;R$&quot;\ #,##0.00;[Red]\-&quot;R$&quot;\ #,##0.0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protection locked="1" hidden="0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2" formatCode="&quot;R$&quot;\ #,##0.00;[Red]\-&quot;R$&quot;\ 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protection locked="1" hidden="0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2" formatCode="&quot;R$&quot;\ #,##0.00;[Red]\-&quot;R$&quot;\ 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protection locked="1" hidden="0"/>
    </dxf>
    <dxf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protection locked="1" hidden="0"/>
    </dxf>
    <dxf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protection locked="1" hidden="0"/>
    </dxf>
    <dxf>
      <alignment horizontal="right" vertical="center" textRotation="0" wrapText="0" indent="1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2" formatCode="&quot;R$&quot;\ #,##0.00;[Red]\-&quot;R$&quot;\ #,##0.0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protection locked="1" hidden="0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2" formatCode="&quot;R$&quot;\ #,##0.00;[Red]\-&quot;R$&quot;\ 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2" formatCode="&quot;R$&quot;\ #,##0.00;[Red]\-&quot;R$&quot;\ #,##0.0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protection locked="1" hidden="0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2" formatCode="&quot;R$&quot;\ #,##0.00;[Red]\-&quot;R$&quot;\ 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protection locked="1" hidden="0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2" formatCode="&quot;R$&quot;\ #,##0.00;[Red]\-&quot;R$&quot;\ 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protection locked="1" hidden="0"/>
    </dxf>
    <dxf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protection locked="1" hidden="0"/>
    </dxf>
    <dxf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protection locked="1" hidden="0"/>
    </dxf>
    <dxf>
      <alignment horizontal="right" vertical="center" textRotation="0" wrapText="0" indent="1" justifyLastLine="0" shrinkToFit="0" readingOrder="0"/>
    </dxf>
    <dxf>
      <alignment horizontal="right" textRotation="0" wrapText="0" relativeIndent="1" justifyLastLine="0" shrinkToFit="0" readingOrder="0"/>
    </dxf>
    <dxf>
      <alignment horizontal="right" textRotation="0" wrapText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Lucida Sans"/>
        <family val="2"/>
        <scheme val="minor"/>
      </font>
      <numFmt numFmtId="166" formatCode="&quot;R$&quot;\ #,##0.00;[Red]&quot;R$&quot;\ #,##0.0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"/>
        <family val="2"/>
        <scheme val="minor"/>
      </font>
      <numFmt numFmtId="12" formatCode="&quot;R$&quot;\ #,##0.00;[Red]\-&quot;R$&quot;\ #,##0.0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Lucida Sans"/>
        <family val="2"/>
        <scheme val="minor"/>
      </font>
      <numFmt numFmtId="166" formatCode="&quot;R$&quot;\ #,##0.00;[Red]&quot;R$&quot;\ #,##0.0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"/>
        <family val="2"/>
        <scheme val="minor"/>
      </font>
      <numFmt numFmtId="12" formatCode="&quot;R$&quot;\ #,##0.00;[Red]\-&quot;R$&quot;\ #,##0.0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Lucida Sans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name val="Lucida Sans"/>
        <family val="2"/>
        <scheme val="minor"/>
      </font>
    </dxf>
    <dxf>
      <font>
        <strike val="0"/>
        <outline val="0"/>
        <shadow val="0"/>
        <u val="none"/>
        <vertAlign val="baseline"/>
        <name val="Lucida Sans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"/>
        <family val="2"/>
        <scheme val="minor"/>
      </font>
      <numFmt numFmtId="166" formatCode="&quot;R$&quot;\ #,##0.00;[Red]&quot;R$&quot;\ #,##0.00"/>
      <alignment horizontal="righ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color theme="1"/>
        <name val="Lucida Sans"/>
        <family val="2"/>
        <scheme val="minor"/>
      </font>
      <numFmt numFmtId="12" formatCode="&quot;R$&quot;\ #,##0.00;[Red]\-&quot;R$&quot;\ #,##0.00"/>
      <alignment horizontal="right" vertical="bottom" textRotation="0" wrapText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"/>
        <family val="2"/>
        <scheme val="minor"/>
      </font>
      <numFmt numFmtId="166" formatCode="&quot;R$&quot;\ #,##0.00;[Red]&quot;R$&quot;\ #,##0.00"/>
      <alignment horizontal="righ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color theme="1"/>
        <name val="Lucida Sans"/>
        <family val="2"/>
        <scheme val="minor"/>
      </font>
      <numFmt numFmtId="12" formatCode="&quot;R$&quot;\ #,##0.00;[Red]\-&quot;R$&quot;\ #,##0.00"/>
      <alignment horizontal="right" textRotation="0" wrapText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relativeIndent="1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9"/>
        <color theme="1"/>
        <name val="Lucida Sans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Lucida Sans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"/>
        <family val="2"/>
        <scheme val="minor"/>
      </font>
      <numFmt numFmtId="167" formatCode="#,##0.00;[Red]#,##0.0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"/>
        <family val="2"/>
        <scheme val="minor"/>
      </font>
      <numFmt numFmtId="12" formatCode="&quot;R$&quot;\ #,##0.00;[Red]\-&quot;R$&quot;\ #,##0.0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"/>
        <family val="2"/>
        <scheme val="minor"/>
      </font>
      <numFmt numFmtId="167" formatCode="#,##0.00;[Red]#,##0.0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"/>
        <family val="2"/>
        <scheme val="minor"/>
      </font>
      <numFmt numFmtId="12" formatCode="&quot;R$&quot;\ #,##0.00;[Red]\-&quot;R$&quot;\ #,##0.0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color theme="1"/>
        <name val="Lucida Sans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Lucida Sans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"/>
        <family val="2"/>
        <scheme val="minor"/>
      </font>
      <numFmt numFmtId="166" formatCode="&quot;R$&quot;\ #,##0.00;[Red]&quot;R$&quot;\ #,##0.00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"/>
        <family val="2"/>
        <scheme val="minor"/>
      </font>
      <numFmt numFmtId="12" formatCode="&quot;R$&quot;\ #,##0.00;[Red]\-&quot;R$&quot;\ #,##0.00"/>
      <fill>
        <patternFill patternType="none">
          <fgColor indexed="64"/>
          <bgColor indexed="65"/>
        </patternFill>
      </fill>
      <alignment horizontal="right" vertical="bottom" textRotation="0" wrapText="0" relativeIndent="1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"/>
        <family val="2"/>
        <scheme val="minor"/>
      </font>
      <numFmt numFmtId="166" formatCode="&quot;R$&quot;\ #,##0.00;[Red]&quot;R$&quot;\ #,##0.00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"/>
        <family val="2"/>
        <scheme val="minor"/>
      </font>
      <numFmt numFmtId="12" formatCode="&quot;R$&quot;\ #,##0.00;[Red]\-&quot;R$&quot;\ #,##0.00"/>
      <fill>
        <patternFill patternType="none">
          <fgColor indexed="64"/>
          <bgColor indexed="65"/>
        </patternFill>
      </fill>
      <alignment horizontal="right" vertical="bottom" textRotation="0" wrapText="0" relativeIndent="1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relativeIndent="1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color theme="1"/>
        <name val="Lucida Sans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Lucida Sans"/>
        <family val="2"/>
        <scheme val="minor"/>
      </font>
    </dxf>
    <dxf>
      <numFmt numFmtId="166" formatCode="&quot;R$&quot;\ #,##0.00;[Red]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"/>
        <family val="2"/>
        <scheme val="minor"/>
      </font>
      <numFmt numFmtId="12" formatCode="&quot;R$&quot;\ #,##0.00;[Red]\-&quot;R$&quot;\ #,##0.0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protection locked="1" hidden="0"/>
    </dxf>
    <dxf>
      <numFmt numFmtId="166" formatCode="&quot;R$&quot;\ #,##0.00;[Red]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"/>
        <family val="2"/>
        <scheme val="minor"/>
      </font>
      <numFmt numFmtId="12" formatCode="&quot;R$&quot;\ #,##0.00;[Red]\-&quot;R$&quot;\ #,##0.0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color theme="1"/>
        <name val="Lucida Sans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Lucida Sans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Lucida Sans"/>
        <family val="2"/>
        <scheme val="minor"/>
      </font>
      <numFmt numFmtId="12" formatCode="&quot;R$&quot;\ #,##0.00;[Red]\-&quot;R$&quot;\ #,##0.00"/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Lucida Sans"/>
        <family val="2"/>
        <scheme val="minor"/>
      </font>
      <numFmt numFmtId="12" formatCode="&quot;R$&quot;\ #,##0.00;[Red]\-&quot;R$&quot;\ 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Lucida Sans"/>
        <family val="2"/>
        <scheme val="minor"/>
      </font>
      <numFmt numFmtId="12" formatCode="&quot;R$&quot;\ #,##0.00;[Red]\-&quot;R$&quot;\ #,##0.00"/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Lucida Sans"/>
        <family val="2"/>
        <scheme val="minor"/>
      </font>
      <numFmt numFmtId="12" formatCode="&quot;R$&quot;\ #,##0.00;[Red]\-&quot;R$&quot;\ 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Lucida Sans"/>
        <family val="2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Lucida Sans"/>
        <family val="2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Lucida Sans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Lucida Sans"/>
        <family val="2"/>
        <scheme val="minor"/>
      </font>
      <numFmt numFmtId="166" formatCode="&quot;R$&quot;\ #,##0.00;[Red]&quot;R$&quot;\ #,##0.0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9"/>
        <color auto="1"/>
        <name val="Lucida Sans"/>
        <family val="2"/>
        <scheme val="minor"/>
      </font>
      <numFmt numFmtId="12" formatCode="&quot;R$&quot;\ #,##0.00;[Red]\-&quot;R$&quot;\ #,##0.00"/>
      <fill>
        <patternFill patternType="none">
          <fgColor indexed="64"/>
          <bgColor auto="1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Lucida Sans"/>
        <family val="2"/>
        <scheme val="minor"/>
      </font>
      <numFmt numFmtId="166" formatCode="&quot;R$&quot;\ #,##0.00;[Red]&quot;R$&quot;\ #,##0.0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9"/>
        <color auto="1"/>
        <name val="Lucida Sans"/>
        <family val="2"/>
        <scheme val="minor"/>
      </font>
      <numFmt numFmtId="12" formatCode="&quot;R$&quot;\ #,##0.00;[Red]\-&quot;R$&quot;\ #,##0.00"/>
      <fill>
        <patternFill patternType="none">
          <fgColor indexed="64"/>
          <bgColor auto="1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Lucida Sans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9"/>
        <color auto="1"/>
        <name val="Lucida Sans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Lucida Sans"/>
        <family val="2"/>
        <scheme val="minor"/>
      </font>
    </dxf>
    <dxf>
      <font>
        <strike val="0"/>
        <outline val="0"/>
        <shadow val="0"/>
        <u val="none"/>
        <vertAlign val="baseline"/>
        <name val="Lucida Sans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>
          <fgColor theme="0" tint="-0.14996795556505021"/>
          <bgColor theme="0" tint="-4.9989318521683403E-2"/>
        </patternFill>
      </fill>
    </dxf>
    <dxf>
      <fill>
        <patternFill patternType="solid">
          <fgColor theme="0" tint="-0.14996795556505021"/>
          <bgColor theme="0"/>
        </patternFill>
      </fill>
      <border>
        <horizontal style="medium">
          <color theme="0"/>
        </horizontal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fill>
        <patternFill>
          <bgColor theme="0" tint="-4.9989318521683403E-2"/>
        </patternFill>
      </fill>
      <border>
        <top style="medium">
          <color theme="0"/>
        </top>
      </border>
    </dxf>
    <dxf>
      <font>
        <b/>
        <i val="0"/>
        <color theme="1"/>
      </font>
      <fill>
        <patternFill>
          <bgColor theme="5" tint="-0.24994659260841701"/>
        </patternFill>
      </fill>
      <border>
        <bottom/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TabelaEstiloClaro1 2" pivot="0" count="8" xr9:uid="{00000000-0011-0000-FFFF-FFFF00000000}">
      <tableStyleElement type="wholeTable" dxfId="123"/>
      <tableStyleElement type="headerRow" dxfId="122"/>
      <tableStyleElement type="totalRow" dxfId="121"/>
      <tableStyleElement type="firstColumn" dxfId="120"/>
      <tableStyleElement type="lastColumn" dxfId="119"/>
      <tableStyleElement type="firstRowStripe" dxfId="118"/>
      <tableStyleElement type="secondRowStripe" dxfId="117"/>
      <tableStyleElement type="firstColumnStripe" dxfId="116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EAEAEA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7795CB"/>
      <rgbColor rgb="00333333"/>
    </indexedColors>
    <mruColors>
      <color rgb="FFB50B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'Resumo de lucros e perdas'!$B$5</c:f>
              <c:strCache>
                <c:ptCount val="1"/>
                <c:pt idx="0">
                  <c:v>Total de Renda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'Resumo de lucros e perdas'!$C$4:$D$4</c:f>
              <c:strCache>
                <c:ptCount val="2"/>
                <c:pt idx="0">
                  <c:v>Valor estimado</c:v>
                </c:pt>
                <c:pt idx="1">
                  <c:v>Real</c:v>
                </c:pt>
              </c:strCache>
            </c:strRef>
          </c:cat>
          <c:val>
            <c:numRef>
              <c:f>'Resumo de lucros e perdas'!$C$5:$D$5</c:f>
              <c:numCache>
                <c:formatCode>"R$"#,##0.00_);[Red]\("R$"#,##0.00\)</c:formatCode>
                <c:ptCount val="2"/>
                <c:pt idx="0">
                  <c:v>1936</c:v>
                </c:pt>
                <c:pt idx="1">
                  <c:v>1831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6-4D9B-AD98-D1F682920A3A}"/>
            </c:ext>
          </c:extLst>
        </c:ser>
        <c:ser>
          <c:idx val="1"/>
          <c:order val="1"/>
          <c:tx>
            <c:strRef>
              <c:f>'Resumo de lucros e perdas'!$B$6</c:f>
              <c:strCache>
                <c:ptCount val="1"/>
                <c:pt idx="0">
                  <c:v>Despesas totais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'Resumo de lucros e perdas'!$C$4:$D$4</c:f>
              <c:strCache>
                <c:ptCount val="2"/>
                <c:pt idx="0">
                  <c:v>Valor estimado</c:v>
                </c:pt>
                <c:pt idx="1">
                  <c:v>Real</c:v>
                </c:pt>
              </c:strCache>
            </c:strRef>
          </c:cat>
          <c:val>
            <c:numRef>
              <c:f>'Resumo de lucros e perdas'!$C$6:$D$6</c:f>
              <c:numCache>
                <c:formatCode>"R$"#,##0.00_);[Red]\("R$"#,##0.00\)</c:formatCode>
                <c:ptCount val="2"/>
                <c:pt idx="0">
                  <c:v>882</c:v>
                </c:pt>
                <c:pt idx="1">
                  <c:v>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36-4D9B-AD98-D1F682920A3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45310464"/>
        <c:axId val="145313152"/>
      </c:barChart>
      <c:catAx>
        <c:axId val="1453104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313152"/>
        <c:crosses val="autoZero"/>
        <c:auto val="1"/>
        <c:lblAlgn val="ctr"/>
        <c:lblOffset val="100"/>
        <c:noMultiLvlLbl val="0"/>
      </c:catAx>
      <c:valAx>
        <c:axId val="145313152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4531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465604673555032"/>
          <c:y val="0.19729597769725504"/>
          <c:w val="0.46967222936806879"/>
          <c:h val="8.896632266864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"/>
              <a:ea typeface=""/>
              <a:cs typeface="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76198</xdr:colOff>
      <xdr:row>1</xdr:row>
      <xdr:rowOff>104773</xdr:rowOff>
    </xdr:from>
    <xdr:to>
      <xdr:col>7</xdr:col>
      <xdr:colOff>28575</xdr:colOff>
      <xdr:row>11</xdr:row>
      <xdr:rowOff>152400</xdr:rowOff>
    </xdr:to>
    <xdr:graphicFrame macro="">
      <xdr:nvGraphicFramePr>
        <xdr:cNvPr id="3073" name="Gráfico 1" descr="Gráfico de barras mostrando a comparação entre receitas e despesas estimadas e reais">
          <a:extLst>
            <a:ext uri="{FF2B5EF4-FFF2-40B4-BE49-F238E27FC236}">
              <a16:creationId xmlns:a16="http://schemas.microsoft.com/office/drawing/2014/main" id="{00000000-0008-0000-0200-000001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espesasSite" displayName="DespesasSite" ref="B6:D11" totalsRowCount="1" dataDxfId="115" totalsRowDxfId="114">
  <autoFilter ref="B6:D10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000-000001000000}" name="Site" totalsRowLabel="Total" dataDxfId="113" totalsRowDxfId="112"/>
    <tableColumn id="2" xr3:uid="{00000000-0010-0000-0000-000002000000}" name="Valor estimado" totalsRowFunction="sum" dataDxfId="111" totalsRowDxfId="110"/>
    <tableColumn id="3" xr3:uid="{00000000-0010-0000-0000-000003000000}" name="Real" totalsRowFunction="sum" dataDxfId="109" totalsRowDxfId="108"/>
  </tableColumns>
  <tableStyleInfo name="TabelaEstiloClaro1 2" showFirstColumn="1" showLastColumn="0" showRowStripes="1" showColumnStripes="0"/>
  <extLst>
    <ext xmlns:x14="http://schemas.microsoft.com/office/spreadsheetml/2009/9/main" uri="{504A1905-F514-4f6f-8877-14C23A59335A}">
      <x14:table altTextSummary="Nesta tabela, insira as despesas estimada e real com o local. O total é calculado automaticamente no final.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9000000}" name="ApresentadoresOuFornecedores" displayName="ApresentadoresOuFornecedores" ref="B18:G22" totalsRowCount="1">
  <autoFilter ref="B18:G21" xr:uid="{00000000-0009-0000-0100-00000B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900-000001000000}" name="Nº Estimado" totalsRowLabel="Total" dataDxfId="30" totalsRowDxfId="29"/>
    <tableColumn id="2" xr3:uid="{00000000-0010-0000-0900-000002000000}" name="Nº real." dataDxfId="28" totalsRowDxfId="27"/>
    <tableColumn id="3" xr3:uid="{00000000-0010-0000-0900-000003000000}" name="Tipo" dataDxfId="26" totalsRowDxfId="25"/>
    <tableColumn id="4" xr3:uid="{00000000-0010-0000-0900-000004000000}" name="Preço" dataDxfId="24" totalsRowDxfId="23"/>
    <tableColumn id="5" xr3:uid="{00000000-0010-0000-0900-000005000000}" name="Receita estimada" totalsRowFunction="sum" dataDxfId="22" totalsRowDxfId="21">
      <calculatedColumnFormula>B19*E19</calculatedColumnFormula>
    </tableColumn>
    <tableColumn id="6" xr3:uid="{00000000-0010-0000-0900-000006000000}" name="Receita real" totalsRowFunction="sum" dataDxfId="20" totalsRowDxfId="19">
      <calculatedColumnFormula>C19*E19</calculatedColumnFormula>
    </tableColumn>
  </tableColumns>
  <tableStyleInfo name="TabelaEstiloClaro1 2" showFirstColumn="0" showLastColumn="0" showRowStripes="1" showColumnStripes="0"/>
  <extLst>
    <ext xmlns:x14="http://schemas.microsoft.com/office/spreadsheetml/2009/9/main" uri="{504A1905-F514-4f6f-8877-14C23A59335A}">
      <x14:table altTextSummary="Nesta tabela, insira o número real e estimado de expositores e fornecedores, tipo de estande e preço. A receita estimada e real com expositores de cada tipo de estande e os totais são calculados automaticamente.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A000000}" name="VendasDeItens" displayName="VendasDeItens" ref="B24:G29" totalsRowCount="1">
  <autoFilter ref="B24:G28" xr:uid="{00000000-0009-0000-0100-00000C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A00-000001000000}" name="Nº Estimado" totalsRowLabel="Total" dataDxfId="18" totalsRowDxfId="17"/>
    <tableColumn id="2" xr3:uid="{00000000-0010-0000-0A00-000002000000}" name="Nº real." dataDxfId="16" totalsRowDxfId="15"/>
    <tableColumn id="3" xr3:uid="{00000000-0010-0000-0A00-000003000000}" name="Tipo" dataDxfId="14" totalsRowDxfId="13"/>
    <tableColumn id="4" xr3:uid="{00000000-0010-0000-0A00-000004000000}" name="Preço" dataDxfId="12" totalsRowDxfId="11"/>
    <tableColumn id="5" xr3:uid="{00000000-0010-0000-0A00-000005000000}" name="Receita estimada" totalsRowFunction="sum" dataDxfId="10" totalsRowDxfId="9">
      <calculatedColumnFormula>B25*E25</calculatedColumnFormula>
    </tableColumn>
    <tableColumn id="6" xr3:uid="{00000000-0010-0000-0A00-000006000000}" name="Receita real" totalsRowFunction="sum" dataDxfId="8" totalsRowDxfId="7">
      <calculatedColumnFormula>C25*E25</calculatedColumnFormula>
    </tableColumn>
  </tableColumns>
  <tableStyleInfo name="TabelaEstiloClaro1 2" showFirstColumn="0" showLastColumn="0" showRowStripes="1" showColumnStripes="0"/>
  <extLst>
    <ext xmlns:x14="http://schemas.microsoft.com/office/spreadsheetml/2009/9/main" uri="{504A1905-F514-4f6f-8877-14C23A59335A}">
      <x14:table altTextSummary="Nesta tabela, insira o número real e estimado de itens vendidos, além do tipo e do preço. A receita estimada e real com a venda de itens e os totais são calculados automaticamente.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053438-C393-4A6F-85EB-6141CE2E580F}" name="Resumo" displayName="Resumo" ref="B4:D6" headerRowDxfId="6" totalsRowDxfId="5">
  <autoFilter ref="B4:D6" xr:uid="{E2E1E93F-962E-4908-B5FF-C49FFDD203EC}">
    <filterColumn colId="0" hiddenButton="1"/>
    <filterColumn colId="1" hiddenButton="1"/>
    <filterColumn colId="2" hiddenButton="1"/>
  </autoFilter>
  <tableColumns count="3">
    <tableColumn id="1" xr3:uid="{F67213F1-F34B-417E-9245-0F02F8ACA01B}" name=" Total" totalsRowLabel="Total" totalsRowDxfId="4"/>
    <tableColumn id="2" xr3:uid="{B31A4B15-FE6A-45D0-A35F-8DEBCAB99AF7}" name="Valor estimado" dataDxfId="3" totalsRowDxfId="2">
      <calculatedColumnFormula>Receita!F4</calculatedColumnFormula>
    </tableColumn>
    <tableColumn id="3" xr3:uid="{D633F0A4-A59C-4679-9F1C-8D364B0C972E}" name="Real" totalsRowFunction="sum" dataDxfId="1" totalsRowDxfId="0">
      <calculatedColumnFormula>Receita!G4</calculatedColumnFormula>
    </tableColumn>
  </tableColumns>
  <tableStyleInfo name="TabelaEstiloClaro1 2" showFirstColumn="0" showLastColumn="0" showRowStripes="1" showColumnStripes="0"/>
  <extLst>
    <ext xmlns:x14="http://schemas.microsoft.com/office/spreadsheetml/2009/9/main" uri="{504A1905-F514-4f6f-8877-14C23A59335A}">
      <x14:table altTextSummary="Os totais para receitas e despesas estimadas e reais são atualizados automaticamente nesta tabela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DespesasBebidas" displayName="DespesasBebidas" ref="F6:H11" totalsRowCount="1" headerRowDxfId="107">
  <autoFilter ref="F6:H10" xr:uid="{00000000-0009-0000-0100-000003000000}">
    <filterColumn colId="0" hiddenButton="1"/>
    <filterColumn colId="1" hiddenButton="1"/>
    <filterColumn colId="2" hiddenButton="1"/>
  </autoFilter>
  <tableColumns count="3">
    <tableColumn id="1" xr3:uid="{00000000-0010-0000-0100-000001000000}" name="Bebidas" totalsRowLabel="Total" dataDxfId="106" totalsRowDxfId="105"/>
    <tableColumn id="2" xr3:uid="{00000000-0010-0000-0100-000002000000}" name="Valor estimado" totalsRowFunction="sum" dataDxfId="104" totalsRowDxfId="103"/>
    <tableColumn id="3" xr3:uid="{00000000-0010-0000-0100-000003000000}" name="Real" totalsRowFunction="sum" dataDxfId="102" totalsRowDxfId="101"/>
  </tableColumns>
  <tableStyleInfo name="TabelaEstiloClaro1 2" showFirstColumn="1" showLastColumn="0" showRowStripes="1" showColumnStripes="0"/>
  <extLst>
    <ext xmlns:x14="http://schemas.microsoft.com/office/spreadsheetml/2009/9/main" uri="{504A1905-F514-4f6f-8877-14C23A59335A}">
      <x14:table altTextSummary="Nesta tabela, insira as despesas estimada e real com bebidas. O total é calculado automaticamente no final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DespesasDecorações" displayName="DespesasDecorações" ref="B13:D19" totalsRowCount="1" dataDxfId="100" totalsRowDxfId="99">
  <autoFilter ref="B13:D18" xr:uid="{00000000-0009-0000-0100-000004000000}">
    <filterColumn colId="0" hiddenButton="1"/>
    <filterColumn colId="1" hiddenButton="1"/>
    <filterColumn colId="2" hiddenButton="1"/>
  </autoFilter>
  <tableColumns count="3">
    <tableColumn id="1" xr3:uid="{00000000-0010-0000-0200-000001000000}" name="Decorações" totalsRowLabel="Total" dataDxfId="98" totalsRowDxfId="97"/>
    <tableColumn id="2" xr3:uid="{00000000-0010-0000-0200-000002000000}" name="Valor estimado" totalsRowFunction="sum" dataDxfId="96" totalsRowDxfId="95"/>
    <tableColumn id="3" xr3:uid="{00000000-0010-0000-0200-000003000000}" name="Real" totalsRowFunction="sum" dataDxfId="94" totalsRowDxfId="93"/>
  </tableColumns>
  <tableStyleInfo name="TabelaEstiloClaro1 2" showFirstColumn="1" showLastColumn="0" showRowStripes="1" showColumnStripes="0"/>
  <extLst>
    <ext xmlns:x14="http://schemas.microsoft.com/office/spreadsheetml/2009/9/main" uri="{504A1905-F514-4f6f-8877-14C23A59335A}">
      <x14:table altTextSummary="Nesta tabela, insira as despesas estimada e real com a decoração. O total é calculado automaticamente no final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DespesasPrograma" displayName="DespesasPrograma" ref="F13:H19" totalsRowCount="1" dataDxfId="92" totalsRowDxfId="91">
  <autoFilter ref="F13:H18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300-000001000000}" name="Programa" totalsRowLabel="Total" dataDxfId="90" totalsRowDxfId="89"/>
    <tableColumn id="2" xr3:uid="{00000000-0010-0000-0300-000002000000}" name="Valor estimado" totalsRowFunction="sum" dataDxfId="88" totalsRowDxfId="87"/>
    <tableColumn id="3" xr3:uid="{00000000-0010-0000-0300-000003000000}" name="Real" totalsRowFunction="sum" dataDxfId="86" totalsRowDxfId="85"/>
  </tableColumns>
  <tableStyleInfo name="TabelaEstiloClaro1 2" showFirstColumn="1" showLastColumn="0" showRowStripes="1" showColumnStripes="0"/>
  <extLst>
    <ext xmlns:x14="http://schemas.microsoft.com/office/spreadsheetml/2009/9/main" uri="{504A1905-F514-4f6f-8877-14C23A59335A}">
      <x14:table altTextSummary="Nesta tabela, insira as despesas estimada e real com o programa. O total é calculado automaticamente no final.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DespesasPublicidade" displayName="DespesasPublicidade" ref="B21:D25" totalsRowCount="1" dataDxfId="84" totalsRowDxfId="83">
  <autoFilter ref="B21:D24" xr:uid="{00000000-0009-0000-0100-000006000000}">
    <filterColumn colId="0" hiddenButton="1"/>
    <filterColumn colId="1" hiddenButton="1"/>
    <filterColumn colId="2" hiddenButton="1"/>
  </autoFilter>
  <tableColumns count="3">
    <tableColumn id="1" xr3:uid="{00000000-0010-0000-0400-000001000000}" name="Publicidade" totalsRowLabel="Total" dataDxfId="82" totalsRowDxfId="81"/>
    <tableColumn id="2" xr3:uid="{00000000-0010-0000-0400-000002000000}" name="Valor estimado" totalsRowFunction="sum" dataDxfId="80" totalsRowDxfId="79"/>
    <tableColumn id="3" xr3:uid="{00000000-0010-0000-0400-000003000000}" name="Real" totalsRowFunction="sum" dataDxfId="78" totalsRowDxfId="77"/>
  </tableColumns>
  <tableStyleInfo name="TabelaEstiloClaro1 2" showFirstColumn="1" showLastColumn="0" showRowStripes="1" showColumnStripes="0"/>
  <extLst>
    <ext xmlns:x14="http://schemas.microsoft.com/office/spreadsheetml/2009/9/main" uri="{504A1905-F514-4f6f-8877-14C23A59335A}">
      <x14:table altTextSummary="Nesta tabela, insira as despesas estimada e real com publicidade. O total é calculado automaticamente no final.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DespesasPrêmios" displayName="DespesasPrêmios" ref="F21:H24" totalsRowCount="1" dataDxfId="76" totalsRowDxfId="75">
  <autoFilter ref="F21:H23" xr:uid="{00000000-0009-0000-0100-000007000000}">
    <filterColumn colId="0" hiddenButton="1"/>
    <filterColumn colId="1" hiddenButton="1"/>
    <filterColumn colId="2" hiddenButton="1"/>
  </autoFilter>
  <tableColumns count="3">
    <tableColumn id="1" xr3:uid="{00000000-0010-0000-0500-000001000000}" name="Prêmios" totalsRowLabel="Total" dataDxfId="74" totalsRowDxfId="73"/>
    <tableColumn id="2" xr3:uid="{00000000-0010-0000-0500-000002000000}" name="Valor estimado" totalsRowFunction="sum" dataDxfId="72" totalsRowDxfId="71"/>
    <tableColumn id="3" xr3:uid="{00000000-0010-0000-0500-000003000000}" name="Real" totalsRowFunction="sum" dataDxfId="70" totalsRowDxfId="69"/>
  </tableColumns>
  <tableStyleInfo name="TabelaEstiloClaro1 2" showFirstColumn="1" showLastColumn="0" showRowStripes="1" showColumnStripes="0"/>
  <extLst>
    <ext xmlns:x14="http://schemas.microsoft.com/office/spreadsheetml/2009/9/main" uri="{504A1905-F514-4f6f-8877-14C23A59335A}">
      <x14:table altTextSummary="Nesta tabela, insira as despesas estimada e real com as premiações. O total é calculado automaticamente no final.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DepesasDiversos" displayName="DepesasDiversos" ref="B27:D32" totalsRowCount="1" dataDxfId="68" totalsRowDxfId="67">
  <autoFilter ref="B27:D31" xr:uid="{00000000-0009-0000-0100-000008000000}">
    <filterColumn colId="0" hiddenButton="1"/>
    <filterColumn colId="1" hiddenButton="1"/>
    <filterColumn colId="2" hiddenButton="1"/>
  </autoFilter>
  <tableColumns count="3">
    <tableColumn id="1" xr3:uid="{00000000-0010-0000-0600-000001000000}" name="Diversos" totalsRowLabel="Total" dataDxfId="66" totalsRowDxfId="65"/>
    <tableColumn id="2" xr3:uid="{00000000-0010-0000-0600-000002000000}" name="Valor estimado" totalsRowFunction="sum" dataDxfId="64" totalsRowDxfId="63"/>
    <tableColumn id="3" xr3:uid="{00000000-0010-0000-0600-000003000000}" name="Real" totalsRowFunction="sum" dataDxfId="62" totalsRowDxfId="61"/>
  </tableColumns>
  <tableStyleInfo name="TabelaEstiloClaro1 2" showFirstColumn="1" showLastColumn="0" showRowStripes="1" showColumnStripes="0"/>
  <extLst>
    <ext xmlns:x14="http://schemas.microsoft.com/office/spreadsheetml/2009/9/main" uri="{504A1905-F514-4f6f-8877-14C23A59335A}">
      <x14:table altTextSummary="Nesta tabela, insira as despesas estimada e real com questões diversas. O total é calculado automaticamente no final.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Admissões" displayName="Admissões" ref="B6:G10" totalsRowCount="1" headerRowDxfId="60" dataDxfId="59" totalsRowDxfId="58">
  <autoFilter ref="B6:G9" xr:uid="{00000000-0009-0000-0100-000009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700-000001000000}" name="Nº Estimado" totalsRowLabel="Total" dataDxfId="57" totalsRowDxfId="56"/>
    <tableColumn id="2" xr3:uid="{00000000-0010-0000-0700-000002000000}" name="Nº real." dataDxfId="55" totalsRowDxfId="54"/>
    <tableColumn id="3" xr3:uid="{00000000-0010-0000-0700-000003000000}" name="Tipo" dataDxfId="53" totalsRowDxfId="52"/>
    <tableColumn id="4" xr3:uid="{00000000-0010-0000-0700-000004000000}" name="Preço" dataDxfId="51" totalsRowDxfId="50"/>
    <tableColumn id="6" xr3:uid="{00000000-0010-0000-0700-000006000000}" name="Receita estimada" totalsRowFunction="sum" dataDxfId="49" totalsRowDxfId="48">
      <calculatedColumnFormula>B7*E7</calculatedColumnFormula>
    </tableColumn>
    <tableColumn id="7" xr3:uid="{00000000-0010-0000-0700-000007000000}" name="Receita real" totalsRowFunction="sum" dataDxfId="47" totalsRowDxfId="46">
      <calculatedColumnFormula>C7*E7</calculatedColumnFormula>
    </tableColumn>
  </tableColumns>
  <tableStyleInfo name="TabelaEstiloClaro1 2" showFirstColumn="0" showLastColumn="0" showRowStripes="1" showColumnStripes="0"/>
  <extLst>
    <ext xmlns:x14="http://schemas.microsoft.com/office/spreadsheetml/2009/9/main" uri="{504A1905-F514-4f6f-8877-14C23A59335A}">
      <x14:table altTextSummary="Nesta tabela, insira o número real e estimado de admissões, além do tipo e do preço. A receita estimada e real com admissões e os totais são calculados automaticamente.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AnúnciosNoPrograma" displayName="AnúnciosNoPrograma" ref="B12:G16" totalsRowCount="1" headerRowDxfId="45" dataDxfId="44" totalsRowDxfId="43">
  <autoFilter ref="B12:G15" xr:uid="{00000000-0009-0000-0100-00000A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800-000001000000}" name="Nº Estimado" totalsRowLabel="Total" dataDxfId="42" totalsRowDxfId="41"/>
    <tableColumn id="2" xr3:uid="{00000000-0010-0000-0800-000002000000}" name="Nº real." dataDxfId="40" totalsRowDxfId="39"/>
    <tableColumn id="3" xr3:uid="{00000000-0010-0000-0800-000003000000}" name="Tipo" dataDxfId="38" totalsRowDxfId="37"/>
    <tableColumn id="4" xr3:uid="{00000000-0010-0000-0800-000004000000}" name="Preço" dataDxfId="36" totalsRowDxfId="35"/>
    <tableColumn id="5" xr3:uid="{00000000-0010-0000-0800-000005000000}" name="Receita estimada" totalsRowFunction="sum" dataDxfId="34" totalsRowDxfId="33">
      <calculatedColumnFormula>B13*E13</calculatedColumnFormula>
    </tableColumn>
    <tableColumn id="6" xr3:uid="{00000000-0010-0000-0800-000006000000}" name="Receita real" totalsRowFunction="sum" dataDxfId="32" totalsRowDxfId="31">
      <calculatedColumnFormula>C13*E13</calculatedColumnFormula>
    </tableColumn>
  </tableColumns>
  <tableStyleInfo name="TabelaEstiloClaro1 2" showFirstColumn="0" showLastColumn="0" showRowStripes="1" showColumnStripes="0"/>
  <extLst>
    <ext xmlns:x14="http://schemas.microsoft.com/office/spreadsheetml/2009/9/main" uri="{504A1905-F514-4f6f-8877-14C23A59335A}">
      <x14:table altTextSummary="Nesta tabela, insira o número real e estimado de anúncios, além do tipo e do preço. A receita estimada e real com anúncios e os totais são calculados automaticamente."/>
    </ext>
  </extLst>
</table>
</file>

<file path=xl/theme/theme1.xml><?xml version="1.0" encoding="utf-8"?>
<a:theme xmlns:a="http://schemas.openxmlformats.org/drawingml/2006/main" name="Office Theme">
  <a:themeElements>
    <a:clrScheme name="Custom 13">
      <a:dk1>
        <a:srgbClr val="111111"/>
      </a:dk1>
      <a:lt1>
        <a:srgbClr val="FFFFFF"/>
      </a:lt1>
      <a:dk2>
        <a:srgbClr val="2D3047"/>
      </a:dk2>
      <a:lt2>
        <a:srgbClr val="FFFFFF"/>
      </a:lt2>
      <a:accent1>
        <a:srgbClr val="B50745"/>
      </a:accent1>
      <a:accent2>
        <a:srgbClr val="1C9AAA"/>
      </a:accent2>
      <a:accent3>
        <a:srgbClr val="E0C93A"/>
      </a:accent3>
      <a:accent4>
        <a:srgbClr val="B50745"/>
      </a:accent4>
      <a:accent5>
        <a:srgbClr val="1C9AAA"/>
      </a:accent5>
      <a:accent6>
        <a:srgbClr val="E0C93A"/>
      </a:accent6>
      <a:hlink>
        <a:srgbClr val="4CD0E2"/>
      </a:hlink>
      <a:folHlink>
        <a:srgbClr val="4CD0E2"/>
      </a:folHlink>
    </a:clrScheme>
    <a:fontScheme name="Custom 2">
      <a:majorFont>
        <a:latin typeface="Century Gothic"/>
        <a:ea typeface=""/>
        <a:cs typeface=""/>
      </a:majorFont>
      <a:minorFont>
        <a:latin typeface="Lucida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200B4-02BC-4B65-B20F-7C842CD422DD}">
  <sheetPr>
    <tabColor theme="8" tint="-0.499984740745262"/>
  </sheetPr>
  <dimension ref="B1:B8"/>
  <sheetViews>
    <sheetView showGridLines="0" workbookViewId="0">
      <selection activeCell="F4" sqref="F4"/>
    </sheetView>
  </sheetViews>
  <sheetFormatPr defaultRowHeight="12.75" x14ac:dyDescent="0.2"/>
  <cols>
    <col min="1" max="1" width="2.7109375" customWidth="1"/>
    <col min="2" max="2" width="95" customWidth="1"/>
    <col min="3" max="3" width="2.7109375" customWidth="1"/>
  </cols>
  <sheetData>
    <row r="1" spans="2:2" s="33" customFormat="1" ht="30" customHeight="1" x14ac:dyDescent="0.2">
      <c r="B1" s="35" t="s">
        <v>0</v>
      </c>
    </row>
    <row r="2" spans="2:2" ht="45.75" customHeight="1" x14ac:dyDescent="0.25">
      <c r="B2" s="34" t="s">
        <v>1</v>
      </c>
    </row>
    <row r="3" spans="2:2" ht="30" customHeight="1" x14ac:dyDescent="0.25">
      <c r="B3" s="34" t="s">
        <v>2</v>
      </c>
    </row>
    <row r="4" spans="2:2" ht="30" customHeight="1" x14ac:dyDescent="0.25">
      <c r="B4" s="34" t="s">
        <v>3</v>
      </c>
    </row>
    <row r="5" spans="2:2" ht="43.5" customHeight="1" x14ac:dyDescent="0.25">
      <c r="B5" s="34" t="s">
        <v>4</v>
      </c>
    </row>
    <row r="6" spans="2:2" ht="30" customHeight="1" x14ac:dyDescent="0.25">
      <c r="B6" s="36" t="s">
        <v>5</v>
      </c>
    </row>
    <row r="7" spans="2:2" ht="43.5" customHeight="1" x14ac:dyDescent="0.25">
      <c r="B7" s="34" t="s">
        <v>6</v>
      </c>
    </row>
    <row r="8" spans="2:2" ht="43.5" customHeight="1" x14ac:dyDescent="0.25">
      <c r="B8" s="34" t="s"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  <pageSetUpPr fitToPage="1"/>
  </sheetPr>
  <dimension ref="A1:H32"/>
  <sheetViews>
    <sheetView showGridLines="0" tabSelected="1" zoomScaleNormal="100" workbookViewId="0">
      <selection activeCell="H19" sqref="H19"/>
    </sheetView>
  </sheetViews>
  <sheetFormatPr defaultColWidth="9.140625" defaultRowHeight="12.75" x14ac:dyDescent="0.2"/>
  <cols>
    <col min="1" max="1" width="2.7109375" style="37" customWidth="1"/>
    <col min="2" max="2" width="37.5703125" style="1" customWidth="1"/>
    <col min="3" max="3" width="30.5703125" style="1" customWidth="1"/>
    <col min="4" max="4" width="29.85546875" style="1" customWidth="1"/>
    <col min="5" max="5" width="3.42578125" style="1" customWidth="1"/>
    <col min="6" max="6" width="35.140625" style="1" customWidth="1"/>
    <col min="7" max="8" width="22.7109375" style="1" customWidth="1"/>
    <col min="9" max="9" width="2.7109375" style="1" customWidth="1"/>
    <col min="10" max="16384" width="9.140625" style="1"/>
  </cols>
  <sheetData>
    <row r="1" spans="1:8" ht="45.75" customHeight="1" x14ac:dyDescent="0.2">
      <c r="A1" s="37" t="s">
        <v>92</v>
      </c>
      <c r="B1" s="54" t="s">
        <v>12</v>
      </c>
      <c r="C1" s="54"/>
      <c r="D1" s="54"/>
      <c r="E1" s="54"/>
      <c r="F1" s="20"/>
      <c r="G1" s="20"/>
      <c r="H1" s="21" t="s">
        <v>50</v>
      </c>
    </row>
    <row r="2" spans="1:8" ht="6.75" customHeight="1" x14ac:dyDescent="0.2">
      <c r="B2" s="14"/>
      <c r="C2" s="14"/>
      <c r="D2" s="14"/>
      <c r="E2" s="15"/>
      <c r="F2" s="15"/>
      <c r="G2" s="15"/>
      <c r="H2" s="16"/>
    </row>
    <row r="3" spans="1:8" s="10" customFormat="1" ht="15" customHeight="1" x14ac:dyDescent="0.2">
      <c r="A3" s="37" t="s">
        <v>95</v>
      </c>
      <c r="B3" s="53" t="s">
        <v>13</v>
      </c>
      <c r="C3" s="12"/>
      <c r="D3" s="12"/>
      <c r="E3" s="12"/>
      <c r="F3" s="12"/>
      <c r="G3" s="13" t="s">
        <v>35</v>
      </c>
      <c r="H3" s="13" t="s">
        <v>36</v>
      </c>
    </row>
    <row r="4" spans="1:8" ht="24" customHeight="1" x14ac:dyDescent="0.2">
      <c r="A4" s="37" t="s">
        <v>8</v>
      </c>
      <c r="B4" s="53"/>
      <c r="C4" s="11"/>
      <c r="D4" s="11"/>
      <c r="E4" s="11"/>
      <c r="F4" s="11"/>
      <c r="G4" s="46">
        <f>SUM(C11,C19,C25,C32,G11,G19,G24)</f>
        <v>882</v>
      </c>
      <c r="H4" s="46">
        <f>SUM(D11,D19,D25,D32,H11,H19,H24)</f>
        <v>333</v>
      </c>
    </row>
    <row r="5" spans="1:8" ht="15" customHeight="1" x14ac:dyDescent="0.2">
      <c r="B5" s="6"/>
      <c r="C5" s="7"/>
      <c r="D5" s="7"/>
      <c r="E5" s="5"/>
      <c r="F5" s="5"/>
      <c r="G5" s="5"/>
      <c r="H5" s="5"/>
    </row>
    <row r="6" spans="1:8" s="8" customFormat="1" ht="20.100000000000001" customHeight="1" x14ac:dyDescent="0.2">
      <c r="A6" s="37" t="s">
        <v>93</v>
      </c>
      <c r="B6" s="19" t="s">
        <v>14</v>
      </c>
      <c r="C6" s="38" t="s">
        <v>35</v>
      </c>
      <c r="D6" s="38" t="s">
        <v>36</v>
      </c>
      <c r="E6" s="9"/>
      <c r="F6" s="19" t="s">
        <v>38</v>
      </c>
      <c r="G6" s="38" t="s">
        <v>35</v>
      </c>
      <c r="H6" s="38" t="s">
        <v>36</v>
      </c>
    </row>
    <row r="7" spans="1:8" ht="15.95" customHeight="1" x14ac:dyDescent="0.2">
      <c r="B7" s="19" t="s">
        <v>15</v>
      </c>
      <c r="C7" s="43">
        <v>500</v>
      </c>
      <c r="D7" s="43"/>
      <c r="E7" s="5"/>
      <c r="F7" s="19" t="s">
        <v>37</v>
      </c>
      <c r="G7" s="43"/>
      <c r="H7" s="43"/>
    </row>
    <row r="8" spans="1:8" ht="15.95" customHeight="1" x14ac:dyDescent="0.2">
      <c r="B8" s="19" t="s">
        <v>16</v>
      </c>
      <c r="C8" s="43"/>
      <c r="D8" s="43"/>
      <c r="E8" s="5"/>
      <c r="F8" s="19" t="s">
        <v>38</v>
      </c>
      <c r="G8" s="43">
        <v>20</v>
      </c>
      <c r="H8" s="43"/>
    </row>
    <row r="9" spans="1:8" ht="15.95" customHeight="1" x14ac:dyDescent="0.2">
      <c r="B9" s="19" t="s">
        <v>17</v>
      </c>
      <c r="C9" s="43"/>
      <c r="D9" s="43"/>
      <c r="E9" s="5"/>
      <c r="F9" s="19" t="s">
        <v>39</v>
      </c>
      <c r="G9" s="43"/>
      <c r="H9" s="43">
        <v>20</v>
      </c>
    </row>
    <row r="10" spans="1:8" ht="15.95" customHeight="1" x14ac:dyDescent="0.2">
      <c r="B10" s="19" t="s">
        <v>18</v>
      </c>
      <c r="C10" s="43"/>
      <c r="D10" s="43"/>
      <c r="E10" s="5"/>
      <c r="F10" s="19" t="s">
        <v>40</v>
      </c>
      <c r="G10" s="43"/>
      <c r="H10" s="43"/>
    </row>
    <row r="11" spans="1:8" ht="15.95" customHeight="1" x14ac:dyDescent="0.2">
      <c r="B11" s="19" t="s">
        <v>19</v>
      </c>
      <c r="C11" s="43">
        <f>SUBTOTAL(109,DespesasSite[Valor estimado])</f>
        <v>500</v>
      </c>
      <c r="D11" s="43">
        <f>SUBTOTAL(109,DespesasSite[Real])</f>
        <v>0</v>
      </c>
      <c r="E11" s="5"/>
      <c r="F11" s="19" t="s">
        <v>19</v>
      </c>
      <c r="G11" s="43">
        <f>SUBTOTAL(109,DespesasBebidas[Valor estimado])</f>
        <v>20</v>
      </c>
      <c r="H11" s="43">
        <f>SUBTOTAL(109,DespesasBebidas[Real])</f>
        <v>20</v>
      </c>
    </row>
    <row r="12" spans="1:8" ht="15" customHeight="1" x14ac:dyDescent="0.2">
      <c r="B12" s="6"/>
      <c r="C12" s="7"/>
      <c r="D12" s="7"/>
      <c r="E12" s="5"/>
      <c r="F12" s="5"/>
      <c r="G12" s="5"/>
      <c r="H12" s="5"/>
    </row>
    <row r="13" spans="1:8" ht="20.100000000000001" customHeight="1" x14ac:dyDescent="0.2">
      <c r="A13" s="37" t="s">
        <v>9</v>
      </c>
      <c r="B13" s="19" t="s">
        <v>20</v>
      </c>
      <c r="C13" s="38" t="s">
        <v>35</v>
      </c>
      <c r="D13" s="38" t="s">
        <v>36</v>
      </c>
      <c r="E13" s="5"/>
      <c r="F13" s="19" t="s">
        <v>41</v>
      </c>
      <c r="G13" s="38" t="s">
        <v>35</v>
      </c>
      <c r="H13" s="38" t="s">
        <v>36</v>
      </c>
    </row>
    <row r="14" spans="1:8" ht="15.95" customHeight="1" x14ac:dyDescent="0.2">
      <c r="B14" s="17" t="s">
        <v>21</v>
      </c>
      <c r="C14" s="44">
        <v>200</v>
      </c>
      <c r="D14" s="44">
        <v>300</v>
      </c>
      <c r="E14" s="5"/>
      <c r="F14" s="17" t="s">
        <v>42</v>
      </c>
      <c r="G14" s="45"/>
      <c r="H14" s="45"/>
    </row>
    <row r="15" spans="1:8" ht="15.95" customHeight="1" x14ac:dyDescent="0.2">
      <c r="B15" s="17" t="s">
        <v>22</v>
      </c>
      <c r="C15" s="44"/>
      <c r="D15" s="44"/>
      <c r="E15" s="5"/>
      <c r="F15" s="17" t="s">
        <v>43</v>
      </c>
      <c r="G15" s="45">
        <v>30</v>
      </c>
      <c r="H15" s="45"/>
    </row>
    <row r="16" spans="1:8" ht="15.95" customHeight="1" x14ac:dyDescent="0.2">
      <c r="B16" s="17" t="s">
        <v>23</v>
      </c>
      <c r="C16" s="44"/>
      <c r="D16" s="44"/>
      <c r="E16" s="5"/>
      <c r="F16" s="17" t="s">
        <v>44</v>
      </c>
      <c r="G16" s="45"/>
      <c r="H16" s="45"/>
    </row>
    <row r="17" spans="1:8" ht="15.95" customHeight="1" x14ac:dyDescent="0.2">
      <c r="B17" s="17" t="s">
        <v>24</v>
      </c>
      <c r="C17" s="44"/>
      <c r="D17" s="44"/>
      <c r="E17" s="5"/>
      <c r="F17" s="17" t="s">
        <v>45</v>
      </c>
      <c r="G17" s="45"/>
      <c r="H17" s="45"/>
    </row>
    <row r="18" spans="1:8" ht="15.95" customHeight="1" x14ac:dyDescent="0.2">
      <c r="B18" s="17" t="s">
        <v>25</v>
      </c>
      <c r="C18" s="44"/>
      <c r="D18" s="44"/>
      <c r="E18" s="5"/>
      <c r="F18" s="17" t="s">
        <v>46</v>
      </c>
      <c r="G18" s="45"/>
      <c r="H18" s="45"/>
    </row>
    <row r="19" spans="1:8" ht="15.95" customHeight="1" x14ac:dyDescent="0.2">
      <c r="B19" s="17" t="s">
        <v>19</v>
      </c>
      <c r="C19" s="44">
        <f>SUBTOTAL(109,DespesasDecorações[Valor estimado])</f>
        <v>200</v>
      </c>
      <c r="D19" s="44">
        <f>SUBTOTAL(109,DespesasDecorações[Real])</f>
        <v>300</v>
      </c>
      <c r="E19" s="5"/>
      <c r="F19" s="17" t="s">
        <v>19</v>
      </c>
      <c r="G19" s="45">
        <f>SUBTOTAL(109,DespesasPrograma[Valor estimado])</f>
        <v>30</v>
      </c>
      <c r="H19" s="45">
        <f>SUBTOTAL(109,DespesasPrograma[Real])</f>
        <v>0</v>
      </c>
    </row>
    <row r="20" spans="1:8" ht="15" customHeight="1" x14ac:dyDescent="0.2">
      <c r="B20" s="18"/>
      <c r="C20" s="31"/>
      <c r="D20" s="31"/>
      <c r="E20" s="5"/>
      <c r="F20" s="18"/>
      <c r="G20" s="5"/>
      <c r="H20" s="5"/>
    </row>
    <row r="21" spans="1:8" ht="20.100000000000001" customHeight="1" x14ac:dyDescent="0.2">
      <c r="A21" s="37" t="s">
        <v>10</v>
      </c>
      <c r="B21" s="19" t="s">
        <v>26</v>
      </c>
      <c r="C21" s="38" t="s">
        <v>35</v>
      </c>
      <c r="D21" s="38" t="s">
        <v>36</v>
      </c>
      <c r="E21" s="5"/>
      <c r="F21" s="19" t="s">
        <v>47</v>
      </c>
      <c r="G21" s="38" t="s">
        <v>35</v>
      </c>
      <c r="H21" s="38" t="s">
        <v>36</v>
      </c>
    </row>
    <row r="22" spans="1:8" ht="15.95" customHeight="1" x14ac:dyDescent="0.2">
      <c r="B22" s="17" t="s">
        <v>27</v>
      </c>
      <c r="C22" s="44"/>
      <c r="D22" s="44"/>
      <c r="E22" s="5"/>
      <c r="F22" s="17" t="s">
        <v>48</v>
      </c>
      <c r="G22" s="45"/>
      <c r="H22" s="45"/>
    </row>
    <row r="23" spans="1:8" ht="15.95" customHeight="1" x14ac:dyDescent="0.2">
      <c r="B23" s="17" t="s">
        <v>28</v>
      </c>
      <c r="C23" s="44">
        <v>20</v>
      </c>
      <c r="D23" s="44"/>
      <c r="E23" s="5"/>
      <c r="F23" s="17" t="s">
        <v>49</v>
      </c>
      <c r="G23" s="45">
        <v>100</v>
      </c>
      <c r="H23" s="45"/>
    </row>
    <row r="24" spans="1:8" ht="15.95" customHeight="1" x14ac:dyDescent="0.2">
      <c r="B24" s="17" t="s">
        <v>29</v>
      </c>
      <c r="C24" s="44"/>
      <c r="D24" s="44"/>
      <c r="E24" s="5"/>
      <c r="F24" s="17" t="s">
        <v>19</v>
      </c>
      <c r="G24" s="45">
        <f>SUBTOTAL(109,DespesasPrêmios[Valor estimado])</f>
        <v>100</v>
      </c>
      <c r="H24" s="45">
        <f>SUBTOTAL(109,DespesasPrêmios[Real])</f>
        <v>0</v>
      </c>
    </row>
    <row r="25" spans="1:8" ht="15.95" customHeight="1" x14ac:dyDescent="0.2">
      <c r="B25" s="17" t="s">
        <v>19</v>
      </c>
      <c r="C25" s="44">
        <f>SUBTOTAL(109,DespesasPublicidade[Valor estimado])</f>
        <v>20</v>
      </c>
      <c r="D25" s="44">
        <f>SUBTOTAL(109,DespesasPublicidade[Real])</f>
        <v>0</v>
      </c>
      <c r="E25" s="5"/>
      <c r="F25" s="5"/>
      <c r="G25" s="5"/>
      <c r="H25" s="5"/>
    </row>
    <row r="26" spans="1:8" ht="15" customHeight="1" x14ac:dyDescent="0.2">
      <c r="B26" s="18"/>
      <c r="C26" s="31"/>
      <c r="D26" s="31"/>
      <c r="E26" s="5"/>
      <c r="F26" s="5"/>
      <c r="G26" s="5"/>
      <c r="H26" s="5"/>
    </row>
    <row r="27" spans="1:8" ht="20.100000000000001" customHeight="1" x14ac:dyDescent="0.2">
      <c r="A27" s="37" t="s">
        <v>11</v>
      </c>
      <c r="B27" s="19" t="s">
        <v>30</v>
      </c>
      <c r="C27" s="38" t="s">
        <v>35</v>
      </c>
      <c r="D27" s="38" t="s">
        <v>36</v>
      </c>
      <c r="E27" s="5"/>
      <c r="F27" s="5"/>
      <c r="G27" s="5"/>
      <c r="H27" s="5"/>
    </row>
    <row r="28" spans="1:8" ht="15.95" customHeight="1" x14ac:dyDescent="0.2">
      <c r="B28" s="17" t="s">
        <v>31</v>
      </c>
      <c r="C28" s="44"/>
      <c r="D28" s="44">
        <v>13</v>
      </c>
      <c r="E28" s="5"/>
      <c r="F28" s="5"/>
      <c r="G28" s="5"/>
      <c r="H28" s="5"/>
    </row>
    <row r="29" spans="1:8" ht="15.95" customHeight="1" x14ac:dyDescent="0.2">
      <c r="B29" s="17" t="s">
        <v>32</v>
      </c>
      <c r="C29" s="44">
        <v>12</v>
      </c>
      <c r="D29" s="44"/>
      <c r="E29" s="5"/>
      <c r="F29" s="5"/>
      <c r="G29" s="5"/>
      <c r="H29" s="5"/>
    </row>
    <row r="30" spans="1:8" ht="15.95" customHeight="1" x14ac:dyDescent="0.2">
      <c r="B30" s="17" t="s">
        <v>33</v>
      </c>
      <c r="C30" s="44"/>
      <c r="D30" s="44"/>
      <c r="E30" s="5"/>
      <c r="F30" s="5"/>
      <c r="G30" s="5"/>
      <c r="H30" s="5"/>
    </row>
    <row r="31" spans="1:8" ht="15.95" customHeight="1" x14ac:dyDescent="0.2">
      <c r="B31" s="17" t="s">
        <v>34</v>
      </c>
      <c r="C31" s="44"/>
      <c r="D31" s="44"/>
      <c r="E31" s="5"/>
      <c r="F31" s="5"/>
      <c r="G31" s="5"/>
      <c r="H31" s="5"/>
    </row>
    <row r="32" spans="1:8" ht="15.95" customHeight="1" x14ac:dyDescent="0.2">
      <c r="B32" s="19" t="s">
        <v>19</v>
      </c>
      <c r="C32" s="43">
        <f>SUBTOTAL(109,DepesasDiversos[Valor estimado])</f>
        <v>12</v>
      </c>
      <c r="D32" s="43">
        <f>SUBTOTAL(109,DepesasDiversos[Real])</f>
        <v>13</v>
      </c>
    </row>
  </sheetData>
  <mergeCells count="2">
    <mergeCell ref="B3:B4"/>
    <mergeCell ref="B1:E1"/>
  </mergeCells>
  <phoneticPr fontId="2" type="noConversion"/>
  <printOptions horizontalCentered="1"/>
  <pageMargins left="0.75" right="0.75" top="1" bottom="1" header="0.5" footer="0.5"/>
  <pageSetup paperSize="9" scale="93" fitToHeight="0" orientation="landscape" r:id="rId1"/>
  <headerFooter alignWithMargins="0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  <pageSetUpPr fitToPage="1"/>
  </sheetPr>
  <dimension ref="A1:H29"/>
  <sheetViews>
    <sheetView showGridLines="0" zoomScaleNormal="100" zoomScaleSheetLayoutView="75" workbookViewId="0"/>
  </sheetViews>
  <sheetFormatPr defaultColWidth="9.140625" defaultRowHeight="12.75" x14ac:dyDescent="0.2"/>
  <cols>
    <col min="1" max="1" width="2.7109375" style="37" customWidth="1"/>
    <col min="2" max="2" width="40.85546875" style="1" customWidth="1"/>
    <col min="3" max="3" width="22.5703125" style="1" customWidth="1"/>
    <col min="4" max="4" width="33.140625" style="1" customWidth="1"/>
    <col min="5" max="7" width="23.140625" style="1" customWidth="1"/>
    <col min="8" max="8" width="2.7109375" style="1" customWidth="1"/>
    <col min="9" max="16384" width="9.140625" style="1"/>
  </cols>
  <sheetData>
    <row r="1" spans="1:8" ht="45.75" customHeight="1" x14ac:dyDescent="0.2">
      <c r="A1" s="37" t="s">
        <v>51</v>
      </c>
      <c r="B1" s="54" t="str">
        <f>Despesas!B1</f>
        <v>Orçamento de evento para o nome do evento</v>
      </c>
      <c r="C1" s="54"/>
      <c r="D1" s="54"/>
      <c r="E1" s="20"/>
      <c r="F1" s="20"/>
      <c r="G1" s="21" t="s">
        <v>79</v>
      </c>
    </row>
    <row r="2" spans="1:8" ht="6.75" customHeight="1" x14ac:dyDescent="0.2">
      <c r="B2" s="14"/>
      <c r="C2" s="14"/>
      <c r="D2" s="14"/>
      <c r="E2" s="15"/>
      <c r="F2" s="15"/>
      <c r="G2" s="15"/>
      <c r="H2" s="16"/>
    </row>
    <row r="3" spans="1:8" s="10" customFormat="1" ht="15" customHeight="1" x14ac:dyDescent="0.2">
      <c r="A3" s="37" t="s">
        <v>96</v>
      </c>
      <c r="B3" s="53" t="s">
        <v>94</v>
      </c>
      <c r="C3" s="12"/>
      <c r="D3" s="12"/>
      <c r="E3" s="12"/>
      <c r="F3" s="13" t="s">
        <v>35</v>
      </c>
      <c r="G3" s="13" t="s">
        <v>36</v>
      </c>
    </row>
    <row r="4" spans="1:8" ht="24" customHeight="1" x14ac:dyDescent="0.2">
      <c r="A4" s="37" t="s">
        <v>52</v>
      </c>
      <c r="B4" s="53"/>
      <c r="C4" s="11"/>
      <c r="D4" s="11"/>
      <c r="E4" s="11"/>
      <c r="F4" s="46">
        <f>SUM(Admissões[[#Totals],[Receita estimada]],AnúnciosNoPrograma[[#Totals],[Receita estimada]],ApresentadoresOuFornecedores[[#Totals],[Receita estimada]],VendasDeItens[[#Totals],[Receita estimada]])</f>
        <v>1936</v>
      </c>
      <c r="G4" s="46">
        <f>SUM(Admissões[[#Totals],[Receita real]],AnúnciosNoPrograma[[#Totals],[Receita real]],ApresentadoresOuFornecedores[[#Totals],[Receita real]],VendasDeItens[[#Totals],[Receita real]])</f>
        <v>1831</v>
      </c>
    </row>
    <row r="5" spans="1:8" ht="35.1" customHeight="1" x14ac:dyDescent="0.2">
      <c r="A5" s="37" t="s">
        <v>97</v>
      </c>
      <c r="B5" s="32" t="s">
        <v>60</v>
      </c>
      <c r="C5" s="22"/>
      <c r="D5" s="22"/>
      <c r="E5" s="22"/>
      <c r="F5" s="22"/>
      <c r="G5" s="22"/>
    </row>
    <row r="6" spans="1:8" ht="20.100000000000001" customHeight="1" x14ac:dyDescent="0.2">
      <c r="A6" s="37" t="s">
        <v>53</v>
      </c>
      <c r="B6" s="23" t="s">
        <v>61</v>
      </c>
      <c r="C6" s="23" t="s">
        <v>65</v>
      </c>
      <c r="D6" s="23" t="s">
        <v>66</v>
      </c>
      <c r="E6" s="23" t="s">
        <v>77</v>
      </c>
      <c r="F6" s="23" t="s">
        <v>78</v>
      </c>
      <c r="G6" s="23" t="s">
        <v>80</v>
      </c>
    </row>
    <row r="7" spans="1:8" ht="15.95" customHeight="1" x14ac:dyDescent="0.2">
      <c r="B7" s="23">
        <v>300</v>
      </c>
      <c r="C7" s="23">
        <v>278</v>
      </c>
      <c r="D7" s="23" t="s">
        <v>67</v>
      </c>
      <c r="E7" s="52">
        <v>5</v>
      </c>
      <c r="F7" s="52">
        <f>B7*E7</f>
        <v>1500</v>
      </c>
      <c r="G7" s="52">
        <f>C7*E7</f>
        <v>1390</v>
      </c>
    </row>
    <row r="8" spans="1:8" ht="15.95" customHeight="1" x14ac:dyDescent="0.2">
      <c r="B8" s="23">
        <v>197</v>
      </c>
      <c r="C8" s="23">
        <v>195</v>
      </c>
      <c r="D8" s="23" t="s">
        <v>68</v>
      </c>
      <c r="E8" s="52">
        <v>2</v>
      </c>
      <c r="F8" s="52">
        <f>B8*E8</f>
        <v>394</v>
      </c>
      <c r="G8" s="52">
        <f>C8*E8</f>
        <v>390</v>
      </c>
    </row>
    <row r="9" spans="1:8" ht="15.75" customHeight="1" x14ac:dyDescent="0.2">
      <c r="B9" s="23">
        <v>42</v>
      </c>
      <c r="C9" s="23">
        <v>51</v>
      </c>
      <c r="D9" s="23" t="s">
        <v>69</v>
      </c>
      <c r="E9" s="52">
        <v>1</v>
      </c>
      <c r="F9" s="52">
        <f>B9*E9</f>
        <v>42</v>
      </c>
      <c r="G9" s="52">
        <f>C9*E9</f>
        <v>51</v>
      </c>
    </row>
    <row r="10" spans="1:8" ht="15.95" customHeight="1" x14ac:dyDescent="0.2">
      <c r="B10" s="24" t="s">
        <v>19</v>
      </c>
      <c r="C10" s="24"/>
      <c r="D10" s="24"/>
      <c r="E10" s="23"/>
      <c r="F10" s="52">
        <f>SUBTOTAL(109,Admissões[Receita estimada])</f>
        <v>1936</v>
      </c>
      <c r="G10" s="52">
        <f>SUBTOTAL(109,Admissões[Receita real])</f>
        <v>1831</v>
      </c>
    </row>
    <row r="11" spans="1:8" ht="35.1" customHeight="1" x14ac:dyDescent="0.2">
      <c r="A11" s="37" t="s">
        <v>54</v>
      </c>
      <c r="B11" s="32" t="s">
        <v>62</v>
      </c>
      <c r="C11" s="22"/>
      <c r="D11" s="22"/>
      <c r="E11" s="22"/>
      <c r="F11" s="22"/>
      <c r="G11" s="22"/>
    </row>
    <row r="12" spans="1:8" ht="20.100000000000001" customHeight="1" x14ac:dyDescent="0.2">
      <c r="A12" s="37" t="s">
        <v>55</v>
      </c>
      <c r="B12" s="23" t="s">
        <v>61</v>
      </c>
      <c r="C12" s="23" t="s">
        <v>65</v>
      </c>
      <c r="D12" s="23" t="s">
        <v>66</v>
      </c>
      <c r="E12" s="23" t="s">
        <v>77</v>
      </c>
      <c r="F12" s="23" t="s">
        <v>78</v>
      </c>
      <c r="G12" s="23" t="s">
        <v>80</v>
      </c>
    </row>
    <row r="13" spans="1:8" ht="15.95" customHeight="1" x14ac:dyDescent="0.2">
      <c r="B13" s="23">
        <v>12</v>
      </c>
      <c r="C13" s="23"/>
      <c r="D13" s="23" t="s">
        <v>70</v>
      </c>
      <c r="E13" s="52"/>
      <c r="F13" s="52">
        <f>B13*E13</f>
        <v>0</v>
      </c>
      <c r="G13" s="52">
        <f>C13*E13</f>
        <v>0</v>
      </c>
    </row>
    <row r="14" spans="1:8" ht="15.95" customHeight="1" x14ac:dyDescent="0.2">
      <c r="B14" s="23"/>
      <c r="C14" s="23">
        <v>158</v>
      </c>
      <c r="D14" s="23" t="s">
        <v>71</v>
      </c>
      <c r="E14" s="52"/>
      <c r="F14" s="52">
        <f>B14*E14</f>
        <v>0</v>
      </c>
      <c r="G14" s="52">
        <f>C14*E14</f>
        <v>0</v>
      </c>
    </row>
    <row r="15" spans="1:8" ht="15.95" customHeight="1" x14ac:dyDescent="0.2">
      <c r="B15" s="23">
        <v>4</v>
      </c>
      <c r="C15" s="23"/>
      <c r="D15" s="23" t="s">
        <v>72</v>
      </c>
      <c r="E15" s="52"/>
      <c r="F15" s="52">
        <f>B15*E15</f>
        <v>0</v>
      </c>
      <c r="G15" s="52">
        <f>C15*E15</f>
        <v>0</v>
      </c>
    </row>
    <row r="16" spans="1:8" ht="15.95" customHeight="1" x14ac:dyDescent="0.2">
      <c r="B16" s="23" t="s">
        <v>19</v>
      </c>
      <c r="C16" s="23"/>
      <c r="D16" s="23"/>
      <c r="E16" s="23"/>
      <c r="F16" s="52">
        <f>SUBTOTAL(109,AnúnciosNoPrograma[Receita estimada])</f>
        <v>0</v>
      </c>
      <c r="G16" s="52">
        <f>SUBTOTAL(109,AnúnciosNoPrograma[Receita real])</f>
        <v>0</v>
      </c>
    </row>
    <row r="17" spans="1:7" ht="35.1" customHeight="1" x14ac:dyDescent="0.2">
      <c r="A17" s="37" t="s">
        <v>56</v>
      </c>
      <c r="B17" s="32" t="s">
        <v>63</v>
      </c>
      <c r="C17" s="22"/>
      <c r="D17" s="22"/>
      <c r="E17" s="22"/>
      <c r="F17" s="22"/>
      <c r="G17" s="22"/>
    </row>
    <row r="18" spans="1:7" ht="20.100000000000001" customHeight="1" x14ac:dyDescent="0.2">
      <c r="A18" s="37" t="s">
        <v>57</v>
      </c>
      <c r="B18" s="23" t="s">
        <v>61</v>
      </c>
      <c r="C18" s="23" t="s">
        <v>65</v>
      </c>
      <c r="D18" s="23" t="s">
        <v>66</v>
      </c>
      <c r="E18" s="23" t="s">
        <v>77</v>
      </c>
      <c r="F18" s="23" t="s">
        <v>78</v>
      </c>
      <c r="G18" s="23" t="s">
        <v>80</v>
      </c>
    </row>
    <row r="19" spans="1:7" ht="15.95" customHeight="1" x14ac:dyDescent="0.2">
      <c r="B19" s="23">
        <v>23</v>
      </c>
      <c r="C19" s="23"/>
      <c r="D19" s="23" t="s">
        <v>73</v>
      </c>
      <c r="E19" s="52"/>
      <c r="F19" s="52">
        <f>B19*E19</f>
        <v>0</v>
      </c>
      <c r="G19" s="52">
        <f>C19*E19</f>
        <v>0</v>
      </c>
    </row>
    <row r="20" spans="1:7" ht="15.95" customHeight="1" x14ac:dyDescent="0.2">
      <c r="B20" s="23">
        <v>354</v>
      </c>
      <c r="C20" s="23"/>
      <c r="D20" s="23" t="s">
        <v>74</v>
      </c>
      <c r="E20" s="52"/>
      <c r="F20" s="52">
        <f>B20*E20</f>
        <v>0</v>
      </c>
      <c r="G20" s="52">
        <f>C20*E20</f>
        <v>0</v>
      </c>
    </row>
    <row r="21" spans="1:7" ht="15.95" customHeight="1" x14ac:dyDescent="0.2">
      <c r="B21" s="23">
        <v>56</v>
      </c>
      <c r="C21" s="23"/>
      <c r="D21" s="23" t="s">
        <v>75</v>
      </c>
      <c r="E21" s="52"/>
      <c r="F21" s="52">
        <f>B21*E21</f>
        <v>0</v>
      </c>
      <c r="G21" s="52">
        <f>C21*E21</f>
        <v>0</v>
      </c>
    </row>
    <row r="22" spans="1:7" ht="15.95" customHeight="1" x14ac:dyDescent="0.2">
      <c r="B22" s="23" t="s">
        <v>19</v>
      </c>
      <c r="C22" s="23"/>
      <c r="D22" s="23"/>
      <c r="E22" s="23"/>
      <c r="F22" s="52">
        <f>SUBTOTAL(109,ApresentadoresOuFornecedores[Receita estimada])</f>
        <v>0</v>
      </c>
      <c r="G22" s="52">
        <f>SUBTOTAL(109,ApresentadoresOuFornecedores[Receita real])</f>
        <v>0</v>
      </c>
    </row>
    <row r="23" spans="1:7" ht="35.1" customHeight="1" x14ac:dyDescent="0.2">
      <c r="A23" s="37" t="s">
        <v>58</v>
      </c>
      <c r="B23" s="32" t="s">
        <v>64</v>
      </c>
      <c r="C23" s="22"/>
      <c r="D23" s="22"/>
      <c r="E23" s="22"/>
      <c r="F23" s="22"/>
      <c r="G23" s="22"/>
    </row>
    <row r="24" spans="1:7" ht="20.100000000000001" customHeight="1" x14ac:dyDescent="0.2">
      <c r="A24" s="37" t="s">
        <v>59</v>
      </c>
      <c r="B24" s="23" t="s">
        <v>61</v>
      </c>
      <c r="C24" s="23" t="s">
        <v>65</v>
      </c>
      <c r="D24" s="23" t="s">
        <v>66</v>
      </c>
      <c r="E24" s="23" t="s">
        <v>77</v>
      </c>
      <c r="F24" s="23" t="s">
        <v>78</v>
      </c>
      <c r="G24" s="23" t="s">
        <v>80</v>
      </c>
    </row>
    <row r="25" spans="1:7" ht="15.95" customHeight="1" x14ac:dyDescent="0.2">
      <c r="B25" s="23"/>
      <c r="C25" s="23"/>
      <c r="D25" s="23" t="s">
        <v>76</v>
      </c>
      <c r="E25" s="52"/>
      <c r="F25" s="52">
        <f>B25*E25</f>
        <v>0</v>
      </c>
      <c r="G25" s="52">
        <f>C25*E25</f>
        <v>0</v>
      </c>
    </row>
    <row r="26" spans="1:7" ht="15.95" customHeight="1" x14ac:dyDescent="0.2">
      <c r="B26" s="23">
        <v>123</v>
      </c>
      <c r="C26" s="23"/>
      <c r="D26" s="23" t="s">
        <v>76</v>
      </c>
      <c r="E26" s="52"/>
      <c r="F26" s="52">
        <f>B26*E26</f>
        <v>0</v>
      </c>
      <c r="G26" s="52">
        <f>C26*E26</f>
        <v>0</v>
      </c>
    </row>
    <row r="27" spans="1:7" ht="15.95" customHeight="1" x14ac:dyDescent="0.2">
      <c r="B27" s="23"/>
      <c r="C27" s="23"/>
      <c r="D27" s="23" t="s">
        <v>76</v>
      </c>
      <c r="E27" s="52"/>
      <c r="F27" s="52">
        <f>B27*E27</f>
        <v>0</v>
      </c>
      <c r="G27" s="52">
        <f>C27*E27</f>
        <v>0</v>
      </c>
    </row>
    <row r="28" spans="1:7" ht="15.95" customHeight="1" x14ac:dyDescent="0.2">
      <c r="B28" s="23">
        <v>13</v>
      </c>
      <c r="C28" s="23"/>
      <c r="D28" s="23" t="s">
        <v>76</v>
      </c>
      <c r="E28" s="52"/>
      <c r="F28" s="52">
        <f>B28*E28</f>
        <v>0</v>
      </c>
      <c r="G28" s="52">
        <f>C28*E28</f>
        <v>0</v>
      </c>
    </row>
    <row r="29" spans="1:7" ht="15.95" customHeight="1" x14ac:dyDescent="0.2">
      <c r="B29" s="23" t="s">
        <v>19</v>
      </c>
      <c r="C29" s="23"/>
      <c r="D29" s="23"/>
      <c r="E29" s="23"/>
      <c r="F29" s="52">
        <f>SUBTOTAL(109,VendasDeItens[Receita estimada])</f>
        <v>0</v>
      </c>
      <c r="G29" s="52">
        <f>SUBTOTAL(109,VendasDeItens[Receita real])</f>
        <v>0</v>
      </c>
    </row>
  </sheetData>
  <mergeCells count="2">
    <mergeCell ref="B3:B4"/>
    <mergeCell ref="B1:D1"/>
  </mergeCells>
  <phoneticPr fontId="2" type="noConversion"/>
  <printOptions horizontalCentered="1"/>
  <pageMargins left="0.75" right="0.75" top="1" bottom="1" header="0.5" footer="0.5"/>
  <pageSetup paperSize="9" scale="96" fitToHeight="0" orientation="landscape" r:id="rId1"/>
  <headerFooter alignWithMargins="0"/>
  <ignoredErrors>
    <ignoredError sqref="G25:G29 F25:F28 G19:G21 F19:F21 G13:G16 F13:F15" emptyCellReference="1"/>
  </ignoredErrors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79998168889431442"/>
    <pageSetUpPr fitToPage="1"/>
  </sheetPr>
  <dimension ref="A1:G12"/>
  <sheetViews>
    <sheetView showGridLines="0" zoomScaleNormal="100" workbookViewId="0"/>
  </sheetViews>
  <sheetFormatPr defaultColWidth="9.140625" defaultRowHeight="12.75" x14ac:dyDescent="0.2"/>
  <cols>
    <col min="1" max="1" width="2.7109375" style="37" customWidth="1"/>
    <col min="2" max="2" width="36.42578125" style="1" customWidth="1"/>
    <col min="3" max="3" width="27.140625" style="1" customWidth="1"/>
    <col min="4" max="4" width="32.140625" style="1" customWidth="1"/>
    <col min="5" max="7" width="23.140625" style="1" customWidth="1"/>
    <col min="8" max="8" width="2.7109375" style="1" customWidth="1"/>
    <col min="9" max="9" width="5.28515625" style="1" customWidth="1"/>
    <col min="10" max="16384" width="9.140625" style="1"/>
  </cols>
  <sheetData>
    <row r="1" spans="1:7" ht="36.75" customHeight="1" x14ac:dyDescent="0.4">
      <c r="A1" s="37" t="s">
        <v>81</v>
      </c>
      <c r="B1" s="56" t="str">
        <f>Despesas!B1</f>
        <v>Orçamento de evento para o nome do evento</v>
      </c>
      <c r="C1" s="56"/>
      <c r="D1" s="56"/>
      <c r="E1" s="26"/>
      <c r="F1" s="26"/>
      <c r="G1" s="42" t="s">
        <v>90</v>
      </c>
    </row>
    <row r="2" spans="1:7" ht="21" customHeight="1" x14ac:dyDescent="0.2">
      <c r="B2" s="25"/>
      <c r="C2" s="25"/>
      <c r="D2" s="25"/>
      <c r="E2" s="25"/>
      <c r="F2" s="25"/>
      <c r="G2" s="47" t="s">
        <v>91</v>
      </c>
    </row>
    <row r="3" spans="1:7" ht="19.5" customHeight="1" x14ac:dyDescent="0.2">
      <c r="A3" s="37" t="s">
        <v>82</v>
      </c>
      <c r="B3" s="2"/>
      <c r="C3" s="2"/>
      <c r="D3" s="3"/>
      <c r="E3" s="55" t="s">
        <v>89</v>
      </c>
      <c r="F3" s="55"/>
      <c r="G3" s="55"/>
    </row>
    <row r="4" spans="1:7" ht="20.100000000000001" customHeight="1" x14ac:dyDescent="0.2">
      <c r="A4" s="37" t="s">
        <v>83</v>
      </c>
      <c r="B4" s="39" t="s">
        <v>85</v>
      </c>
      <c r="C4" s="40" t="s">
        <v>35</v>
      </c>
      <c r="D4" s="41" t="s">
        <v>36</v>
      </c>
      <c r="E4" s="55"/>
      <c r="F4" s="55"/>
      <c r="G4" s="55"/>
    </row>
    <row r="5" spans="1:7" ht="15.95" customHeight="1" x14ac:dyDescent="0.2">
      <c r="B5" s="29" t="s">
        <v>86</v>
      </c>
      <c r="C5" s="48">
        <f>Receita!F4</f>
        <v>1936</v>
      </c>
      <c r="D5" s="49">
        <f>Receita!G4</f>
        <v>1831</v>
      </c>
      <c r="E5" s="55"/>
      <c r="F5" s="55"/>
      <c r="G5" s="55"/>
    </row>
    <row r="6" spans="1:7" ht="15.95" customHeight="1" x14ac:dyDescent="0.2">
      <c r="B6" s="29" t="s">
        <v>87</v>
      </c>
      <c r="C6" s="48">
        <f>Despesas!G4</f>
        <v>882</v>
      </c>
      <c r="D6" s="49">
        <f>Despesas!H4</f>
        <v>333</v>
      </c>
      <c r="E6" s="55"/>
      <c r="F6" s="55"/>
      <c r="G6" s="55"/>
    </row>
    <row r="7" spans="1:7" ht="15" x14ac:dyDescent="0.2">
      <c r="B7" s="4"/>
      <c r="C7" s="27"/>
      <c r="D7" s="28"/>
      <c r="E7" s="55"/>
      <c r="F7" s="55"/>
      <c r="G7" s="55"/>
    </row>
    <row r="8" spans="1:7" ht="33" customHeight="1" x14ac:dyDescent="0.2">
      <c r="A8" s="37" t="s">
        <v>84</v>
      </c>
      <c r="B8" s="30" t="s">
        <v>88</v>
      </c>
      <c r="C8" s="50">
        <f>C5-C6</f>
        <v>1054</v>
      </c>
      <c r="D8" s="51">
        <f>D5-D6</f>
        <v>1498</v>
      </c>
      <c r="E8" s="55"/>
      <c r="F8" s="55"/>
      <c r="G8" s="55"/>
    </row>
    <row r="9" spans="1:7" x14ac:dyDescent="0.2">
      <c r="E9" s="55"/>
      <c r="F9" s="55"/>
      <c r="G9" s="55"/>
    </row>
    <row r="10" spans="1:7" x14ac:dyDescent="0.2">
      <c r="E10" s="55"/>
      <c r="F10" s="55"/>
      <c r="G10" s="55"/>
    </row>
    <row r="11" spans="1:7" x14ac:dyDescent="0.2">
      <c r="E11" s="55"/>
      <c r="F11" s="55"/>
      <c r="G11" s="55"/>
    </row>
    <row r="12" spans="1:7" x14ac:dyDescent="0.2">
      <c r="E12" s="55"/>
      <c r="F12" s="55"/>
      <c r="G12" s="55"/>
    </row>
  </sheetData>
  <mergeCells count="2">
    <mergeCell ref="E3:G12"/>
    <mergeCell ref="B1:D1"/>
  </mergeCells>
  <phoneticPr fontId="2" type="noConversion"/>
  <printOptions horizontalCentered="1"/>
  <pageMargins left="0.75" right="0.75" top="1" bottom="1" header="0.5" footer="0.5"/>
  <pageSetup paperSize="9" scale="97" orientation="landscape" r:id="rId1"/>
  <headerFooter alignWithMargins="0"/>
  <ignoredErrors>
    <ignoredError sqref="C6:D6" calculatedColumn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Início</vt:lpstr>
      <vt:lpstr>Despesas</vt:lpstr>
      <vt:lpstr>Receita</vt:lpstr>
      <vt:lpstr>Resumo de lucros e perdas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Domingues Filho - VOT</dc:creator>
  <cp:lastModifiedBy>Luiz Domingues Filho - VOT</cp:lastModifiedBy>
  <dcterms:created xsi:type="dcterms:W3CDTF">2018-05-25T11:32:03Z</dcterms:created>
  <dcterms:modified xsi:type="dcterms:W3CDTF">2019-11-01T18:24:54Z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v-rimour@microsoft.com</vt:lpwstr>
  </property>
  <property fmtid="{D5CDD505-2E9C-101B-9397-08002B2CF9AE}" pid="5" name="MSIP_Label_f42aa342-8706-4288-bd11-ebb85995028c_SetDate">
    <vt:lpwstr>2018-05-25T11:32:08.3382984Z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