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Supply_Chain_Analytics\Project\machine_learning_approach_in_inventory_management\dataset\"/>
    </mc:Choice>
  </mc:AlternateContent>
  <xr:revisionPtr revIDLastSave="0" documentId="8_{24DD6605-24BE-43BF-8FB3-D84D7B6C70D1}" xr6:coauthVersionLast="47" xr6:coauthVersionMax="47" xr10:uidLastSave="{00000000-0000-0000-0000-000000000000}"/>
  <bookViews>
    <workbookView xWindow="-120" yWindow="-120" windowWidth="20730" windowHeight="11310" xr2:uid="{AE2056EA-41E7-4879-A20F-C58CE3C58FA5}"/>
  </bookViews>
  <sheets>
    <sheet name="EOQ" sheetId="1" r:id="rId1"/>
    <sheet name="Demand" sheetId="4" r:id="rId2"/>
    <sheet name="Selisih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AZ54" i="5"/>
  <c r="AS54" i="5"/>
  <c r="AL54" i="5"/>
  <c r="AE54" i="5"/>
  <c r="X54" i="5"/>
  <c r="S54" i="5"/>
  <c r="Q54" i="5"/>
  <c r="P54" i="5"/>
  <c r="C54" i="5"/>
  <c r="AZ53" i="5"/>
  <c r="AS53" i="5"/>
  <c r="AL53" i="5"/>
  <c r="AE53" i="5"/>
  <c r="X53" i="5"/>
  <c r="S53" i="5"/>
  <c r="Q53" i="5"/>
  <c r="P53" i="5"/>
  <c r="C53" i="5"/>
  <c r="AZ52" i="5"/>
  <c r="AS52" i="5"/>
  <c r="AL52" i="5"/>
  <c r="AE52" i="5"/>
  <c r="X52" i="5"/>
  <c r="S52" i="5"/>
  <c r="Q52" i="5"/>
  <c r="P52" i="5"/>
  <c r="C52" i="5"/>
  <c r="AZ51" i="5"/>
  <c r="AS51" i="5"/>
  <c r="AL51" i="5"/>
  <c r="AE51" i="5"/>
  <c r="X51" i="5"/>
  <c r="S51" i="5"/>
  <c r="Q51" i="5"/>
  <c r="P51" i="5"/>
  <c r="C51" i="5"/>
  <c r="AZ50" i="5"/>
  <c r="AS50" i="5"/>
  <c r="AL50" i="5"/>
  <c r="AE50" i="5"/>
  <c r="X50" i="5"/>
  <c r="S50" i="5"/>
  <c r="Q50" i="5"/>
  <c r="P50" i="5"/>
  <c r="C50" i="5"/>
  <c r="AZ49" i="5"/>
  <c r="AS49" i="5"/>
  <c r="AL49" i="5"/>
  <c r="AE49" i="5"/>
  <c r="X49" i="5"/>
  <c r="S49" i="5"/>
  <c r="Q49" i="5"/>
  <c r="P49" i="5"/>
  <c r="C49" i="5"/>
  <c r="AZ48" i="5"/>
  <c r="AS48" i="5"/>
  <c r="AL48" i="5"/>
  <c r="AE48" i="5"/>
  <c r="X48" i="5"/>
  <c r="S48" i="5"/>
  <c r="Q48" i="5"/>
  <c r="P48" i="5"/>
  <c r="C48" i="5"/>
  <c r="AZ47" i="5"/>
  <c r="AS47" i="5"/>
  <c r="AL47" i="5"/>
  <c r="AE47" i="5"/>
  <c r="X47" i="5"/>
  <c r="S47" i="5"/>
  <c r="Q47" i="5"/>
  <c r="P47" i="5"/>
  <c r="C47" i="5"/>
  <c r="AZ46" i="5"/>
  <c r="AS46" i="5"/>
  <c r="AL46" i="5"/>
  <c r="AE46" i="5"/>
  <c r="X46" i="5"/>
  <c r="S46" i="5"/>
  <c r="Q46" i="5"/>
  <c r="P46" i="5"/>
  <c r="C46" i="5"/>
  <c r="AZ45" i="5"/>
  <c r="AS45" i="5"/>
  <c r="AL45" i="5"/>
  <c r="AE45" i="5"/>
  <c r="X45" i="5"/>
  <c r="S45" i="5"/>
  <c r="Q45" i="5"/>
  <c r="P45" i="5"/>
  <c r="C45" i="5"/>
  <c r="AZ44" i="5"/>
  <c r="AS44" i="5"/>
  <c r="AL44" i="5"/>
  <c r="AE44" i="5"/>
  <c r="X44" i="5"/>
  <c r="S44" i="5"/>
  <c r="Q44" i="5"/>
  <c r="P44" i="5"/>
  <c r="C44" i="5"/>
  <c r="AZ43" i="5"/>
  <c r="AS43" i="5"/>
  <c r="AL43" i="5"/>
  <c r="AE43" i="5"/>
  <c r="X43" i="5"/>
  <c r="S43" i="5"/>
  <c r="Q43" i="5"/>
  <c r="P43" i="5"/>
  <c r="C43" i="5"/>
  <c r="AZ42" i="5"/>
  <c r="AS42" i="5"/>
  <c r="AL42" i="5"/>
  <c r="AE42" i="5"/>
  <c r="X42" i="5"/>
  <c r="S42" i="5"/>
  <c r="Q42" i="5"/>
  <c r="P42" i="5"/>
  <c r="C42" i="5"/>
  <c r="AZ41" i="5"/>
  <c r="AS41" i="5"/>
  <c r="AL41" i="5"/>
  <c r="AE41" i="5"/>
  <c r="X41" i="5"/>
  <c r="S41" i="5"/>
  <c r="Q41" i="5"/>
  <c r="P41" i="5"/>
  <c r="C41" i="5"/>
  <c r="AZ40" i="5"/>
  <c r="AS40" i="5"/>
  <c r="AL40" i="5"/>
  <c r="AE40" i="5"/>
  <c r="X40" i="5"/>
  <c r="S40" i="5"/>
  <c r="Q40" i="5"/>
  <c r="P40" i="5"/>
  <c r="C40" i="5"/>
  <c r="AZ39" i="5"/>
  <c r="AS39" i="5"/>
  <c r="AL39" i="5"/>
  <c r="AE39" i="5"/>
  <c r="X39" i="5"/>
  <c r="S39" i="5"/>
  <c r="Q39" i="5"/>
  <c r="P39" i="5"/>
  <c r="C39" i="5"/>
  <c r="AZ38" i="5"/>
  <c r="AS38" i="5"/>
  <c r="AL38" i="5"/>
  <c r="AE38" i="5"/>
  <c r="X38" i="5"/>
  <c r="S38" i="5"/>
  <c r="Q38" i="5"/>
  <c r="P38" i="5"/>
  <c r="C38" i="5"/>
  <c r="AZ37" i="5"/>
  <c r="AS37" i="5"/>
  <c r="AL37" i="5"/>
  <c r="AE37" i="5"/>
  <c r="X37" i="5"/>
  <c r="S37" i="5"/>
  <c r="Q37" i="5"/>
  <c r="P37" i="5"/>
  <c r="C37" i="5"/>
  <c r="AZ36" i="5"/>
  <c r="AS36" i="5"/>
  <c r="AL36" i="5"/>
  <c r="AE36" i="5"/>
  <c r="X36" i="5"/>
  <c r="S36" i="5"/>
  <c r="Q36" i="5"/>
  <c r="P36" i="5"/>
  <c r="C36" i="5"/>
  <c r="AZ35" i="5"/>
  <c r="AS35" i="5"/>
  <c r="AL35" i="5"/>
  <c r="AE35" i="5"/>
  <c r="X35" i="5"/>
  <c r="S35" i="5"/>
  <c r="Q35" i="5"/>
  <c r="P35" i="5"/>
  <c r="C35" i="5"/>
  <c r="AZ34" i="5"/>
  <c r="AS34" i="5"/>
  <c r="AL34" i="5"/>
  <c r="AE34" i="5"/>
  <c r="X34" i="5"/>
  <c r="S34" i="5"/>
  <c r="Q34" i="5"/>
  <c r="P34" i="5"/>
  <c r="C34" i="5"/>
  <c r="AZ33" i="5"/>
  <c r="AS33" i="5"/>
  <c r="AL33" i="5"/>
  <c r="AE33" i="5"/>
  <c r="X33" i="5"/>
  <c r="S33" i="5"/>
  <c r="Q33" i="5"/>
  <c r="P33" i="5"/>
  <c r="C33" i="5"/>
  <c r="AZ32" i="5"/>
  <c r="AS32" i="5"/>
  <c r="AL32" i="5"/>
  <c r="AE32" i="5"/>
  <c r="X32" i="5"/>
  <c r="S32" i="5"/>
  <c r="Q32" i="5"/>
  <c r="P32" i="5"/>
  <c r="C32" i="5"/>
  <c r="AZ31" i="5"/>
  <c r="AS31" i="5"/>
  <c r="AL31" i="5"/>
  <c r="AE31" i="5"/>
  <c r="X31" i="5"/>
  <c r="S31" i="5"/>
  <c r="Q31" i="5"/>
  <c r="P31" i="5"/>
  <c r="C31" i="5"/>
  <c r="AZ30" i="5"/>
  <c r="AS30" i="5"/>
  <c r="AL30" i="5"/>
  <c r="AE30" i="5"/>
  <c r="X30" i="5"/>
  <c r="S30" i="5"/>
  <c r="Q30" i="5"/>
  <c r="P30" i="5"/>
  <c r="C30" i="5"/>
  <c r="AZ29" i="5"/>
  <c r="AS29" i="5"/>
  <c r="AL29" i="5"/>
  <c r="AE29" i="5"/>
  <c r="X29" i="5"/>
  <c r="S29" i="5"/>
  <c r="Q29" i="5"/>
  <c r="P29" i="5"/>
  <c r="C29" i="5"/>
  <c r="AZ28" i="5"/>
  <c r="AS28" i="5"/>
  <c r="AL28" i="5"/>
  <c r="AE28" i="5"/>
  <c r="X28" i="5"/>
  <c r="S28" i="5"/>
  <c r="Q28" i="5"/>
  <c r="P28" i="5"/>
  <c r="C28" i="5"/>
  <c r="AZ27" i="5"/>
  <c r="AS27" i="5"/>
  <c r="AL27" i="5"/>
  <c r="AE27" i="5"/>
  <c r="X27" i="5"/>
  <c r="S27" i="5"/>
  <c r="Q27" i="5"/>
  <c r="P27" i="5"/>
  <c r="C27" i="5"/>
  <c r="AZ26" i="5"/>
  <c r="AS26" i="5"/>
  <c r="AL26" i="5"/>
  <c r="AE26" i="5"/>
  <c r="X26" i="5"/>
  <c r="S26" i="5"/>
  <c r="Q26" i="5"/>
  <c r="P26" i="5"/>
  <c r="C26" i="5"/>
  <c r="AZ25" i="5"/>
  <c r="AS25" i="5"/>
  <c r="AL25" i="5"/>
  <c r="AE25" i="5"/>
  <c r="X25" i="5"/>
  <c r="S25" i="5"/>
  <c r="Q25" i="5"/>
  <c r="P25" i="5"/>
  <c r="C25" i="5"/>
  <c r="AZ24" i="5"/>
  <c r="AS24" i="5"/>
  <c r="AL24" i="5"/>
  <c r="AE24" i="5"/>
  <c r="X24" i="5"/>
  <c r="S24" i="5"/>
  <c r="Q24" i="5"/>
  <c r="P24" i="5"/>
  <c r="C24" i="5"/>
  <c r="AZ23" i="5"/>
  <c r="AS23" i="5"/>
  <c r="AL23" i="5"/>
  <c r="AE23" i="5"/>
  <c r="X23" i="5"/>
  <c r="S23" i="5"/>
  <c r="Q23" i="5"/>
  <c r="P23" i="5"/>
  <c r="C23" i="5"/>
  <c r="AZ22" i="5"/>
  <c r="AS22" i="5"/>
  <c r="AL22" i="5"/>
  <c r="AE22" i="5"/>
  <c r="X22" i="5"/>
  <c r="S22" i="5"/>
  <c r="Q22" i="5"/>
  <c r="P22" i="5"/>
  <c r="C22" i="5"/>
  <c r="AZ21" i="5"/>
  <c r="AS21" i="5"/>
  <c r="AL21" i="5"/>
  <c r="AE21" i="5"/>
  <c r="X21" i="5"/>
  <c r="S21" i="5"/>
  <c r="Q21" i="5"/>
  <c r="P21" i="5"/>
  <c r="C21" i="5"/>
  <c r="AZ20" i="5"/>
  <c r="AS20" i="5"/>
  <c r="AL20" i="5"/>
  <c r="AE20" i="5"/>
  <c r="X20" i="5"/>
  <c r="S20" i="5"/>
  <c r="Q20" i="5"/>
  <c r="P20" i="5"/>
  <c r="C20" i="5"/>
  <c r="AZ19" i="5"/>
  <c r="AS19" i="5"/>
  <c r="AL19" i="5"/>
  <c r="AE19" i="5"/>
  <c r="X19" i="5"/>
  <c r="S19" i="5"/>
  <c r="Q19" i="5"/>
  <c r="P19" i="5"/>
  <c r="C19" i="5"/>
  <c r="AZ18" i="5"/>
  <c r="AS18" i="5"/>
  <c r="AL18" i="5"/>
  <c r="AE18" i="5"/>
  <c r="X18" i="5"/>
  <c r="S18" i="5"/>
  <c r="Q18" i="5"/>
  <c r="P18" i="5"/>
  <c r="C18" i="5"/>
  <c r="AZ17" i="5"/>
  <c r="AS17" i="5"/>
  <c r="AL17" i="5"/>
  <c r="AE17" i="5"/>
  <c r="X17" i="5"/>
  <c r="S17" i="5"/>
  <c r="Q17" i="5"/>
  <c r="P17" i="5"/>
  <c r="C17" i="5"/>
  <c r="AZ16" i="5"/>
  <c r="AS16" i="5"/>
  <c r="AL16" i="5"/>
  <c r="AE16" i="5"/>
  <c r="X16" i="5"/>
  <c r="S16" i="5"/>
  <c r="Q16" i="5"/>
  <c r="P16" i="5"/>
  <c r="C16" i="5"/>
  <c r="AZ15" i="5"/>
  <c r="AS15" i="5"/>
  <c r="AL15" i="5"/>
  <c r="AE15" i="5"/>
  <c r="X15" i="5"/>
  <c r="S15" i="5"/>
  <c r="Q15" i="5"/>
  <c r="P15" i="5"/>
  <c r="C15" i="5"/>
  <c r="AZ14" i="5"/>
  <c r="AS14" i="5"/>
  <c r="AL14" i="5"/>
  <c r="AE14" i="5"/>
  <c r="X14" i="5"/>
  <c r="S14" i="5"/>
  <c r="Q14" i="5"/>
  <c r="P14" i="5"/>
  <c r="C14" i="5"/>
  <c r="AZ13" i="5"/>
  <c r="AS13" i="5"/>
  <c r="AL13" i="5"/>
  <c r="AE13" i="5"/>
  <c r="X13" i="5"/>
  <c r="S13" i="5"/>
  <c r="Q13" i="5"/>
  <c r="P13" i="5"/>
  <c r="C13" i="5"/>
  <c r="AZ12" i="5"/>
  <c r="AS12" i="5"/>
  <c r="AL12" i="5"/>
  <c r="AE12" i="5"/>
  <c r="X12" i="5"/>
  <c r="S12" i="5"/>
  <c r="Q12" i="5"/>
  <c r="P12" i="5"/>
  <c r="C12" i="5"/>
  <c r="AZ11" i="5"/>
  <c r="AS11" i="5"/>
  <c r="AL11" i="5"/>
  <c r="AE11" i="5"/>
  <c r="X11" i="5"/>
  <c r="S11" i="5"/>
  <c r="Q11" i="5"/>
  <c r="P11" i="5"/>
  <c r="C11" i="5"/>
  <c r="AZ10" i="5"/>
  <c r="AS10" i="5"/>
  <c r="AL10" i="5"/>
  <c r="AE10" i="5"/>
  <c r="X10" i="5"/>
  <c r="S10" i="5"/>
  <c r="Q10" i="5"/>
  <c r="P10" i="5"/>
  <c r="C10" i="5"/>
  <c r="AZ9" i="5"/>
  <c r="AS9" i="5"/>
  <c r="AL9" i="5"/>
  <c r="AE9" i="5"/>
  <c r="X9" i="5"/>
  <c r="S9" i="5"/>
  <c r="Q9" i="5"/>
  <c r="P9" i="5"/>
  <c r="C9" i="5"/>
  <c r="AZ8" i="5"/>
  <c r="AS8" i="5"/>
  <c r="AL8" i="5"/>
  <c r="AE8" i="5"/>
  <c r="X8" i="5"/>
  <c r="S8" i="5"/>
  <c r="Q8" i="5"/>
  <c r="P8" i="5"/>
  <c r="C8" i="5"/>
  <c r="AZ7" i="5"/>
  <c r="AS7" i="5"/>
  <c r="AL7" i="5"/>
  <c r="AE7" i="5"/>
  <c r="X7" i="5"/>
  <c r="S7" i="5"/>
  <c r="Q7" i="5"/>
  <c r="P7" i="5"/>
  <c r="C7" i="5"/>
  <c r="AZ6" i="5"/>
  <c r="AS6" i="5"/>
  <c r="AL6" i="5"/>
  <c r="AE6" i="5"/>
  <c r="X6" i="5"/>
  <c r="S6" i="5"/>
  <c r="Q6" i="5"/>
  <c r="P6" i="5"/>
  <c r="C6" i="5"/>
  <c r="AZ5" i="5"/>
  <c r="AS5" i="5"/>
  <c r="AL5" i="5"/>
  <c r="AE5" i="5"/>
  <c r="X5" i="5"/>
  <c r="S5" i="5"/>
  <c r="Q5" i="5"/>
  <c r="P5" i="5"/>
  <c r="C5" i="5"/>
  <c r="AZ4" i="5"/>
  <c r="AS4" i="5"/>
  <c r="AL4" i="5"/>
  <c r="AE4" i="5"/>
  <c r="X4" i="5"/>
  <c r="S4" i="5"/>
  <c r="Q4" i="5"/>
  <c r="P4" i="5"/>
  <c r="C4" i="5"/>
  <c r="BB3" i="5"/>
  <c r="AY4" i="5" s="1"/>
  <c r="BB4" i="5" s="1"/>
  <c r="AY5" i="5" s="1"/>
  <c r="BB5" i="5" s="1"/>
  <c r="AY6" i="5" s="1"/>
  <c r="BB6" i="5" s="1"/>
  <c r="AY7" i="5" s="1"/>
  <c r="BB7" i="5" s="1"/>
  <c r="AY8" i="5" s="1"/>
  <c r="BB8" i="5" s="1"/>
  <c r="AY9" i="5" s="1"/>
  <c r="BB9" i="5" s="1"/>
  <c r="AY10" i="5" s="1"/>
  <c r="BB10" i="5" s="1"/>
  <c r="AY11" i="5" s="1"/>
  <c r="BB11" i="5" s="1"/>
  <c r="AY12" i="5" s="1"/>
  <c r="BB12" i="5" s="1"/>
  <c r="AY13" i="5" s="1"/>
  <c r="BB13" i="5" s="1"/>
  <c r="AY14" i="5" s="1"/>
  <c r="BB14" i="5" s="1"/>
  <c r="AY15" i="5" s="1"/>
  <c r="BB15" i="5" s="1"/>
  <c r="AY16" i="5" s="1"/>
  <c r="BB16" i="5" s="1"/>
  <c r="AY17" i="5" s="1"/>
  <c r="BB17" i="5" s="1"/>
  <c r="AY18" i="5" s="1"/>
  <c r="BB18" i="5" s="1"/>
  <c r="AY19" i="5" s="1"/>
  <c r="BB19" i="5" s="1"/>
  <c r="AY20" i="5" s="1"/>
  <c r="BB20" i="5" s="1"/>
  <c r="AY21" i="5" s="1"/>
  <c r="BB21" i="5" s="1"/>
  <c r="AY22" i="5" s="1"/>
  <c r="BB22" i="5" s="1"/>
  <c r="AY23" i="5" s="1"/>
  <c r="BB23" i="5" s="1"/>
  <c r="AY24" i="5" s="1"/>
  <c r="BB24" i="5" s="1"/>
  <c r="AY25" i="5" s="1"/>
  <c r="BB25" i="5" s="1"/>
  <c r="AY26" i="5" s="1"/>
  <c r="BB26" i="5" s="1"/>
  <c r="AY27" i="5" s="1"/>
  <c r="BB27" i="5" s="1"/>
  <c r="AY28" i="5" s="1"/>
  <c r="BB28" i="5" s="1"/>
  <c r="AY29" i="5" s="1"/>
  <c r="BB29" i="5" s="1"/>
  <c r="AY30" i="5" s="1"/>
  <c r="BB30" i="5" s="1"/>
  <c r="AY31" i="5" s="1"/>
  <c r="BB31" i="5" s="1"/>
  <c r="AY32" i="5" s="1"/>
  <c r="BB32" i="5" s="1"/>
  <c r="AY33" i="5" s="1"/>
  <c r="BB33" i="5" s="1"/>
  <c r="AY34" i="5" s="1"/>
  <c r="BB34" i="5" s="1"/>
  <c r="AY35" i="5" s="1"/>
  <c r="BB35" i="5" s="1"/>
  <c r="AY36" i="5" s="1"/>
  <c r="BB36" i="5" s="1"/>
  <c r="AY37" i="5" s="1"/>
  <c r="BB37" i="5" s="1"/>
  <c r="AY38" i="5" s="1"/>
  <c r="BB38" i="5" s="1"/>
  <c r="AY39" i="5" s="1"/>
  <c r="BB39" i="5" s="1"/>
  <c r="AY40" i="5" s="1"/>
  <c r="BB40" i="5" s="1"/>
  <c r="AY41" i="5" s="1"/>
  <c r="BB41" i="5" s="1"/>
  <c r="AY42" i="5" s="1"/>
  <c r="BB42" i="5" s="1"/>
  <c r="AY43" i="5" s="1"/>
  <c r="BB43" i="5" s="1"/>
  <c r="AY44" i="5" s="1"/>
  <c r="BB44" i="5" s="1"/>
  <c r="AY45" i="5" s="1"/>
  <c r="BB45" i="5" s="1"/>
  <c r="AY46" i="5" s="1"/>
  <c r="BB46" i="5" s="1"/>
  <c r="AY47" i="5" s="1"/>
  <c r="BB47" i="5" s="1"/>
  <c r="AY48" i="5" s="1"/>
  <c r="BB48" i="5" s="1"/>
  <c r="AY49" i="5" s="1"/>
  <c r="BB49" i="5" s="1"/>
  <c r="AY50" i="5" s="1"/>
  <c r="BB50" i="5" s="1"/>
  <c r="AY51" i="5" s="1"/>
  <c r="BB51" i="5" s="1"/>
  <c r="AY52" i="5" s="1"/>
  <c r="BB52" i="5" s="1"/>
  <c r="AY53" i="5" s="1"/>
  <c r="BB53" i="5" s="1"/>
  <c r="AY54" i="5" s="1"/>
  <c r="AZ3" i="5"/>
  <c r="AU3" i="5"/>
  <c r="AR4" i="5" s="1"/>
  <c r="AU4" i="5" s="1"/>
  <c r="AR5" i="5" s="1"/>
  <c r="AU5" i="5" s="1"/>
  <c r="AR6" i="5" s="1"/>
  <c r="AU6" i="5" s="1"/>
  <c r="AR7" i="5" s="1"/>
  <c r="AU7" i="5" s="1"/>
  <c r="AR8" i="5" s="1"/>
  <c r="AU8" i="5" s="1"/>
  <c r="AR9" i="5" s="1"/>
  <c r="AU9" i="5" s="1"/>
  <c r="AR10" i="5" s="1"/>
  <c r="AR11" i="5" s="1"/>
  <c r="AU11" i="5" s="1"/>
  <c r="AR12" i="5" s="1"/>
  <c r="AU12" i="5" s="1"/>
  <c r="AR13" i="5" s="1"/>
  <c r="AU13" i="5" s="1"/>
  <c r="AR14" i="5" s="1"/>
  <c r="AU14" i="5" s="1"/>
  <c r="AR15" i="5" s="1"/>
  <c r="AU15" i="5" s="1"/>
  <c r="AR16" i="5" s="1"/>
  <c r="AU16" i="5" s="1"/>
  <c r="AR17" i="5" s="1"/>
  <c r="AU17" i="5" s="1"/>
  <c r="AR18" i="5" s="1"/>
  <c r="AR19" i="5" s="1"/>
  <c r="AU19" i="5" s="1"/>
  <c r="AR20" i="5" s="1"/>
  <c r="AU20" i="5" s="1"/>
  <c r="AR21" i="5" s="1"/>
  <c r="AU21" i="5" s="1"/>
  <c r="AR22" i="5" s="1"/>
  <c r="AU22" i="5" s="1"/>
  <c r="AR23" i="5" s="1"/>
  <c r="AU23" i="5" s="1"/>
  <c r="AR24" i="5" s="1"/>
  <c r="AU24" i="5" s="1"/>
  <c r="AR25" i="5" s="1"/>
  <c r="AU25" i="5" s="1"/>
  <c r="AR26" i="5" s="1"/>
  <c r="AR27" i="5" s="1"/>
  <c r="AU27" i="5" s="1"/>
  <c r="AR28" i="5" s="1"/>
  <c r="AU28" i="5" s="1"/>
  <c r="AR29" i="5" s="1"/>
  <c r="AU29" i="5" s="1"/>
  <c r="AR30" i="5" s="1"/>
  <c r="AU30" i="5" s="1"/>
  <c r="AR31" i="5" s="1"/>
  <c r="AU31" i="5" s="1"/>
  <c r="AR32" i="5" s="1"/>
  <c r="AU32" i="5" s="1"/>
  <c r="AR33" i="5" s="1"/>
  <c r="AU33" i="5" s="1"/>
  <c r="AR34" i="5" s="1"/>
  <c r="AR35" i="5" s="1"/>
  <c r="AU35" i="5" s="1"/>
  <c r="AR36" i="5" s="1"/>
  <c r="AU36" i="5" s="1"/>
  <c r="AR37" i="5" s="1"/>
  <c r="AU37" i="5" s="1"/>
  <c r="AR38" i="5" s="1"/>
  <c r="AU38" i="5" s="1"/>
  <c r="AR39" i="5" s="1"/>
  <c r="AU39" i="5" s="1"/>
  <c r="AR40" i="5" s="1"/>
  <c r="AU40" i="5" s="1"/>
  <c r="AR41" i="5" s="1"/>
  <c r="AU41" i="5" s="1"/>
  <c r="AR42" i="5" s="1"/>
  <c r="AR43" i="5" s="1"/>
  <c r="AU43" i="5" s="1"/>
  <c r="AR44" i="5" s="1"/>
  <c r="AU44" i="5" s="1"/>
  <c r="AR45" i="5" s="1"/>
  <c r="AU45" i="5" s="1"/>
  <c r="AR46" i="5" s="1"/>
  <c r="AU46" i="5" s="1"/>
  <c r="AR47" i="5" s="1"/>
  <c r="AU47" i="5" s="1"/>
  <c r="AR48" i="5" s="1"/>
  <c r="AU48" i="5" s="1"/>
  <c r="AR49" i="5" s="1"/>
  <c r="AU49" i="5" s="1"/>
  <c r="AR50" i="5" s="1"/>
  <c r="AR51" i="5" s="1"/>
  <c r="AU51" i="5" s="1"/>
  <c r="AR52" i="5" s="1"/>
  <c r="AU52" i="5" s="1"/>
  <c r="AR53" i="5" s="1"/>
  <c r="AU53" i="5" s="1"/>
  <c r="AR54" i="5" s="1"/>
  <c r="AU54" i="5" s="1"/>
  <c r="AS3" i="5"/>
  <c r="AN3" i="5"/>
  <c r="AK4" i="5" s="1"/>
  <c r="AN4" i="5" s="1"/>
  <c r="AK5" i="5" s="1"/>
  <c r="AN5" i="5" s="1"/>
  <c r="AK6" i="5" s="1"/>
  <c r="AN6" i="5" s="1"/>
  <c r="AK7" i="5" s="1"/>
  <c r="AN7" i="5" s="1"/>
  <c r="AK8" i="5" s="1"/>
  <c r="AN8" i="5" s="1"/>
  <c r="AK9" i="5" s="1"/>
  <c r="AN9" i="5" s="1"/>
  <c r="AK10" i="5" s="1"/>
  <c r="AN10" i="5" s="1"/>
  <c r="AK11" i="5" s="1"/>
  <c r="AN11" i="5" s="1"/>
  <c r="AK12" i="5" s="1"/>
  <c r="AN12" i="5" s="1"/>
  <c r="AK13" i="5" s="1"/>
  <c r="AN13" i="5" s="1"/>
  <c r="AK14" i="5" s="1"/>
  <c r="AN14" i="5" s="1"/>
  <c r="AK15" i="5" s="1"/>
  <c r="AN15" i="5" s="1"/>
  <c r="AK16" i="5" s="1"/>
  <c r="AN16" i="5" s="1"/>
  <c r="AK17" i="5" s="1"/>
  <c r="AN17" i="5" s="1"/>
  <c r="AK18" i="5" s="1"/>
  <c r="AN18" i="5" s="1"/>
  <c r="AK19" i="5" s="1"/>
  <c r="AN19" i="5" s="1"/>
  <c r="AK20" i="5" s="1"/>
  <c r="AN20" i="5" s="1"/>
  <c r="AK21" i="5" s="1"/>
  <c r="AN21" i="5" s="1"/>
  <c r="AK22" i="5" s="1"/>
  <c r="AN22" i="5" s="1"/>
  <c r="AK23" i="5" s="1"/>
  <c r="AN23" i="5" s="1"/>
  <c r="AK24" i="5" s="1"/>
  <c r="AN24" i="5" s="1"/>
  <c r="AK25" i="5" s="1"/>
  <c r="AN25" i="5" s="1"/>
  <c r="AK26" i="5" s="1"/>
  <c r="AN26" i="5" s="1"/>
  <c r="AK27" i="5" s="1"/>
  <c r="AN27" i="5" s="1"/>
  <c r="AK28" i="5" s="1"/>
  <c r="AN28" i="5" s="1"/>
  <c r="AK29" i="5" s="1"/>
  <c r="AN29" i="5" s="1"/>
  <c r="AK30" i="5" s="1"/>
  <c r="AN30" i="5" s="1"/>
  <c r="AK31" i="5" s="1"/>
  <c r="AN31" i="5" s="1"/>
  <c r="AK32" i="5" s="1"/>
  <c r="AN32" i="5" s="1"/>
  <c r="AK33" i="5" s="1"/>
  <c r="AN33" i="5" s="1"/>
  <c r="AK34" i="5" s="1"/>
  <c r="AN34" i="5" s="1"/>
  <c r="AK35" i="5" s="1"/>
  <c r="AN35" i="5" s="1"/>
  <c r="AK36" i="5" s="1"/>
  <c r="AN36" i="5" s="1"/>
  <c r="AK37" i="5" s="1"/>
  <c r="AN37" i="5" s="1"/>
  <c r="AK38" i="5" s="1"/>
  <c r="AN38" i="5" s="1"/>
  <c r="AK39" i="5" s="1"/>
  <c r="AN39" i="5" s="1"/>
  <c r="AK40" i="5" s="1"/>
  <c r="AN40" i="5" s="1"/>
  <c r="AK41" i="5" s="1"/>
  <c r="AN41" i="5" s="1"/>
  <c r="AK42" i="5" s="1"/>
  <c r="AN42" i="5" s="1"/>
  <c r="AK43" i="5" s="1"/>
  <c r="AN43" i="5" s="1"/>
  <c r="AK44" i="5" s="1"/>
  <c r="AN44" i="5" s="1"/>
  <c r="AK45" i="5" s="1"/>
  <c r="AN45" i="5" s="1"/>
  <c r="AK46" i="5" s="1"/>
  <c r="AN46" i="5" s="1"/>
  <c r="AK47" i="5" s="1"/>
  <c r="AN47" i="5" s="1"/>
  <c r="AK48" i="5" s="1"/>
  <c r="AN48" i="5" s="1"/>
  <c r="AK49" i="5" s="1"/>
  <c r="AN49" i="5" s="1"/>
  <c r="AK50" i="5" s="1"/>
  <c r="AN50" i="5" s="1"/>
  <c r="AK51" i="5" s="1"/>
  <c r="AN51" i="5" s="1"/>
  <c r="AK52" i="5" s="1"/>
  <c r="AN52" i="5" s="1"/>
  <c r="AK53" i="5" s="1"/>
  <c r="AK54" i="5" s="1"/>
  <c r="AL3" i="5"/>
  <c r="AG3" i="5"/>
  <c r="AD4" i="5" s="1"/>
  <c r="AG4" i="5" s="1"/>
  <c r="AD5" i="5" s="1"/>
  <c r="AG5" i="5" s="1"/>
  <c r="AD6" i="5" s="1"/>
  <c r="AG6" i="5" s="1"/>
  <c r="AD7" i="5" s="1"/>
  <c r="AG7" i="5" s="1"/>
  <c r="AD8" i="5" s="1"/>
  <c r="AD9" i="5" s="1"/>
  <c r="AG9" i="5" s="1"/>
  <c r="AD10" i="5" s="1"/>
  <c r="AG10" i="5" s="1"/>
  <c r="AD11" i="5" s="1"/>
  <c r="AG11" i="5" s="1"/>
  <c r="AD12" i="5" s="1"/>
  <c r="AG12" i="5" s="1"/>
  <c r="AD13" i="5" s="1"/>
  <c r="AG13" i="5" s="1"/>
  <c r="AD14" i="5" s="1"/>
  <c r="AD15" i="5" s="1"/>
  <c r="AG15" i="5" s="1"/>
  <c r="AD16" i="5" s="1"/>
  <c r="AG16" i="5" s="1"/>
  <c r="AD17" i="5" s="1"/>
  <c r="AG17" i="5" s="1"/>
  <c r="AD18" i="5" s="1"/>
  <c r="AG18" i="5" s="1"/>
  <c r="AD19" i="5" s="1"/>
  <c r="AG19" i="5" s="1"/>
  <c r="AD20" i="5" s="1"/>
  <c r="AD21" i="5" s="1"/>
  <c r="AG21" i="5" s="1"/>
  <c r="AD22" i="5" s="1"/>
  <c r="AG22" i="5" s="1"/>
  <c r="AD23" i="5" s="1"/>
  <c r="AG23" i="5" s="1"/>
  <c r="AD24" i="5" s="1"/>
  <c r="AG24" i="5" s="1"/>
  <c r="AD25" i="5" s="1"/>
  <c r="AG25" i="5" s="1"/>
  <c r="AD26" i="5" s="1"/>
  <c r="AD27" i="5" s="1"/>
  <c r="AG27" i="5" s="1"/>
  <c r="AD28" i="5" s="1"/>
  <c r="AG28" i="5" s="1"/>
  <c r="AD29" i="5" s="1"/>
  <c r="AG29" i="5" s="1"/>
  <c r="AD30" i="5" s="1"/>
  <c r="AG30" i="5" s="1"/>
  <c r="AD31" i="5" s="1"/>
  <c r="AG31" i="5" s="1"/>
  <c r="AD32" i="5" s="1"/>
  <c r="AD33" i="5" s="1"/>
  <c r="AG33" i="5" s="1"/>
  <c r="AD34" i="5" s="1"/>
  <c r="AG34" i="5" s="1"/>
  <c r="AD35" i="5" s="1"/>
  <c r="AG35" i="5" s="1"/>
  <c r="AD36" i="5" s="1"/>
  <c r="AG36" i="5" s="1"/>
  <c r="AD37" i="5" s="1"/>
  <c r="AG37" i="5" s="1"/>
  <c r="AD38" i="5" s="1"/>
  <c r="AD39" i="5" s="1"/>
  <c r="AG39" i="5" s="1"/>
  <c r="AD40" i="5" s="1"/>
  <c r="AG40" i="5" s="1"/>
  <c r="AD41" i="5" s="1"/>
  <c r="AG41" i="5" s="1"/>
  <c r="AD42" i="5" s="1"/>
  <c r="AG42" i="5" s="1"/>
  <c r="AD43" i="5" s="1"/>
  <c r="AG43" i="5" s="1"/>
  <c r="AD44" i="5" s="1"/>
  <c r="AD45" i="5" s="1"/>
  <c r="AG45" i="5" s="1"/>
  <c r="AD46" i="5" s="1"/>
  <c r="AG46" i="5" s="1"/>
  <c r="AD47" i="5" s="1"/>
  <c r="AG47" i="5" s="1"/>
  <c r="AD48" i="5" s="1"/>
  <c r="AG48" i="5" s="1"/>
  <c r="AD49" i="5" s="1"/>
  <c r="AG49" i="5" s="1"/>
  <c r="AD50" i="5" s="1"/>
  <c r="AD51" i="5" s="1"/>
  <c r="AG51" i="5" s="1"/>
  <c r="AD52" i="5" s="1"/>
  <c r="AG52" i="5" s="1"/>
  <c r="AD53" i="5" s="1"/>
  <c r="AG53" i="5" s="1"/>
  <c r="AD54" i="5" s="1"/>
  <c r="AG54" i="5" s="1"/>
  <c r="AE3" i="5"/>
  <c r="Z3" i="5"/>
  <c r="W4" i="5" s="1"/>
  <c r="Z4" i="5" s="1"/>
  <c r="W5" i="5" s="1"/>
  <c r="Z5" i="5" s="1"/>
  <c r="W6" i="5" s="1"/>
  <c r="Z6" i="5" s="1"/>
  <c r="W7" i="5" s="1"/>
  <c r="Z7" i="5" s="1"/>
  <c r="W8" i="5" s="1"/>
  <c r="W9" i="5" s="1"/>
  <c r="Z9" i="5" s="1"/>
  <c r="W10" i="5" s="1"/>
  <c r="Z10" i="5" s="1"/>
  <c r="W11" i="5" s="1"/>
  <c r="Z11" i="5" s="1"/>
  <c r="W12" i="5" s="1"/>
  <c r="Z12" i="5" s="1"/>
  <c r="W13" i="5" s="1"/>
  <c r="Z13" i="5" s="1"/>
  <c r="W14" i="5" s="1"/>
  <c r="W15" i="5" s="1"/>
  <c r="Z15" i="5" s="1"/>
  <c r="W16" i="5" s="1"/>
  <c r="Z16" i="5" s="1"/>
  <c r="W17" i="5" s="1"/>
  <c r="Z17" i="5" s="1"/>
  <c r="W18" i="5" s="1"/>
  <c r="Z18" i="5" s="1"/>
  <c r="W19" i="5" s="1"/>
  <c r="Z19" i="5" s="1"/>
  <c r="W20" i="5" s="1"/>
  <c r="W21" i="5" s="1"/>
  <c r="Z21" i="5" s="1"/>
  <c r="W22" i="5" s="1"/>
  <c r="Z22" i="5" s="1"/>
  <c r="W23" i="5" s="1"/>
  <c r="Z23" i="5" s="1"/>
  <c r="W24" i="5" s="1"/>
  <c r="Z24" i="5" s="1"/>
  <c r="W25" i="5" s="1"/>
  <c r="Z25" i="5" s="1"/>
  <c r="W26" i="5" s="1"/>
  <c r="W27" i="5" s="1"/>
  <c r="Z27" i="5" s="1"/>
  <c r="W28" i="5" s="1"/>
  <c r="Z28" i="5" s="1"/>
  <c r="W29" i="5" s="1"/>
  <c r="Z29" i="5" s="1"/>
  <c r="W30" i="5" s="1"/>
  <c r="Z30" i="5" s="1"/>
  <c r="W31" i="5" s="1"/>
  <c r="Z31" i="5" s="1"/>
  <c r="W32" i="5" s="1"/>
  <c r="W33" i="5" s="1"/>
  <c r="Z33" i="5" s="1"/>
  <c r="W34" i="5" s="1"/>
  <c r="Z34" i="5" s="1"/>
  <c r="W35" i="5" s="1"/>
  <c r="Z35" i="5" s="1"/>
  <c r="W36" i="5" s="1"/>
  <c r="Z36" i="5" s="1"/>
  <c r="W37" i="5" s="1"/>
  <c r="Z37" i="5" s="1"/>
  <c r="W38" i="5" s="1"/>
  <c r="W39" i="5" s="1"/>
  <c r="Z39" i="5" s="1"/>
  <c r="W40" i="5" s="1"/>
  <c r="Z40" i="5" s="1"/>
  <c r="W41" i="5" s="1"/>
  <c r="Z41" i="5" s="1"/>
  <c r="W42" i="5" s="1"/>
  <c r="Z42" i="5" s="1"/>
  <c r="W43" i="5" s="1"/>
  <c r="Z43" i="5" s="1"/>
  <c r="W44" i="5" s="1"/>
  <c r="W45" i="5" s="1"/>
  <c r="Z45" i="5" s="1"/>
  <c r="W46" i="5" s="1"/>
  <c r="Z46" i="5" s="1"/>
  <c r="W47" i="5" s="1"/>
  <c r="Z47" i="5" s="1"/>
  <c r="W48" i="5" s="1"/>
  <c r="Z48" i="5" s="1"/>
  <c r="W49" i="5" s="1"/>
  <c r="Z49" i="5" s="1"/>
  <c r="W50" i="5" s="1"/>
  <c r="W51" i="5" s="1"/>
  <c r="Z51" i="5" s="1"/>
  <c r="W52" i="5" s="1"/>
  <c r="Z52" i="5" s="1"/>
  <c r="W53" i="5" s="1"/>
  <c r="Z53" i="5" s="1"/>
  <c r="W54" i="5" s="1"/>
  <c r="Z54" i="5" s="1"/>
  <c r="X3" i="5"/>
  <c r="S3" i="5"/>
  <c r="Q3" i="5"/>
  <c r="L3" i="5"/>
  <c r="I4" i="5" s="1"/>
  <c r="L4" i="5" s="1"/>
  <c r="I5" i="5" s="1"/>
  <c r="F3" i="5"/>
  <c r="E3" i="5"/>
  <c r="B4" i="5" s="1"/>
  <c r="E4" i="5" s="1"/>
  <c r="B5" i="5" s="1"/>
  <c r="E5" i="5" s="1"/>
  <c r="B6" i="5" s="1"/>
  <c r="E6" i="5" s="1"/>
  <c r="B7" i="5" s="1"/>
  <c r="E7" i="5" s="1"/>
  <c r="B8" i="5" s="1"/>
  <c r="B9" i="5" s="1"/>
  <c r="E9" i="5" s="1"/>
  <c r="B10" i="5" s="1"/>
  <c r="E10" i="5" s="1"/>
  <c r="B11" i="5" s="1"/>
  <c r="E11" i="5" s="1"/>
  <c r="B12" i="5" s="1"/>
  <c r="E12" i="5" s="1"/>
  <c r="B13" i="5" s="1"/>
  <c r="E13" i="5" s="1"/>
  <c r="B14" i="5" s="1"/>
  <c r="B15" i="5" s="1"/>
  <c r="E15" i="5" s="1"/>
  <c r="B16" i="5" s="1"/>
  <c r="E16" i="5" s="1"/>
  <c r="B17" i="5" s="1"/>
  <c r="E17" i="5" s="1"/>
  <c r="B18" i="5" s="1"/>
  <c r="E18" i="5" s="1"/>
  <c r="B19" i="5" s="1"/>
  <c r="E19" i="5" s="1"/>
  <c r="B20" i="5" s="1"/>
  <c r="B21" i="5" s="1"/>
  <c r="E21" i="5" s="1"/>
  <c r="B22" i="5" s="1"/>
  <c r="E22" i="5" s="1"/>
  <c r="B23" i="5" s="1"/>
  <c r="E23" i="5" s="1"/>
  <c r="B24" i="5" s="1"/>
  <c r="E24" i="5" s="1"/>
  <c r="B25" i="5" s="1"/>
  <c r="E25" i="5" s="1"/>
  <c r="B26" i="5" s="1"/>
  <c r="B27" i="5" s="1"/>
  <c r="E27" i="5" s="1"/>
  <c r="B28" i="5" s="1"/>
  <c r="E28" i="5" s="1"/>
  <c r="B29" i="5" s="1"/>
  <c r="E29" i="5" s="1"/>
  <c r="B30" i="5" s="1"/>
  <c r="E30" i="5" s="1"/>
  <c r="B31" i="5" s="1"/>
  <c r="E31" i="5" s="1"/>
  <c r="B32" i="5" s="1"/>
  <c r="B33" i="5" s="1"/>
  <c r="E33" i="5" s="1"/>
  <c r="B34" i="5" s="1"/>
  <c r="E34" i="5" s="1"/>
  <c r="B35" i="5" s="1"/>
  <c r="E35" i="5" s="1"/>
  <c r="B36" i="5" s="1"/>
  <c r="E36" i="5" s="1"/>
  <c r="B37" i="5" s="1"/>
  <c r="E37" i="5" s="1"/>
  <c r="B38" i="5" s="1"/>
  <c r="B39" i="5" s="1"/>
  <c r="E39" i="5" s="1"/>
  <c r="B40" i="5" s="1"/>
  <c r="E40" i="5" s="1"/>
  <c r="B41" i="5" s="1"/>
  <c r="E41" i="5" s="1"/>
  <c r="B42" i="5" s="1"/>
  <c r="E42" i="5" s="1"/>
  <c r="B43" i="5" s="1"/>
  <c r="E43" i="5" s="1"/>
  <c r="B44" i="5" s="1"/>
  <c r="B45" i="5" s="1"/>
  <c r="E45" i="5" s="1"/>
  <c r="B46" i="5" s="1"/>
  <c r="E46" i="5" s="1"/>
  <c r="B47" i="5" s="1"/>
  <c r="E47" i="5" s="1"/>
  <c r="B48" i="5" s="1"/>
  <c r="E48" i="5" s="1"/>
  <c r="B49" i="5" s="1"/>
  <c r="E49" i="5" s="1"/>
  <c r="B50" i="5" s="1"/>
  <c r="B51" i="5" s="1"/>
  <c r="E51" i="5" s="1"/>
  <c r="B52" i="5" s="1"/>
  <c r="E52" i="5" s="1"/>
  <c r="B53" i="5" s="1"/>
  <c r="E53" i="5" s="1"/>
  <c r="B54" i="5" s="1"/>
  <c r="E54" i="5" s="1"/>
  <c r="C3" i="5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V9" i="1" l="1"/>
  <c r="V7" i="1"/>
  <c r="V5" i="1"/>
  <c r="V6" i="1"/>
  <c r="V8" i="1"/>
  <c r="V3" i="1"/>
  <c r="V4" i="1"/>
  <c r="L5" i="5"/>
  <c r="I6" i="5" s="1"/>
  <c r="L6" i="5" s="1"/>
  <c r="I7" i="5" s="1"/>
  <c r="L7" i="5" s="1"/>
  <c r="I8" i="5" s="1"/>
  <c r="L8" i="5" s="1"/>
  <c r="I9" i="5" s="1"/>
  <c r="L9" i="5" s="1"/>
  <c r="I10" i="5" s="1"/>
  <c r="I11" i="5" s="1"/>
  <c r="L11" i="5" s="1"/>
  <c r="I12" i="5" s="1"/>
  <c r="L12" i="5" s="1"/>
  <c r="I13" i="5" s="1"/>
  <c r="L13" i="5" s="1"/>
  <c r="I14" i="5" s="1"/>
  <c r="L14" i="5" s="1"/>
  <c r="I15" i="5" s="1"/>
  <c r="L15" i="5" s="1"/>
  <c r="I16" i="5" s="1"/>
  <c r="L16" i="5" s="1"/>
  <c r="I17" i="5" s="1"/>
  <c r="L17" i="5" s="1"/>
  <c r="I18" i="5" s="1"/>
  <c r="I19" i="5" s="1"/>
  <c r="L19" i="5" s="1"/>
  <c r="I20" i="5" s="1"/>
  <c r="L20" i="5" s="1"/>
  <c r="I21" i="5" s="1"/>
  <c r="L21" i="5" s="1"/>
  <c r="I22" i="5" s="1"/>
  <c r="L22" i="5" s="1"/>
  <c r="I23" i="5" s="1"/>
  <c r="L23" i="5" s="1"/>
  <c r="I24" i="5" s="1"/>
  <c r="L24" i="5" s="1"/>
  <c r="I25" i="5" s="1"/>
  <c r="L25" i="5" s="1"/>
  <c r="I26" i="5" s="1"/>
  <c r="I27" i="5" s="1"/>
  <c r="L27" i="5" s="1"/>
  <c r="I28" i="5" s="1"/>
  <c r="L28" i="5" s="1"/>
  <c r="I29" i="5" s="1"/>
  <c r="L29" i="5" s="1"/>
  <c r="I30" i="5" s="1"/>
  <c r="L30" i="5" s="1"/>
  <c r="I31" i="5" s="1"/>
  <c r="L31" i="5" s="1"/>
  <c r="I32" i="5" s="1"/>
  <c r="L32" i="5" s="1"/>
  <c r="I33" i="5" s="1"/>
  <c r="L33" i="5" s="1"/>
  <c r="I34" i="5" s="1"/>
  <c r="I35" i="5" s="1"/>
  <c r="L35" i="5" s="1"/>
  <c r="I36" i="5" s="1"/>
  <c r="L36" i="5" s="1"/>
  <c r="I37" i="5" s="1"/>
  <c r="L37" i="5" s="1"/>
  <c r="I38" i="5" s="1"/>
  <c r="L38" i="5" s="1"/>
  <c r="I39" i="5" s="1"/>
  <c r="L39" i="5" s="1"/>
  <c r="I40" i="5" s="1"/>
  <c r="L40" i="5" s="1"/>
  <c r="I41" i="5" s="1"/>
  <c r="L41" i="5" s="1"/>
  <c r="I42" i="5" s="1"/>
  <c r="I43" i="5" s="1"/>
  <c r="L43" i="5" s="1"/>
  <c r="I44" i="5" s="1"/>
  <c r="L44" i="5" s="1"/>
  <c r="I45" i="5" s="1"/>
  <c r="L45" i="5" s="1"/>
  <c r="I46" i="5" s="1"/>
  <c r="L46" i="5" s="1"/>
  <c r="I47" i="5" s="1"/>
  <c r="L47" i="5" s="1"/>
  <c r="I48" i="5" s="1"/>
  <c r="L48" i="5" s="1"/>
  <c r="I49" i="5" s="1"/>
  <c r="L49" i="5" s="1"/>
  <c r="I50" i="5" s="1"/>
  <c r="I51" i="5" s="1"/>
  <c r="L51" i="5" s="1"/>
  <c r="I52" i="5" s="1"/>
  <c r="L52" i="5" s="1"/>
  <c r="I53" i="5" s="1"/>
  <c r="L53" i="5" s="1"/>
  <c r="I54" i="5" s="1"/>
  <c r="L54" i="5" s="1"/>
</calcChain>
</file>

<file path=xl/sharedStrings.xml><?xml version="1.0" encoding="utf-8"?>
<sst xmlns="http://schemas.openxmlformats.org/spreadsheetml/2006/main" count="107" uniqueCount="44">
  <si>
    <t>Description</t>
  </si>
  <si>
    <t>JUMBO  BAG BAROQUE BLACK WHITE</t>
  </si>
  <si>
    <t>JUMBO BAG STRAWBERRY</t>
  </si>
  <si>
    <t>JUMBO STORAGE BAG SKULLS</t>
  </si>
  <si>
    <t>JUMBO STORAGE BAG SUKI</t>
  </si>
  <si>
    <t>LUNCH BAG  BLACK SKULL.</t>
  </si>
  <si>
    <t>LUNCH BAG CARS BLUE</t>
  </si>
  <si>
    <t>LUNCH BAG WOODLAND</t>
  </si>
  <si>
    <t>RED FLORAL FELTCRAFT SHOULDER BAG</t>
  </si>
  <si>
    <t>No.</t>
  </si>
  <si>
    <t>EOQ (Unit)</t>
  </si>
  <si>
    <t>Annual Demand (Unit)</t>
  </si>
  <si>
    <t>Unit Cost (£)</t>
  </si>
  <si>
    <t>Ordering Cost (£)</t>
  </si>
  <si>
    <t>Holding Rate (%)</t>
  </si>
  <si>
    <t>JUMBO BAG BAROQUE BLACK WHITE</t>
  </si>
  <si>
    <t>JUMBO BAG STRAWBERRY</t>
  </si>
  <si>
    <t>JUMBO STORAGE BAG SKULLS</t>
  </si>
  <si>
    <t>JUMBO STORAGE BAG SUKI</t>
  </si>
  <si>
    <t>LUNCH BAG BLACK SKULL.</t>
  </si>
  <si>
    <t>LUNCH BAG CARS BLUE</t>
  </si>
  <si>
    <t>LUNCH BAG WOODLAND</t>
  </si>
  <si>
    <t>RED FLORAL FELTCRAFT SHOULDER BAG</t>
  </si>
  <si>
    <t>Red Floral Feltcraft Shoulder Bag</t>
  </si>
  <si>
    <t>Jumbo Bag Baroque Black White</t>
  </si>
  <si>
    <t>Jumbo Bag Strawberry</t>
  </si>
  <si>
    <t>Jumbo Storage Bag Skulls</t>
  </si>
  <si>
    <t>Jumbo Storage Bag Suki</t>
  </si>
  <si>
    <t>Lunch Bag Black Skull</t>
  </si>
  <si>
    <t>Lunch Bag Cars Blue</t>
  </si>
  <si>
    <t>Lunch Bag Woodland</t>
  </si>
  <si>
    <t>Minggu</t>
  </si>
  <si>
    <t>Persediaan Awal</t>
  </si>
  <si>
    <t xml:space="preserve">Permintaan </t>
  </si>
  <si>
    <t>Pemesanan</t>
  </si>
  <si>
    <t>Persediaan Akhir</t>
  </si>
  <si>
    <t>Total Cost (£)</t>
  </si>
  <si>
    <t>Order Cost (£)</t>
  </si>
  <si>
    <t>Holding Cost (£)</t>
  </si>
  <si>
    <t>ROP</t>
  </si>
  <si>
    <t xml:space="preserve"> </t>
  </si>
  <si>
    <t>ROP (Unit)</t>
  </si>
  <si>
    <t xml:space="preserve">Order Frekuency </t>
  </si>
  <si>
    <t>Time Between Order (Minggu)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</si>
</sst>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1" fontId="0" fillId="0" borderId="0" xfId="0" applyNumberFormat="1"/>
    <xf numFmtId="0" fontId="4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EOQ Jumbo Bag Strawberry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Inventory Level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Selisih!$H$3:$H$54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Selisih!$L$3:$L$54</c:f>
              <c:numCache>
                <c:formatCode>0</c:formatCode>
                <c:ptCount val="52"/>
                <c:pt idx="0">
                  <c:v>559</c:v>
                </c:pt>
                <c:pt idx="1">
                  <c:v>491.55575386473197</c:v>
                </c:pt>
                <c:pt idx="2">
                  <c:v>379.99665437193096</c:v>
                </c:pt>
                <c:pt idx="3">
                  <c:v>308.83288658931144</c:v>
                </c:pt>
                <c:pt idx="4">
                  <c:v>218.13437895632472</c:v>
                </c:pt>
                <c:pt idx="5">
                  <c:v>140.14887644768601</c:v>
                </c:pt>
                <c:pt idx="6">
                  <c:v>45.93849510823361</c:v>
                </c:pt>
                <c:pt idx="7">
                  <c:v>0</c:v>
                </c:pt>
                <c:pt idx="8">
                  <c:v>557.31814869368577</c:v>
                </c:pt>
                <c:pt idx="9">
                  <c:v>474.71782517337726</c:v>
                </c:pt>
                <c:pt idx="10">
                  <c:v>386.32016599026718</c:v>
                </c:pt>
                <c:pt idx="11">
                  <c:v>302.20966372056796</c:v>
                </c:pt>
                <c:pt idx="12">
                  <c:v>215.79022251563134</c:v>
                </c:pt>
                <c:pt idx="13">
                  <c:v>131.33975348882393</c:v>
                </c:pt>
                <c:pt idx="14">
                  <c:v>44.858389459472633</c:v>
                </c:pt>
                <c:pt idx="15">
                  <c:v>0</c:v>
                </c:pt>
                <c:pt idx="16">
                  <c:v>559.10462079990111</c:v>
                </c:pt>
                <c:pt idx="17">
                  <c:v>473.9522969161124</c:v>
                </c:pt>
                <c:pt idx="18">
                  <c:v>388.09766732278717</c:v>
                </c:pt>
                <c:pt idx="19">
                  <c:v>302.71451872395198</c:v>
                </c:pt>
                <c:pt idx="20">
                  <c:v>217.03129597193939</c:v>
                </c:pt>
                <c:pt idx="21">
                  <c:v>131.62247969214019</c:v>
                </c:pt>
                <c:pt idx="22">
                  <c:v>45.972632451602593</c:v>
                </c:pt>
                <c:pt idx="23">
                  <c:v>0</c:v>
                </c:pt>
                <c:pt idx="24">
                  <c:v>559.40024588652921</c:v>
                </c:pt>
                <c:pt idx="25">
                  <c:v>473.90008716819511</c:v>
                </c:pt>
                <c:pt idx="26">
                  <c:v>388.3174815693107</c:v>
                </c:pt>
                <c:pt idx="27">
                  <c:v>302.78964391159019</c:v>
                </c:pt>
                <c:pt idx="28">
                  <c:v>217.22186362505221</c:v>
                </c:pt>
                <c:pt idx="29">
                  <c:v>131.68974646673013</c:v>
                </c:pt>
                <c:pt idx="30">
                  <c:v>46.12942858824033</c:v>
                </c:pt>
                <c:pt idx="31">
                  <c:v>0</c:v>
                </c:pt>
                <c:pt idx="32">
                  <c:v>559.44418786172685</c:v>
                </c:pt>
                <c:pt idx="33">
                  <c:v>473.90101684006106</c:v>
                </c:pt>
                <c:pt idx="34">
                  <c:v>388.34817709319657</c:v>
                </c:pt>
                <c:pt idx="35">
                  <c:v>302.80200802130287</c:v>
                </c:pt>
                <c:pt idx="36">
                  <c:v>217.25059046661207</c:v>
                </c:pt>
                <c:pt idx="37">
                  <c:v>131.70362113297867</c:v>
                </c:pt>
                <c:pt idx="38">
                  <c:v>46.153323906649973</c:v>
                </c:pt>
                <c:pt idx="39">
                  <c:v>0</c:v>
                </c:pt>
                <c:pt idx="40">
                  <c:v>559.45017130896622</c:v>
                </c:pt>
                <c:pt idx="41">
                  <c:v>473.90190030035302</c:v>
                </c:pt>
                <c:pt idx="42">
                  <c:v>388.3524785092485</c:v>
                </c:pt>
                <c:pt idx="43">
                  <c:v>302.80389159571081</c:v>
                </c:pt>
                <c:pt idx="44">
                  <c:v>217.2546304552921</c:v>
                </c:pt>
                <c:pt idx="45">
                  <c:v>131.70591323276071</c:v>
                </c:pt>
                <c:pt idx="46">
                  <c:v>46.156796163142502</c:v>
                </c:pt>
                <c:pt idx="47">
                  <c:v>0</c:v>
                </c:pt>
                <c:pt idx="48">
                  <c:v>559.45093975706914</c:v>
                </c:pt>
                <c:pt idx="49">
                  <c:v>473.90206920168413</c:v>
                </c:pt>
                <c:pt idx="50">
                  <c:v>388.35305910087624</c:v>
                </c:pt>
                <c:pt idx="51">
                  <c:v>302.80415441747056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8-4A67-8BA1-8D12519A1A52}"/>
            </c:ext>
          </c:extLst>
        </c:ser>
        <c:ser>
          <c:idx val="1"/>
          <c:order val="1"/>
          <c:tx>
            <c:v>ROP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Selisih!$M$3:$M$54</c:f>
              <c:numCache>
                <c:formatCode>0</c:formatCode>
                <c:ptCount val="5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D-47D9-A894-292B2D48A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39768"/>
        <c:axId val="612858376"/>
      </c:scatterChart>
      <c:valAx>
        <c:axId val="557239768"/>
        <c:scaling>
          <c:orientation val="minMax"/>
          <c:max val="5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2858376"/>
        <c:crosses val="autoZero"/>
        <c:crossBetween val="midCat"/>
        <c:majorUnit val="3"/>
      </c:valAx>
      <c:valAx>
        <c:axId val="612858376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57239768"/>
        <c:crosses val="autoZero"/>
        <c:crossBetween val="midCat"/>
        <c:majorUnit val="1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EOQ Jumbo Storage Bag Skulls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Inventory Level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Selisih!$O$3:$O$54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Selisih!$S$3:$S$54</c:f>
              <c:numCache>
                <c:formatCode>0</c:formatCode>
                <c:ptCount val="52"/>
                <c:pt idx="0">
                  <c:v>557.13838514451857</c:v>
                </c:pt>
                <c:pt idx="1">
                  <c:v>471.27677028903713</c:v>
                </c:pt>
                <c:pt idx="2">
                  <c:v>385.4151554335557</c:v>
                </c:pt>
                <c:pt idx="3">
                  <c:v>299.55354057807426</c:v>
                </c:pt>
                <c:pt idx="4">
                  <c:v>213.69192572259286</c:v>
                </c:pt>
                <c:pt idx="5">
                  <c:v>127.83031086711145</c:v>
                </c:pt>
                <c:pt idx="6">
                  <c:v>41.968696011630044</c:v>
                </c:pt>
                <c:pt idx="7">
                  <c:v>599.10708115614864</c:v>
                </c:pt>
                <c:pt idx="8">
                  <c:v>513.2454663006672</c:v>
                </c:pt>
                <c:pt idx="9">
                  <c:v>427.38385144518577</c:v>
                </c:pt>
                <c:pt idx="10">
                  <c:v>341.52223658970433</c:v>
                </c:pt>
                <c:pt idx="11">
                  <c:v>255.66062173422293</c:v>
                </c:pt>
                <c:pt idx="12">
                  <c:v>169.79900687874152</c:v>
                </c:pt>
                <c:pt idx="13">
                  <c:v>83.937392023260117</c:v>
                </c:pt>
                <c:pt idx="14">
                  <c:v>641.07577716777871</c:v>
                </c:pt>
                <c:pt idx="15">
                  <c:v>555.21416231229728</c:v>
                </c:pt>
                <c:pt idx="16">
                  <c:v>469.35254745681584</c:v>
                </c:pt>
                <c:pt idx="17">
                  <c:v>383.49093260133441</c:v>
                </c:pt>
                <c:pt idx="18">
                  <c:v>297.62931774585297</c:v>
                </c:pt>
                <c:pt idx="19">
                  <c:v>211.76770289037157</c:v>
                </c:pt>
                <c:pt idx="20">
                  <c:v>125.90608803489016</c:v>
                </c:pt>
                <c:pt idx="21">
                  <c:v>683.04447317940878</c:v>
                </c:pt>
                <c:pt idx="22">
                  <c:v>597.18285832392735</c:v>
                </c:pt>
                <c:pt idx="23">
                  <c:v>511.32124346844591</c:v>
                </c:pt>
                <c:pt idx="24">
                  <c:v>425.45962861296448</c:v>
                </c:pt>
                <c:pt idx="25">
                  <c:v>339.59801375748305</c:v>
                </c:pt>
                <c:pt idx="26">
                  <c:v>253.73639890200164</c:v>
                </c:pt>
                <c:pt idx="27">
                  <c:v>167.87478404652023</c:v>
                </c:pt>
                <c:pt idx="28">
                  <c:v>725.01316919103886</c:v>
                </c:pt>
                <c:pt idx="29">
                  <c:v>639.15155433555742</c:v>
                </c:pt>
                <c:pt idx="30">
                  <c:v>553.28993948007599</c:v>
                </c:pt>
                <c:pt idx="31">
                  <c:v>467.42832462459455</c:v>
                </c:pt>
                <c:pt idx="32">
                  <c:v>381.56670976911312</c:v>
                </c:pt>
                <c:pt idx="33">
                  <c:v>295.70509491363168</c:v>
                </c:pt>
                <c:pt idx="34">
                  <c:v>209.84348005815028</c:v>
                </c:pt>
                <c:pt idx="35">
                  <c:v>766.98186520266881</c:v>
                </c:pt>
                <c:pt idx="36">
                  <c:v>681.12025034718738</c:v>
                </c:pt>
                <c:pt idx="37">
                  <c:v>595.25863549170595</c:v>
                </c:pt>
                <c:pt idx="38">
                  <c:v>509.39702063622451</c:v>
                </c:pt>
                <c:pt idx="39">
                  <c:v>423.53540578074308</c:v>
                </c:pt>
                <c:pt idx="40">
                  <c:v>337.67379092526164</c:v>
                </c:pt>
                <c:pt idx="41">
                  <c:v>251.81217606978024</c:v>
                </c:pt>
                <c:pt idx="42">
                  <c:v>165.95056121429883</c:v>
                </c:pt>
                <c:pt idx="43">
                  <c:v>80.088946358817424</c:v>
                </c:pt>
                <c:pt idx="44">
                  <c:v>637.22733150333602</c:v>
                </c:pt>
                <c:pt idx="45">
                  <c:v>551.36571664785458</c:v>
                </c:pt>
                <c:pt idx="46">
                  <c:v>465.50410179237315</c:v>
                </c:pt>
                <c:pt idx="47">
                  <c:v>379.64248693689171</c:v>
                </c:pt>
                <c:pt idx="48">
                  <c:v>293.78087208141028</c:v>
                </c:pt>
                <c:pt idx="49">
                  <c:v>207.91925722592887</c:v>
                </c:pt>
                <c:pt idx="50">
                  <c:v>122.05764237044747</c:v>
                </c:pt>
                <c:pt idx="51">
                  <c:v>36.196027514966062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2-4DB0-A739-F6C90B7AB880}"/>
            </c:ext>
          </c:extLst>
        </c:ser>
        <c:ser>
          <c:idx val="1"/>
          <c:order val="1"/>
          <c:tx>
            <c:v>ROP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Selisih!$T$3:$T$54</c:f>
              <c:numCache>
                <c:formatCode>0</c:formatCode>
                <c:ptCount val="5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9-49F1-8591-C308A598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45880"/>
        <c:axId val="322121584"/>
      </c:scatterChart>
      <c:valAx>
        <c:axId val="396645880"/>
        <c:scaling>
          <c:orientation val="minMax"/>
          <c:max val="5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22121584"/>
        <c:crosses val="autoZero"/>
        <c:crossBetween val="midCat"/>
        <c:majorUnit val="3"/>
      </c:valAx>
      <c:valAx>
        <c:axId val="322121584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645880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EOQ</a:t>
            </a:r>
            <a:r>
              <a:rPr lang="en-GB" baseline="0"/>
              <a:t> Jumbo Storage Bag Suki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Inventory Level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Selisih!$V$3:$V$54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Selisih!$Z$3:$Z$54</c:f>
              <c:numCache>
                <c:formatCode>0</c:formatCode>
                <c:ptCount val="52"/>
                <c:pt idx="0">
                  <c:v>682.33444062844501</c:v>
                </c:pt>
                <c:pt idx="1">
                  <c:v>541.66888125689002</c:v>
                </c:pt>
                <c:pt idx="2">
                  <c:v>401.00332188533503</c:v>
                </c:pt>
                <c:pt idx="3">
                  <c:v>260.33776251378004</c:v>
                </c:pt>
                <c:pt idx="4">
                  <c:v>119.67220314222504</c:v>
                </c:pt>
                <c:pt idx="5">
                  <c:v>0</c:v>
                </c:pt>
                <c:pt idx="6">
                  <c:v>682.33444062844501</c:v>
                </c:pt>
                <c:pt idx="7">
                  <c:v>541.66888125689002</c:v>
                </c:pt>
                <c:pt idx="8">
                  <c:v>401.00332188533503</c:v>
                </c:pt>
                <c:pt idx="9">
                  <c:v>260.33776251378004</c:v>
                </c:pt>
                <c:pt idx="10">
                  <c:v>119.67220314222504</c:v>
                </c:pt>
                <c:pt idx="11">
                  <c:v>0</c:v>
                </c:pt>
                <c:pt idx="12">
                  <c:v>682.33444062844501</c:v>
                </c:pt>
                <c:pt idx="13">
                  <c:v>541.66888125689002</c:v>
                </c:pt>
                <c:pt idx="14">
                  <c:v>401.00332188533503</c:v>
                </c:pt>
                <c:pt idx="15">
                  <c:v>260.33776251378004</c:v>
                </c:pt>
                <c:pt idx="16">
                  <c:v>119.67220314222504</c:v>
                </c:pt>
                <c:pt idx="17">
                  <c:v>0</c:v>
                </c:pt>
                <c:pt idx="18">
                  <c:v>682.33444062844501</c:v>
                </c:pt>
                <c:pt idx="19">
                  <c:v>541.66888125689002</c:v>
                </c:pt>
                <c:pt idx="20">
                  <c:v>401.00332188533503</c:v>
                </c:pt>
                <c:pt idx="21">
                  <c:v>260.33776251378004</c:v>
                </c:pt>
                <c:pt idx="22">
                  <c:v>119.67220314222504</c:v>
                </c:pt>
                <c:pt idx="23">
                  <c:v>0</c:v>
                </c:pt>
                <c:pt idx="24">
                  <c:v>682.33444062844501</c:v>
                </c:pt>
                <c:pt idx="25">
                  <c:v>541.66888125689002</c:v>
                </c:pt>
                <c:pt idx="26">
                  <c:v>401.00332188533503</c:v>
                </c:pt>
                <c:pt idx="27">
                  <c:v>260.33776251378004</c:v>
                </c:pt>
                <c:pt idx="28">
                  <c:v>119.67220314222504</c:v>
                </c:pt>
                <c:pt idx="29">
                  <c:v>0</c:v>
                </c:pt>
                <c:pt idx="30">
                  <c:v>682.33444062844501</c:v>
                </c:pt>
                <c:pt idx="31">
                  <c:v>541.66888125689002</c:v>
                </c:pt>
                <c:pt idx="32">
                  <c:v>401.00332188533503</c:v>
                </c:pt>
                <c:pt idx="33">
                  <c:v>260.33776251378004</c:v>
                </c:pt>
                <c:pt idx="34">
                  <c:v>119.67220314222504</c:v>
                </c:pt>
                <c:pt idx="35">
                  <c:v>0</c:v>
                </c:pt>
                <c:pt idx="36">
                  <c:v>682.33444062844501</c:v>
                </c:pt>
                <c:pt idx="37">
                  <c:v>541.66888125689002</c:v>
                </c:pt>
                <c:pt idx="38">
                  <c:v>401.00332188533503</c:v>
                </c:pt>
                <c:pt idx="39">
                  <c:v>260.33776251378004</c:v>
                </c:pt>
                <c:pt idx="40">
                  <c:v>119.67220314222504</c:v>
                </c:pt>
                <c:pt idx="41">
                  <c:v>0</c:v>
                </c:pt>
                <c:pt idx="42">
                  <c:v>682.33444062844501</c:v>
                </c:pt>
                <c:pt idx="43">
                  <c:v>541.66888125689002</c:v>
                </c:pt>
                <c:pt idx="44">
                  <c:v>401.00332188533503</c:v>
                </c:pt>
                <c:pt idx="45">
                  <c:v>260.33776251378004</c:v>
                </c:pt>
                <c:pt idx="46">
                  <c:v>119.67220314222504</c:v>
                </c:pt>
                <c:pt idx="47">
                  <c:v>0</c:v>
                </c:pt>
                <c:pt idx="48">
                  <c:v>682.33444062844501</c:v>
                </c:pt>
                <c:pt idx="49">
                  <c:v>541.66888125689002</c:v>
                </c:pt>
                <c:pt idx="50">
                  <c:v>401.00332188533503</c:v>
                </c:pt>
                <c:pt idx="51">
                  <c:v>260.33776251378004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E-4F1B-AA75-A7285BE5470A}"/>
            </c:ext>
          </c:extLst>
        </c:ser>
        <c:ser>
          <c:idx val="1"/>
          <c:order val="1"/>
          <c:tx>
            <c:v>ROP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Selisih!$AA$3:$AA$54</c:f>
              <c:numCache>
                <c:formatCode>0</c:formatCode>
                <c:ptCount val="52"/>
                <c:pt idx="0">
                  <c:v>164</c:v>
                </c:pt>
                <c:pt idx="1">
                  <c:v>164</c:v>
                </c:pt>
                <c:pt idx="2">
                  <c:v>164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  <c:pt idx="12">
                  <c:v>164</c:v>
                </c:pt>
                <c:pt idx="13">
                  <c:v>164</c:v>
                </c:pt>
                <c:pt idx="14">
                  <c:v>164</c:v>
                </c:pt>
                <c:pt idx="15">
                  <c:v>164</c:v>
                </c:pt>
                <c:pt idx="16">
                  <c:v>164</c:v>
                </c:pt>
                <c:pt idx="17">
                  <c:v>164</c:v>
                </c:pt>
                <c:pt idx="18">
                  <c:v>164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164</c:v>
                </c:pt>
                <c:pt idx="23">
                  <c:v>164</c:v>
                </c:pt>
                <c:pt idx="24">
                  <c:v>164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164</c:v>
                </c:pt>
                <c:pt idx="29">
                  <c:v>164</c:v>
                </c:pt>
                <c:pt idx="30">
                  <c:v>164</c:v>
                </c:pt>
                <c:pt idx="31">
                  <c:v>164</c:v>
                </c:pt>
                <c:pt idx="32">
                  <c:v>164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164</c:v>
                </c:pt>
                <c:pt idx="45">
                  <c:v>164</c:v>
                </c:pt>
                <c:pt idx="46">
                  <c:v>164</c:v>
                </c:pt>
                <c:pt idx="47">
                  <c:v>164</c:v>
                </c:pt>
                <c:pt idx="48">
                  <c:v>164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5-45A7-A53F-6B50F6D98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60712"/>
        <c:axId val="558761072"/>
      </c:scatterChart>
      <c:valAx>
        <c:axId val="558760712"/>
        <c:scaling>
          <c:orientation val="minMax"/>
          <c:max val="5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58761072"/>
        <c:crosses val="autoZero"/>
        <c:crossBetween val="midCat"/>
        <c:majorUnit val="3"/>
      </c:valAx>
      <c:valAx>
        <c:axId val="558761072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58760712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EOQ Lunch Bag Black Skull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Inventory Level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Selisih!$AC$3:$AC$54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Selisih!$AG$3:$AG$54</c:f>
              <c:numCache>
                <c:formatCode>0</c:formatCode>
                <c:ptCount val="52"/>
                <c:pt idx="0">
                  <c:v>851.17462131181196</c:v>
                </c:pt>
                <c:pt idx="1">
                  <c:v>665.34924262362392</c:v>
                </c:pt>
                <c:pt idx="2">
                  <c:v>479.52386393543588</c:v>
                </c:pt>
                <c:pt idx="3">
                  <c:v>293.69848524724785</c:v>
                </c:pt>
                <c:pt idx="4">
                  <c:v>107.87310655905983</c:v>
                </c:pt>
                <c:pt idx="5">
                  <c:v>0</c:v>
                </c:pt>
                <c:pt idx="6">
                  <c:v>851.17462131181196</c:v>
                </c:pt>
                <c:pt idx="7">
                  <c:v>665.34924262362392</c:v>
                </c:pt>
                <c:pt idx="8">
                  <c:v>479.52386393543588</c:v>
                </c:pt>
                <c:pt idx="9">
                  <c:v>293.69848524724785</c:v>
                </c:pt>
                <c:pt idx="10">
                  <c:v>107.87310655905983</c:v>
                </c:pt>
                <c:pt idx="11">
                  <c:v>0</c:v>
                </c:pt>
                <c:pt idx="12">
                  <c:v>851.17462131181196</c:v>
                </c:pt>
                <c:pt idx="13">
                  <c:v>665.34924262362392</c:v>
                </c:pt>
                <c:pt idx="14">
                  <c:v>479.52386393543588</c:v>
                </c:pt>
                <c:pt idx="15">
                  <c:v>293.69848524724785</c:v>
                </c:pt>
                <c:pt idx="16">
                  <c:v>107.87310655905983</c:v>
                </c:pt>
                <c:pt idx="17">
                  <c:v>0</c:v>
                </c:pt>
                <c:pt idx="18">
                  <c:v>851.17462131181196</c:v>
                </c:pt>
                <c:pt idx="19">
                  <c:v>665.34924262362392</c:v>
                </c:pt>
                <c:pt idx="20">
                  <c:v>479.52386393543588</c:v>
                </c:pt>
                <c:pt idx="21">
                  <c:v>293.69848524724785</c:v>
                </c:pt>
                <c:pt idx="22">
                  <c:v>107.87310655905983</c:v>
                </c:pt>
                <c:pt idx="23">
                  <c:v>0</c:v>
                </c:pt>
                <c:pt idx="24">
                  <c:v>851.17462131181196</c:v>
                </c:pt>
                <c:pt idx="25">
                  <c:v>665.34924262362392</c:v>
                </c:pt>
                <c:pt idx="26">
                  <c:v>479.52386393543588</c:v>
                </c:pt>
                <c:pt idx="27">
                  <c:v>293.69848524724785</c:v>
                </c:pt>
                <c:pt idx="28">
                  <c:v>107.87310655905983</c:v>
                </c:pt>
                <c:pt idx="29">
                  <c:v>0</c:v>
                </c:pt>
                <c:pt idx="30">
                  <c:v>851.17462131181196</c:v>
                </c:pt>
                <c:pt idx="31">
                  <c:v>665.34924262362392</c:v>
                </c:pt>
                <c:pt idx="32">
                  <c:v>479.52386393543588</c:v>
                </c:pt>
                <c:pt idx="33">
                  <c:v>293.69848524724785</c:v>
                </c:pt>
                <c:pt idx="34">
                  <c:v>107.87310655905983</c:v>
                </c:pt>
                <c:pt idx="35">
                  <c:v>0</c:v>
                </c:pt>
                <c:pt idx="36">
                  <c:v>851.17462131181196</c:v>
                </c:pt>
                <c:pt idx="37">
                  <c:v>665.34924262362392</c:v>
                </c:pt>
                <c:pt idx="38">
                  <c:v>479.52386393543588</c:v>
                </c:pt>
                <c:pt idx="39">
                  <c:v>293.69848524724785</c:v>
                </c:pt>
                <c:pt idx="40">
                  <c:v>107.87310655905983</c:v>
                </c:pt>
                <c:pt idx="41">
                  <c:v>0</c:v>
                </c:pt>
                <c:pt idx="42">
                  <c:v>851.17462131181196</c:v>
                </c:pt>
                <c:pt idx="43">
                  <c:v>665.34924262362392</c:v>
                </c:pt>
                <c:pt idx="44">
                  <c:v>479.52386393543588</c:v>
                </c:pt>
                <c:pt idx="45">
                  <c:v>293.69848524724785</c:v>
                </c:pt>
                <c:pt idx="46">
                  <c:v>107.87310655905983</c:v>
                </c:pt>
                <c:pt idx="47">
                  <c:v>0</c:v>
                </c:pt>
                <c:pt idx="48">
                  <c:v>851.17462131181196</c:v>
                </c:pt>
                <c:pt idx="49">
                  <c:v>665.34924262362392</c:v>
                </c:pt>
                <c:pt idx="50">
                  <c:v>479.52386393543588</c:v>
                </c:pt>
                <c:pt idx="51">
                  <c:v>293.69848524724785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7-4164-9ED6-C0159395949B}"/>
            </c:ext>
          </c:extLst>
        </c:ser>
        <c:ser>
          <c:idx val="1"/>
          <c:order val="1"/>
          <c:tx>
            <c:v>ROP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Selisih!$AH$3:$AH$54</c:f>
              <c:numCache>
                <c:formatCode>0</c:formatCode>
                <c:ptCount val="52"/>
                <c:pt idx="0">
                  <c:v>217</c:v>
                </c:pt>
                <c:pt idx="1">
                  <c:v>217</c:v>
                </c:pt>
                <c:pt idx="2">
                  <c:v>217</c:v>
                </c:pt>
                <c:pt idx="3">
                  <c:v>217</c:v>
                </c:pt>
                <c:pt idx="4">
                  <c:v>217</c:v>
                </c:pt>
                <c:pt idx="5">
                  <c:v>217</c:v>
                </c:pt>
                <c:pt idx="6">
                  <c:v>217</c:v>
                </c:pt>
                <c:pt idx="7">
                  <c:v>217</c:v>
                </c:pt>
                <c:pt idx="8">
                  <c:v>217</c:v>
                </c:pt>
                <c:pt idx="9">
                  <c:v>217</c:v>
                </c:pt>
                <c:pt idx="10">
                  <c:v>217</c:v>
                </c:pt>
                <c:pt idx="11">
                  <c:v>217</c:v>
                </c:pt>
                <c:pt idx="12">
                  <c:v>217</c:v>
                </c:pt>
                <c:pt idx="13">
                  <c:v>217</c:v>
                </c:pt>
                <c:pt idx="14">
                  <c:v>217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217</c:v>
                </c:pt>
                <c:pt idx="22">
                  <c:v>217</c:v>
                </c:pt>
                <c:pt idx="23">
                  <c:v>217</c:v>
                </c:pt>
                <c:pt idx="24">
                  <c:v>217</c:v>
                </c:pt>
                <c:pt idx="25">
                  <c:v>217</c:v>
                </c:pt>
                <c:pt idx="26">
                  <c:v>217</c:v>
                </c:pt>
                <c:pt idx="27">
                  <c:v>217</c:v>
                </c:pt>
                <c:pt idx="28">
                  <c:v>217</c:v>
                </c:pt>
                <c:pt idx="29">
                  <c:v>217</c:v>
                </c:pt>
                <c:pt idx="30">
                  <c:v>217</c:v>
                </c:pt>
                <c:pt idx="31">
                  <c:v>217</c:v>
                </c:pt>
                <c:pt idx="32">
                  <c:v>217</c:v>
                </c:pt>
                <c:pt idx="33">
                  <c:v>217</c:v>
                </c:pt>
                <c:pt idx="34">
                  <c:v>217</c:v>
                </c:pt>
                <c:pt idx="35">
                  <c:v>217</c:v>
                </c:pt>
                <c:pt idx="36">
                  <c:v>217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217</c:v>
                </c:pt>
                <c:pt idx="44">
                  <c:v>217</c:v>
                </c:pt>
                <c:pt idx="45">
                  <c:v>217</c:v>
                </c:pt>
                <c:pt idx="46">
                  <c:v>217</c:v>
                </c:pt>
                <c:pt idx="47">
                  <c:v>217</c:v>
                </c:pt>
                <c:pt idx="48">
                  <c:v>217</c:v>
                </c:pt>
                <c:pt idx="49">
                  <c:v>217</c:v>
                </c:pt>
                <c:pt idx="50">
                  <c:v>217</c:v>
                </c:pt>
                <c:pt idx="51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2-428C-AA25-8E0A79D8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83104"/>
        <c:axId val="559483464"/>
      </c:scatterChart>
      <c:valAx>
        <c:axId val="559483104"/>
        <c:scaling>
          <c:orientation val="minMax"/>
          <c:max val="5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59483464"/>
        <c:crosses val="autoZero"/>
        <c:crossBetween val="midCat"/>
        <c:majorUnit val="3"/>
      </c:valAx>
      <c:valAx>
        <c:axId val="55948346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59483104"/>
        <c:crosses val="autoZero"/>
        <c:crossBetween val="midCat"/>
        <c:majorUnit val="200"/>
        <c:minorUnit val="3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EOQ Lunch Bag Cars Blue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Inventory Level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Selisih!$AJ$3:$AJ$54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Selisih!$AN$3:$AN$54</c:f>
              <c:numCache>
                <c:formatCode>0</c:formatCode>
                <c:ptCount val="52"/>
                <c:pt idx="0">
                  <c:v>702.44806128914502</c:v>
                </c:pt>
                <c:pt idx="1">
                  <c:v>591.81463254531695</c:v>
                </c:pt>
                <c:pt idx="2">
                  <c:v>578.32597051245955</c:v>
                </c:pt>
                <c:pt idx="3">
                  <c:v>456.36433315394953</c:v>
                </c:pt>
                <c:pt idx="4">
                  <c:v>367.76800776574174</c:v>
                </c:pt>
                <c:pt idx="5">
                  <c:v>329.37031515266352</c:v>
                </c:pt>
                <c:pt idx="6">
                  <c:v>1089.7115127955276</c:v>
                </c:pt>
                <c:pt idx="7">
                  <c:v>995.33193554243701</c:v>
                </c:pt>
                <c:pt idx="8">
                  <c:v>936.86304313063454</c:v>
                </c:pt>
                <c:pt idx="9">
                  <c:v>863.17902956842784</c:v>
                </c:pt>
                <c:pt idx="10">
                  <c:v>767.68738796746925</c:v>
                </c:pt>
                <c:pt idx="11">
                  <c:v>710.2358797036452</c:v>
                </c:pt>
                <c:pt idx="12">
                  <c:v>1513.0609627719441</c:v>
                </c:pt>
                <c:pt idx="13">
                  <c:v>1469.6198814352233</c:v>
                </c:pt>
                <c:pt idx="14">
                  <c:v>1246.3127863719253</c:v>
                </c:pt>
                <c:pt idx="15">
                  <c:v>1063.9874280438064</c:v>
                </c:pt>
                <c:pt idx="16">
                  <c:v>949.62669805348742</c:v>
                </c:pt>
                <c:pt idx="17">
                  <c:v>827.30509447748841</c:v>
                </c:pt>
                <c:pt idx="18">
                  <c:v>1611.9617458854846</c:v>
                </c:pt>
                <c:pt idx="19">
                  <c:v>1528.6229384781623</c:v>
                </c:pt>
                <c:pt idx="20">
                  <c:v>1402.2884425877653</c:v>
                </c:pt>
                <c:pt idx="21">
                  <c:v>1169.9482804300683</c:v>
                </c:pt>
                <c:pt idx="22">
                  <c:v>983.61158163205425</c:v>
                </c:pt>
                <c:pt idx="23">
                  <c:v>864.27394044073321</c:v>
                </c:pt>
                <c:pt idx="24">
                  <c:v>1610.9358110804142</c:v>
                </c:pt>
                <c:pt idx="25">
                  <c:v>1360.5984892149272</c:v>
                </c:pt>
                <c:pt idx="26">
                  <c:v>1281.2606248628208</c:v>
                </c:pt>
                <c:pt idx="27">
                  <c:v>1123.9229391412568</c:v>
                </c:pt>
                <c:pt idx="28">
                  <c:v>998.58530177995283</c:v>
                </c:pt>
                <c:pt idx="29">
                  <c:v>755.2475513813929</c:v>
                </c:pt>
                <c:pt idx="30">
                  <c:v>1470.9098846636189</c:v>
                </c:pt>
                <c:pt idx="31">
                  <c:v>1181.5721859265338</c:v>
                </c:pt>
                <c:pt idx="32">
                  <c:v>931.23448377514387</c:v>
                </c:pt>
                <c:pt idx="33">
                  <c:v>674.89679712482985</c:v>
                </c:pt>
                <c:pt idx="34">
                  <c:v>432.55909775240286</c:v>
                </c:pt>
                <c:pt idx="35">
                  <c:v>268.22140390052289</c:v>
                </c:pt>
                <c:pt idx="36">
                  <c:v>892.88370997641596</c:v>
                </c:pt>
                <c:pt idx="37">
                  <c:v>779.54601397854492</c:v>
                </c:pt>
                <c:pt idx="38">
                  <c:v>685.20831988764962</c:v>
                </c:pt>
                <c:pt idx="39">
                  <c:v>426.87062487247164</c:v>
                </c:pt>
                <c:pt idx="40">
                  <c:v>317.53292995581262</c:v>
                </c:pt>
                <c:pt idx="41">
                  <c:v>136.19523530804662</c:v>
                </c:pt>
                <c:pt idx="42">
                  <c:v>923.85754037846664</c:v>
                </c:pt>
                <c:pt idx="43">
                  <c:v>823.51984560003564</c:v>
                </c:pt>
                <c:pt idx="44">
                  <c:v>738.18215079385493</c:v>
                </c:pt>
                <c:pt idx="45">
                  <c:v>608.84445595424791</c:v>
                </c:pt>
                <c:pt idx="46">
                  <c:v>520.50676115568058</c:v>
                </c:pt>
                <c:pt idx="47">
                  <c:v>409.16906633288056</c:v>
                </c:pt>
                <c:pt idx="48">
                  <c:v>285.8313715161346</c:v>
                </c:pt>
                <c:pt idx="49">
                  <c:v>44.493676703293602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5-46B1-84A3-9757A8BD37CA}"/>
            </c:ext>
          </c:extLst>
        </c:ser>
        <c:ser>
          <c:idx val="1"/>
          <c:order val="1"/>
          <c:tx>
            <c:v>ROP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Selisih!$AO$3:$AO$54</c:f>
              <c:numCache>
                <c:formatCode>0</c:formatCode>
                <c:ptCount val="52"/>
                <c:pt idx="0">
                  <c:v>164</c:v>
                </c:pt>
                <c:pt idx="1">
                  <c:v>164</c:v>
                </c:pt>
                <c:pt idx="2">
                  <c:v>164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  <c:pt idx="12">
                  <c:v>164</c:v>
                </c:pt>
                <c:pt idx="13">
                  <c:v>164</c:v>
                </c:pt>
                <c:pt idx="14">
                  <c:v>164</c:v>
                </c:pt>
                <c:pt idx="15">
                  <c:v>164</c:v>
                </c:pt>
                <c:pt idx="16">
                  <c:v>164</c:v>
                </c:pt>
                <c:pt idx="17">
                  <c:v>164</c:v>
                </c:pt>
                <c:pt idx="18">
                  <c:v>164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164</c:v>
                </c:pt>
                <c:pt idx="23">
                  <c:v>164</c:v>
                </c:pt>
                <c:pt idx="24">
                  <c:v>164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164</c:v>
                </c:pt>
                <c:pt idx="29">
                  <c:v>164</c:v>
                </c:pt>
                <c:pt idx="30">
                  <c:v>164</c:v>
                </c:pt>
                <c:pt idx="31">
                  <c:v>164</c:v>
                </c:pt>
                <c:pt idx="32">
                  <c:v>164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164</c:v>
                </c:pt>
                <c:pt idx="45">
                  <c:v>164</c:v>
                </c:pt>
                <c:pt idx="46">
                  <c:v>164</c:v>
                </c:pt>
                <c:pt idx="47">
                  <c:v>164</c:v>
                </c:pt>
                <c:pt idx="48">
                  <c:v>164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3-4927-BFBA-229BDD1BC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07696"/>
        <c:axId val="560208056"/>
      </c:scatterChart>
      <c:valAx>
        <c:axId val="560207696"/>
        <c:scaling>
          <c:orientation val="minMax"/>
          <c:max val="5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60208056"/>
        <c:crosses val="autoZero"/>
        <c:crossBetween val="midCat"/>
        <c:majorUnit val="3"/>
      </c:valAx>
      <c:valAx>
        <c:axId val="560208056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60207696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EOQ Lunch Bag Woodland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Inventory Level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Selisih!$AQ$3:$AQ$54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Selisih!$AU$3:$AU$54</c:f>
              <c:numCache>
                <c:formatCode>0</c:formatCode>
                <c:ptCount val="52"/>
                <c:pt idx="0">
                  <c:v>659.79854598395025</c:v>
                </c:pt>
                <c:pt idx="1">
                  <c:v>559.96033542811927</c:v>
                </c:pt>
                <c:pt idx="2">
                  <c:v>460.91150991076228</c:v>
                </c:pt>
                <c:pt idx="3">
                  <c:v>361.76879384080905</c:v>
                </c:pt>
                <c:pt idx="4">
                  <c:v>262.63724524355564</c:v>
                </c:pt>
                <c:pt idx="5">
                  <c:v>163.50436837159242</c:v>
                </c:pt>
                <c:pt idx="6">
                  <c:v>64.371649486467618</c:v>
                </c:pt>
                <c:pt idx="7">
                  <c:v>0</c:v>
                </c:pt>
                <c:pt idx="8">
                  <c:v>653.86726455874964</c:v>
                </c:pt>
                <c:pt idx="9">
                  <c:v>554.73452885165955</c:v>
                </c:pt>
                <c:pt idx="10">
                  <c:v>455.60179317618872</c:v>
                </c:pt>
                <c:pt idx="11">
                  <c:v>356.46905749695713</c:v>
                </c:pt>
                <c:pt idx="12">
                  <c:v>257.33632181817285</c:v>
                </c:pt>
                <c:pt idx="13">
                  <c:v>158.20358613933536</c:v>
                </c:pt>
                <c:pt idx="14">
                  <c:v>59.070850460504161</c:v>
                </c:pt>
                <c:pt idx="15">
                  <c:v>0</c:v>
                </c:pt>
                <c:pt idx="16">
                  <c:v>653.86726432116814</c:v>
                </c:pt>
                <c:pt idx="17">
                  <c:v>554.73452864233627</c:v>
                </c:pt>
                <c:pt idx="18">
                  <c:v>455.60179296350435</c:v>
                </c:pt>
                <c:pt idx="19">
                  <c:v>356.46905728467243</c:v>
                </c:pt>
                <c:pt idx="20">
                  <c:v>257.33632160584051</c:v>
                </c:pt>
                <c:pt idx="21">
                  <c:v>158.20358592700859</c:v>
                </c:pt>
                <c:pt idx="22">
                  <c:v>59.070850248176683</c:v>
                </c:pt>
                <c:pt idx="23">
                  <c:v>0</c:v>
                </c:pt>
                <c:pt idx="24">
                  <c:v>653.86726432116814</c:v>
                </c:pt>
                <c:pt idx="25">
                  <c:v>554.73452864233627</c:v>
                </c:pt>
                <c:pt idx="26">
                  <c:v>455.60179296350435</c:v>
                </c:pt>
                <c:pt idx="27">
                  <c:v>356.46905728467243</c:v>
                </c:pt>
                <c:pt idx="28">
                  <c:v>257.33632160584051</c:v>
                </c:pt>
                <c:pt idx="29">
                  <c:v>158.20358592700859</c:v>
                </c:pt>
                <c:pt idx="30">
                  <c:v>59.070850248176683</c:v>
                </c:pt>
                <c:pt idx="31">
                  <c:v>0</c:v>
                </c:pt>
                <c:pt idx="32">
                  <c:v>653.86726432116814</c:v>
                </c:pt>
                <c:pt idx="33">
                  <c:v>554.73452864233627</c:v>
                </c:pt>
                <c:pt idx="34">
                  <c:v>455.60179296350435</c:v>
                </c:pt>
                <c:pt idx="35">
                  <c:v>356.46905728467243</c:v>
                </c:pt>
                <c:pt idx="36">
                  <c:v>257.33632160584051</c:v>
                </c:pt>
                <c:pt idx="37">
                  <c:v>158.20358592700859</c:v>
                </c:pt>
                <c:pt idx="38">
                  <c:v>59.070850248176683</c:v>
                </c:pt>
                <c:pt idx="39">
                  <c:v>0</c:v>
                </c:pt>
                <c:pt idx="40">
                  <c:v>653.86726432116814</c:v>
                </c:pt>
                <c:pt idx="41">
                  <c:v>554.73452864233627</c:v>
                </c:pt>
                <c:pt idx="42">
                  <c:v>455.60179296350435</c:v>
                </c:pt>
                <c:pt idx="43">
                  <c:v>356.46905728467243</c:v>
                </c:pt>
                <c:pt idx="44">
                  <c:v>257.33632160584051</c:v>
                </c:pt>
                <c:pt idx="45">
                  <c:v>158.20358592700859</c:v>
                </c:pt>
                <c:pt idx="46">
                  <c:v>59.070850248176683</c:v>
                </c:pt>
                <c:pt idx="47">
                  <c:v>0</c:v>
                </c:pt>
                <c:pt idx="48">
                  <c:v>653.86726432116814</c:v>
                </c:pt>
                <c:pt idx="49">
                  <c:v>554.73452864233627</c:v>
                </c:pt>
                <c:pt idx="50">
                  <c:v>455.60179296350435</c:v>
                </c:pt>
                <c:pt idx="51">
                  <c:v>356.46905728467243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B-4B51-B3BF-41E8E3C91808}"/>
            </c:ext>
          </c:extLst>
        </c:ser>
        <c:ser>
          <c:idx val="1"/>
          <c:order val="1"/>
          <c:tx>
            <c:v>Reorder Point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Selisih!$AV$3:$AV$54</c:f>
              <c:numCache>
                <c:formatCode>0</c:formatCode>
                <c:ptCount val="52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C-4177-AE61-1BEA6CE9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92024"/>
        <c:axId val="535192744"/>
      </c:scatterChart>
      <c:valAx>
        <c:axId val="535192024"/>
        <c:scaling>
          <c:orientation val="minMax"/>
          <c:max val="5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5192744"/>
        <c:crosses val="autoZero"/>
        <c:crossBetween val="midCat"/>
        <c:majorUnit val="3"/>
      </c:valAx>
      <c:valAx>
        <c:axId val="5351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519202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EOQ </a:t>
            </a:r>
            <a:r>
              <a:rPr lang="id-ID"/>
              <a:t>Red Floral Feltcraft Shoulder Bag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Inventory Level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Selisih!$AX$3:$AX$54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Selisih!$BB$3:$BB$54</c:f>
              <c:numCache>
                <c:formatCode>0</c:formatCode>
                <c:ptCount val="52"/>
                <c:pt idx="0">
                  <c:v>177.79032214122981</c:v>
                </c:pt>
                <c:pt idx="1">
                  <c:v>150.95100327009951</c:v>
                </c:pt>
                <c:pt idx="2">
                  <c:v>146.80066094799051</c:v>
                </c:pt>
                <c:pt idx="3">
                  <c:v>144.65031862588148</c:v>
                </c:pt>
                <c:pt idx="4">
                  <c:v>121.49997630377248</c:v>
                </c:pt>
                <c:pt idx="5">
                  <c:v>111.34963398166349</c:v>
                </c:pt>
                <c:pt idx="6">
                  <c:v>109.19929165955448</c:v>
                </c:pt>
                <c:pt idx="7">
                  <c:v>107.04894933744546</c:v>
                </c:pt>
                <c:pt idx="8">
                  <c:v>102.89860701533645</c:v>
                </c:pt>
                <c:pt idx="9">
                  <c:v>78.748264693227455</c:v>
                </c:pt>
                <c:pt idx="10">
                  <c:v>323.59792237111844</c:v>
                </c:pt>
                <c:pt idx="11">
                  <c:v>288.44758004900945</c:v>
                </c:pt>
                <c:pt idx="12">
                  <c:v>277.29723772690045</c:v>
                </c:pt>
                <c:pt idx="13">
                  <c:v>271.14689540479145</c:v>
                </c:pt>
                <c:pt idx="14">
                  <c:v>255.99655308268245</c:v>
                </c:pt>
                <c:pt idx="15">
                  <c:v>244.84621076057346</c:v>
                </c:pt>
                <c:pt idx="16">
                  <c:v>223.69586843846446</c:v>
                </c:pt>
                <c:pt idx="17">
                  <c:v>201.54552611635546</c:v>
                </c:pt>
                <c:pt idx="18">
                  <c:v>195.39518379424646</c:v>
                </c:pt>
                <c:pt idx="19">
                  <c:v>193.24484147213747</c:v>
                </c:pt>
                <c:pt idx="20">
                  <c:v>436.09449915002847</c:v>
                </c:pt>
                <c:pt idx="21">
                  <c:v>419.94415682791947</c:v>
                </c:pt>
                <c:pt idx="22">
                  <c:v>401.79381450581047</c:v>
                </c:pt>
                <c:pt idx="23">
                  <c:v>396.64347218370148</c:v>
                </c:pt>
                <c:pt idx="24">
                  <c:v>394.49312986159248</c:v>
                </c:pt>
                <c:pt idx="25">
                  <c:v>377.34278753948348</c:v>
                </c:pt>
                <c:pt idx="26">
                  <c:v>363.19244521737448</c:v>
                </c:pt>
                <c:pt idx="27">
                  <c:v>353.04210289526549</c:v>
                </c:pt>
                <c:pt idx="28">
                  <c:v>340.89176057315649</c:v>
                </c:pt>
                <c:pt idx="29">
                  <c:v>330.74141825104749</c:v>
                </c:pt>
                <c:pt idx="30">
                  <c:v>570.59107592893849</c:v>
                </c:pt>
                <c:pt idx="31">
                  <c:v>542.44073360682944</c:v>
                </c:pt>
                <c:pt idx="32">
                  <c:v>512.29039128472039</c:v>
                </c:pt>
                <c:pt idx="33">
                  <c:v>482.14004896261139</c:v>
                </c:pt>
                <c:pt idx="34">
                  <c:v>462.98970664050239</c:v>
                </c:pt>
                <c:pt idx="35">
                  <c:v>425.83936431839339</c:v>
                </c:pt>
                <c:pt idx="36">
                  <c:v>399.6890219962844</c:v>
                </c:pt>
                <c:pt idx="37">
                  <c:v>373.5386796741754</c:v>
                </c:pt>
                <c:pt idx="38">
                  <c:v>360.3883373520664</c:v>
                </c:pt>
                <c:pt idx="39">
                  <c:v>340.2379950299574</c:v>
                </c:pt>
                <c:pt idx="40">
                  <c:v>568.08765270784841</c:v>
                </c:pt>
                <c:pt idx="41">
                  <c:v>524.93731038573947</c:v>
                </c:pt>
                <c:pt idx="42">
                  <c:v>400.78696806363047</c:v>
                </c:pt>
                <c:pt idx="43">
                  <c:v>329.63662574152147</c:v>
                </c:pt>
                <c:pt idx="44">
                  <c:v>252.48628341941247</c:v>
                </c:pt>
                <c:pt idx="45">
                  <c:v>230.33594109730348</c:v>
                </c:pt>
                <c:pt idx="46">
                  <c:v>210.18559877519448</c:v>
                </c:pt>
                <c:pt idx="47">
                  <c:v>161.03525645308548</c:v>
                </c:pt>
                <c:pt idx="48">
                  <c:v>73.884914130976483</c:v>
                </c:pt>
                <c:pt idx="49">
                  <c:v>34.734571808867486</c:v>
                </c:pt>
                <c:pt idx="50">
                  <c:v>5.5842294867584847</c:v>
                </c:pt>
                <c:pt idx="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8-443D-BD90-77D0BD12A98A}"/>
            </c:ext>
          </c:extLst>
        </c:ser>
        <c:ser>
          <c:idx val="1"/>
          <c:order val="1"/>
          <c:tx>
            <c:v>ROP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Selisih!$BC$3:$BC$54</c:f>
              <c:numCache>
                <c:formatCode>0</c:formatCode>
                <c:ptCount val="52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A-46CF-8AA9-668EA96E7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17176"/>
        <c:axId val="384613936"/>
      </c:scatterChart>
      <c:valAx>
        <c:axId val="384617176"/>
        <c:scaling>
          <c:orientation val="minMax"/>
          <c:max val="5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4613936"/>
        <c:crosses val="autoZero"/>
        <c:crossBetween val="midCat"/>
        <c:majorUnit val="3"/>
      </c:valAx>
      <c:valAx>
        <c:axId val="38461393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4617176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EOQ Jumbo Bag Baroque Black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Inventory Level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Selisih!$H$3:$H$54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Selisih!$E$3:$E$54</c:f>
              <c:numCache>
                <c:formatCode>0</c:formatCode>
                <c:ptCount val="52"/>
                <c:pt idx="0">
                  <c:v>685.97043231543194</c:v>
                </c:pt>
                <c:pt idx="1">
                  <c:v>544.94086463086387</c:v>
                </c:pt>
                <c:pt idx="2">
                  <c:v>403.91129694629586</c:v>
                </c:pt>
                <c:pt idx="3">
                  <c:v>262.88172926172786</c:v>
                </c:pt>
                <c:pt idx="4">
                  <c:v>121.85216157715985</c:v>
                </c:pt>
                <c:pt idx="5">
                  <c:v>0</c:v>
                </c:pt>
                <c:pt idx="6">
                  <c:v>685.97043231543194</c:v>
                </c:pt>
                <c:pt idx="7">
                  <c:v>544.94086463086387</c:v>
                </c:pt>
                <c:pt idx="8">
                  <c:v>403.91129694629586</c:v>
                </c:pt>
                <c:pt idx="9">
                  <c:v>262.88172926172786</c:v>
                </c:pt>
                <c:pt idx="10">
                  <c:v>121.85216157715985</c:v>
                </c:pt>
                <c:pt idx="11">
                  <c:v>0</c:v>
                </c:pt>
                <c:pt idx="12">
                  <c:v>685.97043231543194</c:v>
                </c:pt>
                <c:pt idx="13">
                  <c:v>544.94086463086387</c:v>
                </c:pt>
                <c:pt idx="14">
                  <c:v>403.91129694629586</c:v>
                </c:pt>
                <c:pt idx="15">
                  <c:v>262.88172926172786</c:v>
                </c:pt>
                <c:pt idx="16">
                  <c:v>121.85216157715985</c:v>
                </c:pt>
                <c:pt idx="17">
                  <c:v>0</c:v>
                </c:pt>
                <c:pt idx="18">
                  <c:v>685.97043231543194</c:v>
                </c:pt>
                <c:pt idx="19">
                  <c:v>544.94086463086387</c:v>
                </c:pt>
                <c:pt idx="20">
                  <c:v>403.91129694629586</c:v>
                </c:pt>
                <c:pt idx="21">
                  <c:v>262.88172926172786</c:v>
                </c:pt>
                <c:pt idx="22">
                  <c:v>121.85216157715985</c:v>
                </c:pt>
                <c:pt idx="23">
                  <c:v>0</c:v>
                </c:pt>
                <c:pt idx="24">
                  <c:v>685.97043231543194</c:v>
                </c:pt>
                <c:pt idx="25">
                  <c:v>544.94086463086387</c:v>
                </c:pt>
                <c:pt idx="26">
                  <c:v>403.91129694629586</c:v>
                </c:pt>
                <c:pt idx="27">
                  <c:v>262.88172926172786</c:v>
                </c:pt>
                <c:pt idx="28">
                  <c:v>121.85216157715985</c:v>
                </c:pt>
                <c:pt idx="29">
                  <c:v>0</c:v>
                </c:pt>
                <c:pt idx="30">
                  <c:v>685.97043231543194</c:v>
                </c:pt>
                <c:pt idx="31">
                  <c:v>544.94086463086387</c:v>
                </c:pt>
                <c:pt idx="32">
                  <c:v>403.91129694629586</c:v>
                </c:pt>
                <c:pt idx="33">
                  <c:v>262.88172926172786</c:v>
                </c:pt>
                <c:pt idx="34">
                  <c:v>121.85216157715985</c:v>
                </c:pt>
                <c:pt idx="35">
                  <c:v>0</c:v>
                </c:pt>
                <c:pt idx="36">
                  <c:v>685.97043231543194</c:v>
                </c:pt>
                <c:pt idx="37">
                  <c:v>544.94086463086387</c:v>
                </c:pt>
                <c:pt idx="38">
                  <c:v>403.91129694629586</c:v>
                </c:pt>
                <c:pt idx="39">
                  <c:v>262.88172926172786</c:v>
                </c:pt>
                <c:pt idx="40">
                  <c:v>121.85216157715985</c:v>
                </c:pt>
                <c:pt idx="41">
                  <c:v>0</c:v>
                </c:pt>
                <c:pt idx="42">
                  <c:v>685.97043231543194</c:v>
                </c:pt>
                <c:pt idx="43">
                  <c:v>544.94086463086387</c:v>
                </c:pt>
                <c:pt idx="44">
                  <c:v>403.91129694629586</c:v>
                </c:pt>
                <c:pt idx="45">
                  <c:v>262.88172926172786</c:v>
                </c:pt>
                <c:pt idx="46">
                  <c:v>121.85216157715985</c:v>
                </c:pt>
                <c:pt idx="47">
                  <c:v>0</c:v>
                </c:pt>
                <c:pt idx="48">
                  <c:v>685.97043231543194</c:v>
                </c:pt>
                <c:pt idx="49">
                  <c:v>544.94086463086387</c:v>
                </c:pt>
                <c:pt idx="50">
                  <c:v>403.91129694629586</c:v>
                </c:pt>
                <c:pt idx="51">
                  <c:v>262.88172926172786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B-449C-88C9-85BC24052911}"/>
            </c:ext>
          </c:extLst>
        </c:ser>
        <c:ser>
          <c:idx val="1"/>
          <c:order val="1"/>
          <c:tx>
            <c:v>ROP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Selisih!$F$3:$F$54</c:f>
              <c:numCache>
                <c:formatCode>0</c:formatCode>
                <c:ptCount val="52"/>
                <c:pt idx="0">
                  <c:v>164.5345064102564</c:v>
                </c:pt>
                <c:pt idx="1">
                  <c:v>165</c:v>
                </c:pt>
                <c:pt idx="2">
                  <c:v>165</c:v>
                </c:pt>
                <c:pt idx="3">
                  <c:v>165</c:v>
                </c:pt>
                <c:pt idx="4">
                  <c:v>165</c:v>
                </c:pt>
                <c:pt idx="5">
                  <c:v>165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165</c:v>
                </c:pt>
                <c:pt idx="13">
                  <c:v>165</c:v>
                </c:pt>
                <c:pt idx="14">
                  <c:v>165</c:v>
                </c:pt>
                <c:pt idx="15">
                  <c:v>165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165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165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  <c:pt idx="42">
                  <c:v>165</c:v>
                </c:pt>
                <c:pt idx="43">
                  <c:v>165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165</c:v>
                </c:pt>
                <c:pt idx="48">
                  <c:v>165</c:v>
                </c:pt>
                <c:pt idx="49">
                  <c:v>165</c:v>
                </c:pt>
                <c:pt idx="50">
                  <c:v>165</c:v>
                </c:pt>
                <c:pt idx="51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FB-449C-88C9-85BC24052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39768"/>
        <c:axId val="612858376"/>
      </c:scatterChart>
      <c:valAx>
        <c:axId val="557239768"/>
        <c:scaling>
          <c:orientation val="minMax"/>
          <c:max val="5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2858376"/>
        <c:crosses val="autoZero"/>
        <c:crossBetween val="midCat"/>
        <c:majorUnit val="3"/>
      </c:valAx>
      <c:valAx>
        <c:axId val="612858376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5723976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57</xdr:row>
      <xdr:rowOff>14286</xdr:rowOff>
    </xdr:from>
    <xdr:to>
      <xdr:col>13</xdr:col>
      <xdr:colOff>504825</xdr:colOff>
      <xdr:row>74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3D4959-D824-C9DA-D7CF-9663C8BA7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971550</xdr:colOff>
      <xdr:row>56</xdr:row>
      <xdr:rowOff>176212</xdr:rowOff>
    </xdr:from>
    <xdr:to>
      <xdr:col>20</xdr:col>
      <xdr:colOff>466725</xdr:colOff>
      <xdr:row>74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C1FB32-F8DB-6254-48E3-7A7F5D274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1000125</xdr:colOff>
      <xdr:row>56</xdr:row>
      <xdr:rowOff>185736</xdr:rowOff>
    </xdr:from>
    <xdr:to>
      <xdr:col>27</xdr:col>
      <xdr:colOff>495300</xdr:colOff>
      <xdr:row>74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077FFF-B879-5867-7D76-6015D9BD0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57</xdr:row>
      <xdr:rowOff>4761</xdr:rowOff>
    </xdr:from>
    <xdr:to>
      <xdr:col>34</xdr:col>
      <xdr:colOff>504825</xdr:colOff>
      <xdr:row>74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D0CE58-79F4-860D-122F-1D7BC53A3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990600</xdr:colOff>
      <xdr:row>57</xdr:row>
      <xdr:rowOff>4762</xdr:rowOff>
    </xdr:from>
    <xdr:to>
      <xdr:col>41</xdr:col>
      <xdr:colOff>485775</xdr:colOff>
      <xdr:row>74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F234A3-F28B-6445-869B-64EC0016F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9525</xdr:colOff>
      <xdr:row>57</xdr:row>
      <xdr:rowOff>4761</xdr:rowOff>
    </xdr:from>
    <xdr:to>
      <xdr:col>48</xdr:col>
      <xdr:colOff>514350</xdr:colOff>
      <xdr:row>74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196511-1DD8-53C1-3EDC-E16BE23A2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1000125</xdr:colOff>
      <xdr:row>57</xdr:row>
      <xdr:rowOff>4761</xdr:rowOff>
    </xdr:from>
    <xdr:to>
      <xdr:col>55</xdr:col>
      <xdr:colOff>495300</xdr:colOff>
      <xdr:row>74</xdr:row>
      <xdr:rowOff>171449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F3D8A9-0C58-F5C7-DB8B-CE2396CD3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6</xdr:col>
      <xdr:colOff>504825</xdr:colOff>
      <xdr:row>74</xdr:row>
      <xdr:rowOff>166688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D6E719-F9F2-48F7-A0F0-A1DD52C1C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FB6D-5AF5-470E-A66F-942B64A5CD59}">
  <dimension ref="A1:V16"/>
  <sheetViews>
    <sheetView tabSelected="1" workbookViewId="0">
      <selection activeCell="N1" sqref="N1"/>
    </sheetView>
  </sheetViews>
  <sheetFormatPr defaultRowHeight="15" x14ac:dyDescent="0.25"/>
  <cols>
    <col min="1" max="1" width="4.42578125" bestFit="1" customWidth="1"/>
    <col min="2" max="2" width="45.85546875" bestFit="1" customWidth="1"/>
    <col min="3" max="3" width="17.7109375" customWidth="1"/>
    <col min="4" max="4" width="11.7109375" customWidth="1"/>
    <col min="5" max="6" width="15.7109375" customWidth="1"/>
    <col min="9" max="9" width="4.42578125" bestFit="1" customWidth="1"/>
    <col min="10" max="10" width="45.85546875" style="17" bestFit="1" customWidth="1"/>
    <col min="11" max="11" width="8.7109375" customWidth="1"/>
    <col min="12" max="12" width="16.85546875" bestFit="1" customWidth="1"/>
    <col min="13" max="13" width="20.7109375" bestFit="1" customWidth="1"/>
    <col min="14" max="14" width="8.7109375" customWidth="1"/>
    <col min="18" max="18" width="4.42578125" bestFit="1" customWidth="1"/>
    <col min="19" max="19" width="45.85546875" bestFit="1" customWidth="1"/>
    <col min="21" max="21" width="9.85546875" customWidth="1"/>
  </cols>
  <sheetData>
    <row r="1" spans="1:22" ht="56.25" customHeight="1" x14ac:dyDescent="0.25">
      <c r="A1" s="13" t="s">
        <v>9</v>
      </c>
      <c r="B1" s="14" t="s">
        <v>0</v>
      </c>
      <c r="C1" s="14" t="s">
        <v>11</v>
      </c>
      <c r="D1" s="14" t="s">
        <v>12</v>
      </c>
      <c r="E1" s="14" t="s">
        <v>13</v>
      </c>
      <c r="F1" s="14" t="s">
        <v>14</v>
      </c>
      <c r="I1" s="1" t="s">
        <v>9</v>
      </c>
      <c r="J1" s="15" t="s">
        <v>0</v>
      </c>
      <c r="K1" s="15" t="s">
        <v>10</v>
      </c>
      <c r="L1" s="15" t="s">
        <v>42</v>
      </c>
      <c r="M1" s="24" t="s">
        <v>43</v>
      </c>
      <c r="N1" s="23" t="s">
        <v>41</v>
      </c>
      <c r="R1" s="1" t="s">
        <v>9</v>
      </c>
      <c r="S1" s="15" t="s">
        <v>0</v>
      </c>
      <c r="T1" s="21" t="s">
        <v>37</v>
      </c>
      <c r="U1" s="21" t="s">
        <v>38</v>
      </c>
      <c r="V1" s="15" t="s">
        <v>36</v>
      </c>
    </row>
    <row r="2" spans="1:22" ht="24.95" customHeight="1" x14ac:dyDescent="0.25">
      <c r="A2" s="2">
        <v>1</v>
      </c>
      <c r="B2" s="8" t="s">
        <v>1</v>
      </c>
      <c r="C2" s="9">
        <v>7333.5379999999996</v>
      </c>
      <c r="D2" s="10">
        <v>1.37</v>
      </c>
      <c r="E2" s="25">
        <v>9.59</v>
      </c>
      <c r="F2" s="11">
        <v>0.15</v>
      </c>
      <c r="I2" s="2">
        <v>1</v>
      </c>
      <c r="J2" s="16" t="s">
        <v>1</v>
      </c>
      <c r="K2" s="6">
        <v>827</v>
      </c>
      <c r="L2" s="6">
        <v>9</v>
      </c>
      <c r="M2" s="20">
        <v>6</v>
      </c>
      <c r="N2" s="20">
        <v>165</v>
      </c>
      <c r="R2" s="2">
        <v>1</v>
      </c>
      <c r="S2" s="16" t="s">
        <v>1</v>
      </c>
      <c r="T2" s="7">
        <f t="shared" ref="T2:T9" si="0">((C2/K2)*E2)</f>
        <v>85.040664353083415</v>
      </c>
      <c r="U2" s="7">
        <f t="shared" ref="U2:U9" si="1">((K2/2)*(D2*F2))</f>
        <v>84.974250000000012</v>
      </c>
      <c r="V2" s="7">
        <f>T2+U2</f>
        <v>170.01491435308344</v>
      </c>
    </row>
    <row r="3" spans="1:22" ht="24.95" customHeight="1" x14ac:dyDescent="0.25">
      <c r="A3" s="2">
        <v>2</v>
      </c>
      <c r="B3" s="8" t="s">
        <v>2</v>
      </c>
      <c r="C3" s="9">
        <v>4457.4409999999998</v>
      </c>
      <c r="D3" s="10">
        <v>1.37</v>
      </c>
      <c r="E3" s="25">
        <v>9.59</v>
      </c>
      <c r="F3" s="11">
        <v>0.15</v>
      </c>
      <c r="I3" s="2">
        <v>2</v>
      </c>
      <c r="J3" s="16" t="s">
        <v>2</v>
      </c>
      <c r="K3" s="6">
        <v>645</v>
      </c>
      <c r="L3" s="6">
        <v>7</v>
      </c>
      <c r="M3" s="20">
        <v>8</v>
      </c>
      <c r="N3" s="20">
        <v>100</v>
      </c>
      <c r="R3" s="2">
        <v>2</v>
      </c>
      <c r="S3" s="16" t="s">
        <v>2</v>
      </c>
      <c r="T3" s="7">
        <f t="shared" si="0"/>
        <v>66.274200294573646</v>
      </c>
      <c r="U3" s="7">
        <f t="shared" si="1"/>
        <v>66.273750000000007</v>
      </c>
      <c r="V3" s="7">
        <f t="shared" ref="V3:V9" si="2">T3+U3</f>
        <v>132.54795029457364</v>
      </c>
    </row>
    <row r="4" spans="1:22" ht="24.95" customHeight="1" x14ac:dyDescent="0.25">
      <c r="A4" s="2">
        <v>3</v>
      </c>
      <c r="B4" s="8" t="s">
        <v>3</v>
      </c>
      <c r="C4" s="9">
        <v>4464.8040000000001</v>
      </c>
      <c r="D4" s="10">
        <v>1.38</v>
      </c>
      <c r="E4" s="25">
        <v>9.59</v>
      </c>
      <c r="F4" s="11">
        <v>0.15</v>
      </c>
      <c r="I4" s="2">
        <v>3</v>
      </c>
      <c r="J4" s="16" t="s">
        <v>3</v>
      </c>
      <c r="K4" s="6">
        <v>643</v>
      </c>
      <c r="L4" s="6">
        <v>7</v>
      </c>
      <c r="M4" s="20">
        <v>7</v>
      </c>
      <c r="N4" s="20">
        <v>100</v>
      </c>
      <c r="R4" s="2">
        <v>3</v>
      </c>
      <c r="S4" s="16" t="s">
        <v>3</v>
      </c>
      <c r="T4" s="7">
        <f t="shared" si="0"/>
        <v>66.590156080870912</v>
      </c>
      <c r="U4" s="7">
        <f t="shared" si="1"/>
        <v>66.5505</v>
      </c>
      <c r="V4" s="7">
        <f t="shared" si="2"/>
        <v>133.14065608087091</v>
      </c>
    </row>
    <row r="5" spans="1:22" ht="24.95" customHeight="1" x14ac:dyDescent="0.25">
      <c r="A5" s="2">
        <v>4</v>
      </c>
      <c r="B5" s="8" t="s">
        <v>4</v>
      </c>
      <c r="C5" s="9">
        <v>7314.6090000000004</v>
      </c>
      <c r="D5" s="10">
        <v>1.38</v>
      </c>
      <c r="E5" s="25">
        <v>9.59</v>
      </c>
      <c r="F5" s="11">
        <v>0.15</v>
      </c>
      <c r="I5" s="2">
        <v>4</v>
      </c>
      <c r="J5" s="16" t="s">
        <v>4</v>
      </c>
      <c r="K5" s="6">
        <v>823</v>
      </c>
      <c r="L5" s="6">
        <v>9</v>
      </c>
      <c r="M5" s="20">
        <v>6</v>
      </c>
      <c r="N5" s="20">
        <v>164</v>
      </c>
      <c r="R5" s="2">
        <v>4</v>
      </c>
      <c r="S5" s="16" t="s">
        <v>4</v>
      </c>
      <c r="T5" s="7">
        <f t="shared" si="0"/>
        <v>85.2334147144593</v>
      </c>
      <c r="U5" s="7">
        <f t="shared" si="1"/>
        <v>85.180499999999995</v>
      </c>
      <c r="V5" s="7">
        <f t="shared" si="2"/>
        <v>170.41391471445928</v>
      </c>
    </row>
    <row r="6" spans="1:22" ht="24.95" customHeight="1" x14ac:dyDescent="0.25">
      <c r="A6" s="2">
        <v>5</v>
      </c>
      <c r="B6" s="8" t="s">
        <v>5</v>
      </c>
      <c r="C6" s="9">
        <v>9662.92</v>
      </c>
      <c r="D6" s="10">
        <v>1.1499999999999999</v>
      </c>
      <c r="E6" s="25">
        <v>9.59</v>
      </c>
      <c r="F6" s="11">
        <v>0.15</v>
      </c>
      <c r="I6" s="2">
        <v>5</v>
      </c>
      <c r="J6" s="16" t="s">
        <v>5</v>
      </c>
      <c r="K6" s="6">
        <v>1037</v>
      </c>
      <c r="L6" s="6">
        <v>9</v>
      </c>
      <c r="M6" s="20">
        <v>6</v>
      </c>
      <c r="N6" s="20">
        <v>217</v>
      </c>
      <c r="R6" s="2">
        <v>5</v>
      </c>
      <c r="S6" s="16" t="s">
        <v>5</v>
      </c>
      <c r="T6" s="7">
        <f t="shared" si="0"/>
        <v>89.361044165863063</v>
      </c>
      <c r="U6" s="7">
        <f t="shared" si="1"/>
        <v>89.441249999999997</v>
      </c>
      <c r="V6" s="7">
        <f t="shared" si="2"/>
        <v>178.80229416586306</v>
      </c>
    </row>
    <row r="7" spans="1:22" ht="24.95" customHeight="1" x14ac:dyDescent="0.25">
      <c r="A7" s="2">
        <v>6</v>
      </c>
      <c r="B7" s="8" t="s">
        <v>6</v>
      </c>
      <c r="C7" s="9">
        <v>7294.1819999999998</v>
      </c>
      <c r="D7" s="10">
        <v>1.1599999999999999</v>
      </c>
      <c r="E7" s="25">
        <v>9.59</v>
      </c>
      <c r="F7" s="11">
        <v>0.15</v>
      </c>
      <c r="I7" s="2">
        <v>6</v>
      </c>
      <c r="J7" s="16" t="s">
        <v>6</v>
      </c>
      <c r="K7" s="6">
        <v>897</v>
      </c>
      <c r="L7" s="6">
        <v>8</v>
      </c>
      <c r="M7" s="20">
        <v>6</v>
      </c>
      <c r="N7" s="20">
        <v>164</v>
      </c>
      <c r="R7" s="2">
        <v>6</v>
      </c>
      <c r="S7" s="16" t="s">
        <v>6</v>
      </c>
      <c r="T7" s="7">
        <f t="shared" si="0"/>
        <v>77.983506555183951</v>
      </c>
      <c r="U7" s="7">
        <f t="shared" si="1"/>
        <v>78.039000000000001</v>
      </c>
      <c r="V7" s="7">
        <f t="shared" si="2"/>
        <v>156.02250655518395</v>
      </c>
    </row>
    <row r="8" spans="1:22" ht="24.95" customHeight="1" x14ac:dyDescent="0.25">
      <c r="A8" s="2">
        <v>7</v>
      </c>
      <c r="B8" s="12" t="s">
        <v>7</v>
      </c>
      <c r="C8" s="3">
        <v>5149.6009999999997</v>
      </c>
      <c r="D8" s="4">
        <v>1.1599999999999999</v>
      </c>
      <c r="E8" s="25">
        <v>9.59</v>
      </c>
      <c r="F8" s="11">
        <v>0.15</v>
      </c>
      <c r="I8" s="2">
        <v>7</v>
      </c>
      <c r="J8" s="16" t="s">
        <v>7</v>
      </c>
      <c r="K8" s="6">
        <v>753</v>
      </c>
      <c r="L8" s="6">
        <v>7</v>
      </c>
      <c r="M8" s="20">
        <v>8</v>
      </c>
      <c r="N8" s="20">
        <v>116</v>
      </c>
      <c r="R8" s="2">
        <v>7</v>
      </c>
      <c r="S8" s="16" t="s">
        <v>7</v>
      </c>
      <c r="T8" s="7">
        <f t="shared" si="0"/>
        <v>65.583895869853919</v>
      </c>
      <c r="U8" s="7">
        <f t="shared" si="1"/>
        <v>65.510999999999996</v>
      </c>
      <c r="V8" s="7">
        <f t="shared" si="2"/>
        <v>131.09489586985393</v>
      </c>
    </row>
    <row r="9" spans="1:22" ht="24.95" customHeight="1" x14ac:dyDescent="0.25">
      <c r="A9" s="2">
        <v>8</v>
      </c>
      <c r="B9" s="12" t="s">
        <v>8</v>
      </c>
      <c r="C9" s="3">
        <v>1266.566</v>
      </c>
      <c r="D9" s="4">
        <v>2.63</v>
      </c>
      <c r="E9" s="25">
        <v>9.59</v>
      </c>
      <c r="F9" s="11">
        <v>0.15</v>
      </c>
      <c r="I9" s="2">
        <v>8</v>
      </c>
      <c r="J9" s="16" t="s">
        <v>8</v>
      </c>
      <c r="K9" s="6">
        <v>248</v>
      </c>
      <c r="L9" s="6">
        <v>5</v>
      </c>
      <c r="M9" s="20">
        <v>10</v>
      </c>
      <c r="N9" s="20">
        <v>28</v>
      </c>
      <c r="R9" s="2">
        <v>8</v>
      </c>
      <c r="S9" s="16" t="s">
        <v>8</v>
      </c>
      <c r="T9" s="7">
        <f t="shared" si="0"/>
        <v>48.977290080645162</v>
      </c>
      <c r="U9" s="7">
        <f t="shared" si="1"/>
        <v>48.917999999999992</v>
      </c>
      <c r="V9" s="7">
        <f t="shared" si="2"/>
        <v>97.895290080645154</v>
      </c>
    </row>
    <row r="11" spans="1:22" x14ac:dyDescent="0.25">
      <c r="J11"/>
    </row>
    <row r="12" spans="1:22" x14ac:dyDescent="0.25">
      <c r="J12"/>
    </row>
    <row r="13" spans="1:22" x14ac:dyDescent="0.25">
      <c r="J13"/>
    </row>
    <row r="14" spans="1:22" x14ac:dyDescent="0.25">
      <c r="J14"/>
    </row>
    <row r="15" spans="1:22" x14ac:dyDescent="0.25">
      <c r="J15"/>
    </row>
    <row r="16" spans="1:22" x14ac:dyDescent="0.25">
      <c r="J1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3CF27-41F7-4425-94A8-8B9ADD3E56B7}">
  <dimension ref="A1:I53"/>
  <sheetViews>
    <sheetView workbookViewId="0">
      <selection activeCell="B29" sqref="B29"/>
    </sheetView>
  </sheetViews>
  <sheetFormatPr defaultColWidth="21.28515625" defaultRowHeight="15" x14ac:dyDescent="0.25"/>
  <cols>
    <col min="1" max="1" width="4.42578125" bestFit="1" customWidth="1"/>
    <col min="2" max="9" width="18.7109375" customWidth="1"/>
  </cols>
  <sheetData>
    <row r="1" spans="1:9" ht="54.75" customHeight="1" x14ac:dyDescent="0.25">
      <c r="A1" s="5" t="s">
        <v>9</v>
      </c>
      <c r="B1" s="22" t="s">
        <v>15</v>
      </c>
      <c r="C1" s="22" t="s">
        <v>16</v>
      </c>
      <c r="D1" s="22" t="s">
        <v>17</v>
      </c>
      <c r="E1" s="22" t="s">
        <v>18</v>
      </c>
      <c r="F1" s="22" t="s">
        <v>19</v>
      </c>
      <c r="G1" s="22" t="s">
        <v>20</v>
      </c>
      <c r="H1" s="22" t="s">
        <v>21</v>
      </c>
      <c r="I1" s="22" t="s">
        <v>22</v>
      </c>
    </row>
    <row r="2" spans="1:9" ht="15.75" hidden="1" x14ac:dyDescent="0.25">
      <c r="A2" s="19">
        <v>1</v>
      </c>
      <c r="B2" s="7">
        <v>141.02956768456801</v>
      </c>
      <c r="C2" s="7">
        <v>98.178975896017207</v>
      </c>
      <c r="D2" s="7">
        <v>85.861614855481406</v>
      </c>
      <c r="E2" s="7">
        <v>140.66555937155499</v>
      </c>
      <c r="F2" s="7">
        <v>185.82537868818801</v>
      </c>
      <c r="G2" s="7">
        <v>194.55193871085501</v>
      </c>
      <c r="H2" s="7">
        <v>93.201454016049794</v>
      </c>
      <c r="I2" s="7">
        <v>70.209677858770206</v>
      </c>
    </row>
    <row r="3" spans="1:9" ht="15.75" hidden="1" x14ac:dyDescent="0.25">
      <c r="A3" s="19">
        <v>2</v>
      </c>
      <c r="B3" s="7">
        <v>141.02956768456801</v>
      </c>
      <c r="C3" s="7">
        <v>67.444246135268003</v>
      </c>
      <c r="D3" s="7">
        <v>85.861614855481406</v>
      </c>
      <c r="E3" s="7">
        <v>140.66555937155499</v>
      </c>
      <c r="F3" s="7">
        <v>185.82537868818801</v>
      </c>
      <c r="G3" s="7">
        <v>110.63342874382801</v>
      </c>
      <c r="H3" s="7">
        <v>99.838210555830997</v>
      </c>
      <c r="I3" s="7">
        <v>26.839318871130299</v>
      </c>
    </row>
    <row r="4" spans="1:9" ht="15.75" hidden="1" x14ac:dyDescent="0.25">
      <c r="A4" s="19">
        <v>3</v>
      </c>
      <c r="B4" s="7">
        <v>141.02956768456801</v>
      </c>
      <c r="C4" s="7">
        <v>111.559099492801</v>
      </c>
      <c r="D4" s="7">
        <v>85.861614855481406</v>
      </c>
      <c r="E4" s="7">
        <v>140.66555937155499</v>
      </c>
      <c r="F4" s="7">
        <v>185.82537868818801</v>
      </c>
      <c r="G4" s="7">
        <v>13.4886620328574</v>
      </c>
      <c r="H4" s="7">
        <v>99.048825517357002</v>
      </c>
      <c r="I4" s="7">
        <v>4.1503423221090099</v>
      </c>
    </row>
    <row r="5" spans="1:9" ht="15.75" hidden="1" x14ac:dyDescent="0.25">
      <c r="A5" s="19">
        <v>4</v>
      </c>
      <c r="B5" s="7">
        <v>141.02956768456801</v>
      </c>
      <c r="C5" s="7">
        <v>71.163767782619502</v>
      </c>
      <c r="D5" s="7">
        <v>85.861614855481406</v>
      </c>
      <c r="E5" s="7">
        <v>140.66555937155499</v>
      </c>
      <c r="F5" s="7">
        <v>185.82537868818801</v>
      </c>
      <c r="G5" s="7">
        <v>121.96163735851</v>
      </c>
      <c r="H5" s="7">
        <v>99.142716069953195</v>
      </c>
      <c r="I5" s="7">
        <v>2.1503423221090201</v>
      </c>
    </row>
    <row r="6" spans="1:9" ht="15.75" hidden="1" x14ac:dyDescent="0.25">
      <c r="A6" s="19">
        <v>5</v>
      </c>
      <c r="B6" s="7">
        <v>141.02956768456801</v>
      </c>
      <c r="C6" s="7">
        <v>90.698507632986704</v>
      </c>
      <c r="D6" s="7">
        <v>85.861614855481406</v>
      </c>
      <c r="E6" s="7">
        <v>140.66555937155499</v>
      </c>
      <c r="F6" s="7">
        <v>185.82537868818801</v>
      </c>
      <c r="G6" s="7">
        <v>88.596325388207802</v>
      </c>
      <c r="H6" s="7">
        <v>99.131548597253399</v>
      </c>
      <c r="I6" s="7">
        <v>23.150342322109001</v>
      </c>
    </row>
    <row r="7" spans="1:9" ht="15.75" hidden="1" x14ac:dyDescent="0.25">
      <c r="A7" s="19">
        <v>6</v>
      </c>
      <c r="B7" s="7">
        <v>141.02956768456801</v>
      </c>
      <c r="C7" s="7">
        <v>77.985502508638703</v>
      </c>
      <c r="D7" s="7">
        <v>85.861614855481406</v>
      </c>
      <c r="E7" s="7">
        <v>140.66555937155499</v>
      </c>
      <c r="F7" s="7">
        <v>185.82537868818801</v>
      </c>
      <c r="G7" s="7">
        <v>38.397692613078199</v>
      </c>
      <c r="H7" s="7">
        <v>99.132876871963205</v>
      </c>
      <c r="I7" s="7">
        <v>10.150342322108999</v>
      </c>
    </row>
    <row r="8" spans="1:9" ht="15.75" hidden="1" x14ac:dyDescent="0.25">
      <c r="A8" s="19">
        <v>7</v>
      </c>
      <c r="B8" s="7">
        <v>141.02956768456801</v>
      </c>
      <c r="C8" s="7">
        <v>94.210381339452397</v>
      </c>
      <c r="D8" s="7">
        <v>85.861614855481406</v>
      </c>
      <c r="E8" s="7">
        <v>140.66555937155499</v>
      </c>
      <c r="F8" s="7">
        <v>185.82537868818801</v>
      </c>
      <c r="G8" s="7">
        <v>136.65880235713601</v>
      </c>
      <c r="H8" s="7">
        <v>99.132718885124802</v>
      </c>
      <c r="I8" s="7">
        <v>2.1503423221090099</v>
      </c>
    </row>
    <row r="9" spans="1:9" ht="15.75" hidden="1" x14ac:dyDescent="0.25">
      <c r="A9" s="19">
        <v>8</v>
      </c>
      <c r="B9" s="7">
        <v>141.02956768456801</v>
      </c>
      <c r="C9" s="7">
        <v>81.078634296328303</v>
      </c>
      <c r="D9" s="7">
        <v>85.861614855481406</v>
      </c>
      <c r="E9" s="7">
        <v>140.66555937155499</v>
      </c>
      <c r="F9" s="7">
        <v>185.82537868818801</v>
      </c>
      <c r="G9" s="7">
        <v>94.379577253090602</v>
      </c>
      <c r="H9" s="7">
        <v>99.132737676298703</v>
      </c>
      <c r="I9" s="7">
        <v>2.1503423221090099</v>
      </c>
    </row>
    <row r="10" spans="1:9" ht="15.75" hidden="1" x14ac:dyDescent="0.25">
      <c r="A10" s="19">
        <v>9</v>
      </c>
      <c r="B10" s="7">
        <v>141.02956768456801</v>
      </c>
      <c r="C10" s="7">
        <v>87.681851306314201</v>
      </c>
      <c r="D10" s="7">
        <v>85.861614855481406</v>
      </c>
      <c r="E10" s="7">
        <v>140.66555937155499</v>
      </c>
      <c r="F10" s="7">
        <v>185.82537868818801</v>
      </c>
      <c r="G10" s="7">
        <v>58.4688924118025</v>
      </c>
      <c r="H10" s="7">
        <v>99.132735441250404</v>
      </c>
      <c r="I10" s="7">
        <v>4.1503423221090099</v>
      </c>
    </row>
    <row r="11" spans="1:9" ht="15.75" hidden="1" x14ac:dyDescent="0.25">
      <c r="A11" s="19">
        <v>10</v>
      </c>
      <c r="B11" s="7">
        <v>141.02956768456801</v>
      </c>
      <c r="C11" s="7">
        <v>82.600323520308507</v>
      </c>
      <c r="D11" s="7">
        <v>85.861614855481406</v>
      </c>
      <c r="E11" s="7">
        <v>140.66555937155499</v>
      </c>
      <c r="F11" s="7">
        <v>185.82537868818801</v>
      </c>
      <c r="G11" s="7">
        <v>73.684013562206701</v>
      </c>
      <c r="H11" s="7">
        <v>99.132735707090106</v>
      </c>
      <c r="I11" s="7">
        <v>24.150342322109001</v>
      </c>
    </row>
    <row r="12" spans="1:9" ht="15.75" hidden="1" x14ac:dyDescent="0.25">
      <c r="A12" s="19">
        <v>11</v>
      </c>
      <c r="B12" s="7">
        <v>141.02956768456801</v>
      </c>
      <c r="C12" s="7">
        <v>88.397659183110093</v>
      </c>
      <c r="D12" s="7">
        <v>85.861614855481406</v>
      </c>
      <c r="E12" s="7">
        <v>140.66555937155499</v>
      </c>
      <c r="F12" s="7">
        <v>185.82537868818801</v>
      </c>
      <c r="G12" s="7">
        <v>95.491641600958602</v>
      </c>
      <c r="H12" s="7">
        <v>99.132735675470798</v>
      </c>
      <c r="I12" s="7">
        <v>3.1503423221090099</v>
      </c>
    </row>
    <row r="13" spans="1:9" ht="15.75" hidden="1" x14ac:dyDescent="0.25">
      <c r="A13" s="19">
        <v>12</v>
      </c>
      <c r="B13" s="7">
        <v>141.02956768456801</v>
      </c>
      <c r="C13" s="7">
        <v>84.110502269699197</v>
      </c>
      <c r="D13" s="7">
        <v>85.861614855481406</v>
      </c>
      <c r="E13" s="7">
        <v>140.66555937155499</v>
      </c>
      <c r="F13" s="7">
        <v>185.82537868818801</v>
      </c>
      <c r="G13" s="7">
        <v>57.451508263824003</v>
      </c>
      <c r="H13" s="7">
        <v>99.132735679231601</v>
      </c>
      <c r="I13" s="7">
        <v>35.150342322108997</v>
      </c>
    </row>
    <row r="14" spans="1:9" ht="15.75" hidden="1" x14ac:dyDescent="0.25">
      <c r="A14" s="19">
        <v>13</v>
      </c>
      <c r="B14" s="7">
        <v>141.02956768456801</v>
      </c>
      <c r="C14" s="7">
        <v>86.419441204936604</v>
      </c>
      <c r="D14" s="7">
        <v>85.861614855481406</v>
      </c>
      <c r="E14" s="7">
        <v>140.66555937155499</v>
      </c>
      <c r="F14" s="7">
        <v>185.82537868818801</v>
      </c>
      <c r="G14" s="7">
        <v>94.174916931701205</v>
      </c>
      <c r="H14" s="7">
        <v>99.1327356787843</v>
      </c>
      <c r="I14" s="7">
        <v>11.150342322108999</v>
      </c>
    </row>
    <row r="15" spans="1:9" ht="15.75" hidden="1" x14ac:dyDescent="0.25">
      <c r="A15" s="19">
        <v>14</v>
      </c>
      <c r="B15" s="7">
        <v>141.02956768456801</v>
      </c>
      <c r="C15" s="7">
        <v>84.450469026807397</v>
      </c>
      <c r="D15" s="7">
        <v>85.861614855481406</v>
      </c>
      <c r="E15" s="7">
        <v>140.66555937155499</v>
      </c>
      <c r="F15" s="7">
        <v>185.82537868818801</v>
      </c>
      <c r="G15" s="7">
        <v>43.441081336720899</v>
      </c>
      <c r="H15" s="7">
        <v>99.132735678837506</v>
      </c>
      <c r="I15" s="7">
        <v>6.1503423221090001</v>
      </c>
    </row>
    <row r="16" spans="1:9" ht="15.75" hidden="1" x14ac:dyDescent="0.25">
      <c r="A16" s="19">
        <v>15</v>
      </c>
      <c r="B16" s="7">
        <v>141.02956768456801</v>
      </c>
      <c r="C16" s="7">
        <v>86.481364029351298</v>
      </c>
      <c r="D16" s="7">
        <v>85.861614855481406</v>
      </c>
      <c r="E16" s="7">
        <v>140.66555937155499</v>
      </c>
      <c r="F16" s="7">
        <v>185.82537868818801</v>
      </c>
      <c r="G16" s="7">
        <v>223.30709506329799</v>
      </c>
      <c r="H16" s="7">
        <v>99.132735678831196</v>
      </c>
      <c r="I16" s="7">
        <v>15.150342322108999</v>
      </c>
    </row>
    <row r="17" spans="1:9" ht="15.75" hidden="1" x14ac:dyDescent="0.25">
      <c r="A17" s="19">
        <v>16</v>
      </c>
      <c r="B17" s="7">
        <v>141.02956768456801</v>
      </c>
      <c r="C17" s="7">
        <v>85.068618277162003</v>
      </c>
      <c r="D17" s="7">
        <v>85.861614855481406</v>
      </c>
      <c r="E17" s="7">
        <v>140.66555937155499</v>
      </c>
      <c r="F17" s="7">
        <v>185.82537868818801</v>
      </c>
      <c r="G17" s="7">
        <v>182.32535832811899</v>
      </c>
      <c r="H17" s="7">
        <v>99.132735678832006</v>
      </c>
      <c r="I17" s="7">
        <v>11.150342322108999</v>
      </c>
    </row>
    <row r="18" spans="1:9" ht="15.75" hidden="1" x14ac:dyDescent="0.25">
      <c r="A18" s="19">
        <v>17</v>
      </c>
      <c r="B18" s="7">
        <v>141.02956768456801</v>
      </c>
      <c r="C18" s="7">
        <v>85.895379200098901</v>
      </c>
      <c r="D18" s="7">
        <v>85.861614855481406</v>
      </c>
      <c r="E18" s="7">
        <v>140.66555937155499</v>
      </c>
      <c r="F18" s="7">
        <v>185.82537868818801</v>
      </c>
      <c r="G18" s="7">
        <v>114.360729990319</v>
      </c>
      <c r="H18" s="7">
        <v>99.132735678831907</v>
      </c>
      <c r="I18" s="7">
        <v>21.150342322109001</v>
      </c>
    </row>
    <row r="19" spans="1:9" ht="15.75" hidden="1" x14ac:dyDescent="0.25">
      <c r="A19" s="19">
        <v>18</v>
      </c>
      <c r="B19" s="7">
        <v>141.02956768456801</v>
      </c>
      <c r="C19" s="7">
        <v>85.152323883788696</v>
      </c>
      <c r="D19" s="7">
        <v>85.861614855481406</v>
      </c>
      <c r="E19" s="7">
        <v>140.66555937155499</v>
      </c>
      <c r="F19" s="7">
        <v>185.82537868818801</v>
      </c>
      <c r="G19" s="7">
        <v>122.32160357599901</v>
      </c>
      <c r="H19" s="7">
        <v>99.132735678831907</v>
      </c>
      <c r="I19" s="7">
        <v>22.150342322109001</v>
      </c>
    </row>
    <row r="20" spans="1:9" ht="15.75" hidden="1" x14ac:dyDescent="0.25">
      <c r="A20" s="19">
        <v>19</v>
      </c>
      <c r="B20" s="7">
        <v>141.02956768456801</v>
      </c>
      <c r="C20" s="7">
        <v>85.8546295933252</v>
      </c>
      <c r="D20" s="7">
        <v>85.861614855481406</v>
      </c>
      <c r="E20" s="7">
        <v>140.66555937155499</v>
      </c>
      <c r="F20" s="7">
        <v>185.82537868818801</v>
      </c>
      <c r="G20" s="7">
        <v>112.34334859200401</v>
      </c>
      <c r="H20" s="7">
        <v>99.132735678831907</v>
      </c>
      <c r="I20" s="7">
        <v>6.1503423221090001</v>
      </c>
    </row>
    <row r="21" spans="1:9" ht="15.75" hidden="1" x14ac:dyDescent="0.25">
      <c r="A21" s="19">
        <v>20</v>
      </c>
      <c r="B21" s="7">
        <v>141.02956768456801</v>
      </c>
      <c r="C21" s="7">
        <v>85.383148598835206</v>
      </c>
      <c r="D21" s="7">
        <v>85.861614855481406</v>
      </c>
      <c r="E21" s="7">
        <v>140.66555937155499</v>
      </c>
      <c r="F21" s="7">
        <v>185.82537868818801</v>
      </c>
      <c r="G21" s="7">
        <v>83.338807407322307</v>
      </c>
      <c r="H21" s="7">
        <v>99.132735678831907</v>
      </c>
      <c r="I21" s="7">
        <v>2.1503423221089899</v>
      </c>
    </row>
    <row r="22" spans="1:9" ht="15.75" hidden="1" x14ac:dyDescent="0.25">
      <c r="A22" s="19">
        <v>21</v>
      </c>
      <c r="B22" s="7">
        <v>141.02956768456801</v>
      </c>
      <c r="C22" s="7">
        <v>85.683222752012597</v>
      </c>
      <c r="D22" s="7">
        <v>85.861614855481406</v>
      </c>
      <c r="E22" s="7">
        <v>140.66555937155499</v>
      </c>
      <c r="F22" s="7">
        <v>185.82537868818801</v>
      </c>
      <c r="G22" s="7">
        <v>126.33449589039699</v>
      </c>
      <c r="H22" s="7">
        <v>99.132735678831907</v>
      </c>
      <c r="I22" s="7">
        <v>5.1503423221090001</v>
      </c>
    </row>
    <row r="23" spans="1:9" ht="15.75" hidden="1" x14ac:dyDescent="0.25">
      <c r="A23" s="19">
        <v>22</v>
      </c>
      <c r="B23" s="7">
        <v>141.02956768456801</v>
      </c>
      <c r="C23" s="7">
        <v>85.408816279799197</v>
      </c>
      <c r="D23" s="7">
        <v>85.861614855481406</v>
      </c>
      <c r="E23" s="7">
        <v>140.66555937155499</v>
      </c>
      <c r="F23" s="7">
        <v>185.82537868818801</v>
      </c>
      <c r="G23" s="7">
        <v>232.34016215769699</v>
      </c>
      <c r="H23" s="7">
        <v>99.132735678831907</v>
      </c>
      <c r="I23" s="7">
        <v>16.150342322109001</v>
      </c>
    </row>
    <row r="24" spans="1:9" ht="15.75" hidden="1" x14ac:dyDescent="0.25">
      <c r="A24" s="19">
        <v>23</v>
      </c>
      <c r="B24" s="7">
        <v>141.02956768456801</v>
      </c>
      <c r="C24" s="7">
        <v>85.649847240537596</v>
      </c>
      <c r="D24" s="7">
        <v>85.861614855481406</v>
      </c>
      <c r="E24" s="7">
        <v>140.66555937155499</v>
      </c>
      <c r="F24" s="7">
        <v>185.82537868818801</v>
      </c>
      <c r="G24" s="7">
        <v>186.336698798014</v>
      </c>
      <c r="H24" s="7">
        <v>99.132735678831907</v>
      </c>
      <c r="I24" s="7">
        <v>18.150342322109001</v>
      </c>
    </row>
    <row r="25" spans="1:9" ht="15.75" hidden="1" x14ac:dyDescent="0.25">
      <c r="A25" s="19">
        <v>24</v>
      </c>
      <c r="B25" s="7">
        <v>141.02956768456801</v>
      </c>
      <c r="C25" s="7">
        <v>85.490258592284405</v>
      </c>
      <c r="D25" s="7">
        <v>85.861614855481406</v>
      </c>
      <c r="E25" s="7">
        <v>140.66555937155499</v>
      </c>
      <c r="F25" s="7">
        <v>185.82537868818801</v>
      </c>
      <c r="G25" s="7">
        <v>119.337641191321</v>
      </c>
      <c r="H25" s="7">
        <v>99.132735678831907</v>
      </c>
      <c r="I25" s="7">
        <v>5.1503423221090099</v>
      </c>
    </row>
    <row r="26" spans="1:9" ht="15.75" hidden="1" x14ac:dyDescent="0.25">
      <c r="A26" s="19">
        <v>25</v>
      </c>
      <c r="B26" s="7">
        <v>141.02956768456801</v>
      </c>
      <c r="C26" s="7">
        <v>85.599754113470794</v>
      </c>
      <c r="D26" s="7">
        <v>85.861614855481406</v>
      </c>
      <c r="E26" s="7">
        <v>140.66555937155499</v>
      </c>
      <c r="F26" s="7">
        <v>185.82537868818801</v>
      </c>
      <c r="G26" s="7">
        <v>150.33812936031899</v>
      </c>
      <c r="H26" s="7">
        <v>99.132735678831907</v>
      </c>
      <c r="I26" s="7">
        <v>2.1503423221090099</v>
      </c>
    </row>
    <row r="27" spans="1:9" ht="15.75" hidden="1" x14ac:dyDescent="0.25">
      <c r="A27" s="19">
        <v>26</v>
      </c>
      <c r="B27" s="7">
        <v>141.02956768456801</v>
      </c>
      <c r="C27" s="7">
        <v>85.500158718334106</v>
      </c>
      <c r="D27" s="7">
        <v>85.861614855481406</v>
      </c>
      <c r="E27" s="7">
        <v>140.66555937155499</v>
      </c>
      <c r="F27" s="7">
        <v>185.82537868818801</v>
      </c>
      <c r="G27" s="7">
        <v>250.33732186548701</v>
      </c>
      <c r="H27" s="7">
        <v>99.132735678831907</v>
      </c>
      <c r="I27" s="7">
        <v>17.150342322109001</v>
      </c>
    </row>
    <row r="28" spans="1:9" ht="15.75" x14ac:dyDescent="0.25">
      <c r="A28" s="19">
        <v>27</v>
      </c>
      <c r="B28" s="7">
        <v>141.02956768456801</v>
      </c>
      <c r="C28" s="7">
        <v>85.582605598884399</v>
      </c>
      <c r="D28" s="7">
        <v>85.861614855481406</v>
      </c>
      <c r="E28" s="7">
        <v>140.66555937155499</v>
      </c>
      <c r="F28" s="7">
        <v>185.82537868818801</v>
      </c>
      <c r="G28" s="7">
        <v>79.337864352106394</v>
      </c>
      <c r="H28" s="7">
        <v>99.132735678831907</v>
      </c>
      <c r="I28" s="7">
        <v>14.150342322108999</v>
      </c>
    </row>
    <row r="29" spans="1:9" ht="15.75" x14ac:dyDescent="0.25">
      <c r="A29" s="19">
        <v>28</v>
      </c>
      <c r="B29" s="7">
        <v>141.02956768456801</v>
      </c>
      <c r="C29" s="7">
        <v>85.527837657720497</v>
      </c>
      <c r="D29" s="7">
        <v>85.861614855481406</v>
      </c>
      <c r="E29" s="7">
        <v>140.66555937155499</v>
      </c>
      <c r="F29" s="7">
        <v>185.82537868818801</v>
      </c>
      <c r="G29" s="7">
        <v>157.33768572156399</v>
      </c>
      <c r="H29" s="7">
        <v>99.132735678831907</v>
      </c>
      <c r="I29" s="7">
        <v>10.150342322108999</v>
      </c>
    </row>
    <row r="30" spans="1:9" ht="15.75" x14ac:dyDescent="0.25">
      <c r="A30" s="19">
        <v>29</v>
      </c>
      <c r="B30" s="7">
        <v>141.02956768456801</v>
      </c>
      <c r="C30" s="7">
        <v>85.567780286537996</v>
      </c>
      <c r="D30" s="7">
        <v>85.861614855481406</v>
      </c>
      <c r="E30" s="7">
        <v>140.66555937155499</v>
      </c>
      <c r="F30" s="7">
        <v>185.82537868818801</v>
      </c>
      <c r="G30" s="7">
        <v>125.337637361304</v>
      </c>
      <c r="H30" s="7">
        <v>99.132735678831907</v>
      </c>
      <c r="I30" s="7">
        <v>12.150342322108999</v>
      </c>
    </row>
    <row r="31" spans="1:9" ht="15.75" x14ac:dyDescent="0.25">
      <c r="A31" s="19">
        <v>30</v>
      </c>
      <c r="B31" s="7">
        <v>141.02956768456801</v>
      </c>
      <c r="C31" s="7">
        <v>85.532117158322094</v>
      </c>
      <c r="D31" s="7">
        <v>85.861614855481406</v>
      </c>
      <c r="E31" s="7">
        <v>140.66555937155499</v>
      </c>
      <c r="F31" s="7">
        <v>185.82537868818801</v>
      </c>
      <c r="G31" s="7">
        <v>243.33775039855999</v>
      </c>
      <c r="H31" s="7">
        <v>99.132735678831907</v>
      </c>
      <c r="I31" s="7">
        <v>10.150342322108999</v>
      </c>
    </row>
    <row r="32" spans="1:9" ht="15.75" x14ac:dyDescent="0.25">
      <c r="A32" s="19">
        <v>31</v>
      </c>
      <c r="B32" s="7">
        <v>141.02956768456801</v>
      </c>
      <c r="C32" s="7">
        <v>85.560317878489798</v>
      </c>
      <c r="D32" s="7">
        <v>85.861614855481406</v>
      </c>
      <c r="E32" s="7">
        <v>140.66555937155499</v>
      </c>
      <c r="F32" s="7">
        <v>185.82537868818801</v>
      </c>
      <c r="G32" s="7">
        <v>181.337666717774</v>
      </c>
      <c r="H32" s="7">
        <v>99.132735678831907</v>
      </c>
      <c r="I32" s="7">
        <v>8.1503423221089992</v>
      </c>
    </row>
    <row r="33" spans="1:9" ht="15.75" x14ac:dyDescent="0.25">
      <c r="A33" s="19">
        <v>32</v>
      </c>
      <c r="B33" s="7">
        <v>141.02956768456801</v>
      </c>
      <c r="C33" s="7">
        <v>85.541294701697694</v>
      </c>
      <c r="D33" s="7">
        <v>85.861614855481406</v>
      </c>
      <c r="E33" s="7">
        <v>140.66555937155499</v>
      </c>
      <c r="F33" s="7">
        <v>185.82537868818801</v>
      </c>
      <c r="G33" s="7">
        <v>289.33769873708502</v>
      </c>
      <c r="H33" s="7">
        <v>99.132735678831907</v>
      </c>
      <c r="I33" s="7">
        <v>28.150342322109001</v>
      </c>
    </row>
    <row r="34" spans="1:9" ht="15.75" x14ac:dyDescent="0.25">
      <c r="A34" s="19">
        <v>33</v>
      </c>
      <c r="B34" s="7">
        <v>141.02956768456801</v>
      </c>
      <c r="C34" s="7">
        <v>85.555812138273197</v>
      </c>
      <c r="D34" s="7">
        <v>85.861614855481406</v>
      </c>
      <c r="E34" s="7">
        <v>140.66555937155499</v>
      </c>
      <c r="F34" s="7">
        <v>185.82537868818801</v>
      </c>
      <c r="G34" s="7">
        <v>250.33770215139</v>
      </c>
      <c r="H34" s="7">
        <v>99.132735678831907</v>
      </c>
      <c r="I34" s="7">
        <v>30.150342322109001</v>
      </c>
    </row>
    <row r="35" spans="1:9" ht="15.75" x14ac:dyDescent="0.25">
      <c r="A35" s="19">
        <v>34</v>
      </c>
      <c r="B35" s="7">
        <v>141.02956768456801</v>
      </c>
      <c r="C35" s="7">
        <v>85.543171021665799</v>
      </c>
      <c r="D35" s="7">
        <v>85.861614855481406</v>
      </c>
      <c r="E35" s="7">
        <v>140.66555937155499</v>
      </c>
      <c r="F35" s="7">
        <v>185.82537868818801</v>
      </c>
      <c r="G35" s="7">
        <v>256.33768665031403</v>
      </c>
      <c r="H35" s="7">
        <v>99.132735678831907</v>
      </c>
      <c r="I35" s="7">
        <v>30.150342322109001</v>
      </c>
    </row>
    <row r="36" spans="1:9" ht="15.75" x14ac:dyDescent="0.25">
      <c r="A36" s="19">
        <v>35</v>
      </c>
      <c r="B36" s="7">
        <v>141.02956768456801</v>
      </c>
      <c r="C36" s="7">
        <v>85.552839746864507</v>
      </c>
      <c r="D36" s="7">
        <v>85.861614855481406</v>
      </c>
      <c r="E36" s="7">
        <v>140.66555937155499</v>
      </c>
      <c r="F36" s="7">
        <v>185.82537868818801</v>
      </c>
      <c r="G36" s="7">
        <v>242.33769937242701</v>
      </c>
      <c r="H36" s="7">
        <v>99.132735678831907</v>
      </c>
      <c r="I36" s="7">
        <v>19.150342322109001</v>
      </c>
    </row>
    <row r="37" spans="1:9" ht="15.75" x14ac:dyDescent="0.25">
      <c r="A37" s="19">
        <v>36</v>
      </c>
      <c r="B37" s="7">
        <v>141.02956768456801</v>
      </c>
      <c r="C37" s="7">
        <v>85.546169071893701</v>
      </c>
      <c r="D37" s="7">
        <v>85.861614855481406</v>
      </c>
      <c r="E37" s="7">
        <v>140.66555937155499</v>
      </c>
      <c r="F37" s="7">
        <v>185.82537868818801</v>
      </c>
      <c r="G37" s="7">
        <v>164.33769385188</v>
      </c>
      <c r="H37" s="7">
        <v>99.132735678831907</v>
      </c>
      <c r="I37" s="7">
        <v>37.150342322108997</v>
      </c>
    </row>
    <row r="38" spans="1:9" ht="15.75" x14ac:dyDescent="0.25">
      <c r="A38" s="19">
        <v>37</v>
      </c>
      <c r="B38" s="7">
        <v>141.02956768456801</v>
      </c>
      <c r="C38" s="7">
        <v>85.551417554690801</v>
      </c>
      <c r="D38" s="7">
        <v>85.861614855481406</v>
      </c>
      <c r="E38" s="7">
        <v>140.66555937155499</v>
      </c>
      <c r="F38" s="7">
        <v>185.82537868818801</v>
      </c>
      <c r="G38" s="7">
        <v>272.33769392410699</v>
      </c>
      <c r="H38" s="7">
        <v>99.132735678831907</v>
      </c>
      <c r="I38" s="7">
        <v>26.150342322109001</v>
      </c>
    </row>
    <row r="39" spans="1:9" ht="15.75" x14ac:dyDescent="0.25">
      <c r="A39" s="19">
        <v>38</v>
      </c>
      <c r="B39" s="7">
        <v>141.02956768456801</v>
      </c>
      <c r="C39" s="7">
        <v>85.546969333633399</v>
      </c>
      <c r="D39" s="7">
        <v>85.861614855481406</v>
      </c>
      <c r="E39" s="7">
        <v>140.66555937155499</v>
      </c>
      <c r="F39" s="7">
        <v>185.82537868818801</v>
      </c>
      <c r="G39" s="7">
        <v>113.33769599787099</v>
      </c>
      <c r="H39" s="7">
        <v>99.132735678831907</v>
      </c>
      <c r="I39" s="7">
        <v>26.150342322109001</v>
      </c>
    </row>
    <row r="40" spans="1:9" ht="15.75" x14ac:dyDescent="0.25">
      <c r="A40" s="19">
        <v>39</v>
      </c>
      <c r="B40" s="7">
        <v>141.02956768456801</v>
      </c>
      <c r="C40" s="7">
        <v>85.550297226328695</v>
      </c>
      <c r="D40" s="7">
        <v>85.861614855481406</v>
      </c>
      <c r="E40" s="7">
        <v>140.66555937155499</v>
      </c>
      <c r="F40" s="7">
        <v>185.82537868818801</v>
      </c>
      <c r="G40" s="7">
        <v>94.337694090895297</v>
      </c>
      <c r="H40" s="7">
        <v>99.132735678831907</v>
      </c>
      <c r="I40" s="7">
        <v>13.150342322108999</v>
      </c>
    </row>
    <row r="41" spans="1:9" ht="15.75" x14ac:dyDescent="0.25">
      <c r="A41" s="19">
        <v>40</v>
      </c>
      <c r="B41" s="7">
        <v>141.02956768456801</v>
      </c>
      <c r="C41" s="7">
        <v>85.547942248810799</v>
      </c>
      <c r="D41" s="7">
        <v>85.861614855481406</v>
      </c>
      <c r="E41" s="7">
        <v>140.66555937155499</v>
      </c>
      <c r="F41" s="7">
        <v>185.82537868818801</v>
      </c>
      <c r="G41" s="7">
        <v>258.33769501517799</v>
      </c>
      <c r="H41" s="7">
        <v>99.132735678831907</v>
      </c>
      <c r="I41" s="7">
        <v>20.150342322109001</v>
      </c>
    </row>
    <row r="42" spans="1:9" ht="15.75" x14ac:dyDescent="0.25">
      <c r="A42" s="19">
        <v>41</v>
      </c>
      <c r="B42" s="7">
        <v>141.02956768456801</v>
      </c>
      <c r="C42" s="7">
        <v>85.549828691033795</v>
      </c>
      <c r="D42" s="7">
        <v>85.861614855481406</v>
      </c>
      <c r="E42" s="7">
        <v>140.66555937155499</v>
      </c>
      <c r="F42" s="7">
        <v>185.82537868818801</v>
      </c>
      <c r="G42" s="7">
        <v>109.337694916659</v>
      </c>
      <c r="H42" s="7">
        <v>99.132735678831907</v>
      </c>
      <c r="I42" s="7">
        <v>20.150342322109001</v>
      </c>
    </row>
    <row r="43" spans="1:9" ht="15.75" x14ac:dyDescent="0.25">
      <c r="A43" s="19">
        <v>42</v>
      </c>
      <c r="B43" s="7">
        <v>141.02956768456801</v>
      </c>
      <c r="C43" s="7">
        <v>85.548271008613199</v>
      </c>
      <c r="D43" s="7">
        <v>85.861614855481406</v>
      </c>
      <c r="E43" s="7">
        <v>140.66555937155499</v>
      </c>
      <c r="F43" s="7">
        <v>185.82537868818801</v>
      </c>
      <c r="G43" s="7">
        <v>181.337694647766</v>
      </c>
      <c r="H43" s="7">
        <v>99.132735678831907</v>
      </c>
      <c r="I43" s="7">
        <v>43.150342322108997</v>
      </c>
    </row>
    <row r="44" spans="1:9" ht="15.75" x14ac:dyDescent="0.25">
      <c r="A44" s="19">
        <v>43</v>
      </c>
      <c r="B44" s="7">
        <v>141.02956768456801</v>
      </c>
      <c r="C44" s="7">
        <v>85.549421791104507</v>
      </c>
      <c r="D44" s="7">
        <v>85.861614855481406</v>
      </c>
      <c r="E44" s="7">
        <v>140.66555937155499</v>
      </c>
      <c r="F44" s="7">
        <v>185.82537868818801</v>
      </c>
      <c r="G44" s="7">
        <v>109.33769492958</v>
      </c>
      <c r="H44" s="7">
        <v>99.132735678831907</v>
      </c>
      <c r="I44" s="7">
        <v>124.150342322109</v>
      </c>
    </row>
    <row r="45" spans="1:9" ht="15.75" x14ac:dyDescent="0.25">
      <c r="A45" s="19">
        <v>44</v>
      </c>
      <c r="B45" s="7">
        <v>141.02956768456801</v>
      </c>
      <c r="C45" s="7">
        <v>85.548586913537704</v>
      </c>
      <c r="D45" s="7">
        <v>85.861614855481406</v>
      </c>
      <c r="E45" s="7">
        <v>140.66555937155499</v>
      </c>
      <c r="F45" s="7">
        <v>185.82537868818801</v>
      </c>
      <c r="G45" s="7">
        <v>100.337694778431</v>
      </c>
      <c r="H45" s="7">
        <v>99.132735678831907</v>
      </c>
      <c r="I45" s="7">
        <v>71.150342322108997</v>
      </c>
    </row>
    <row r="46" spans="1:9" ht="15.75" x14ac:dyDescent="0.25">
      <c r="A46" s="19">
        <v>45</v>
      </c>
      <c r="B46" s="7">
        <v>141.02956768456801</v>
      </c>
      <c r="C46" s="7">
        <v>85.549261140418693</v>
      </c>
      <c r="D46" s="7">
        <v>85.861614855481406</v>
      </c>
      <c r="E46" s="7">
        <v>140.66555937155499</v>
      </c>
      <c r="F46" s="7">
        <v>185.82537868818801</v>
      </c>
      <c r="G46" s="7">
        <v>85.337694806180707</v>
      </c>
      <c r="H46" s="7">
        <v>99.132735678831907</v>
      </c>
      <c r="I46" s="7">
        <v>77.150342322108997</v>
      </c>
    </row>
    <row r="47" spans="1:9" ht="15.75" x14ac:dyDescent="0.25">
      <c r="A47" s="19">
        <v>46</v>
      </c>
      <c r="B47" s="7">
        <v>141.02956768456801</v>
      </c>
      <c r="C47" s="7">
        <v>85.548717222531394</v>
      </c>
      <c r="D47" s="7">
        <v>85.861614855481406</v>
      </c>
      <c r="E47" s="7">
        <v>140.66555937155499</v>
      </c>
      <c r="F47" s="7">
        <v>185.82537868818801</v>
      </c>
      <c r="G47" s="7">
        <v>129.337694839607</v>
      </c>
      <c r="H47" s="7">
        <v>99.132735678831907</v>
      </c>
      <c r="I47" s="7">
        <v>22.150342322109001</v>
      </c>
    </row>
    <row r="48" spans="1:9" ht="15.75" x14ac:dyDescent="0.25">
      <c r="A48" s="19">
        <v>47</v>
      </c>
      <c r="B48" s="7">
        <v>141.02956768456801</v>
      </c>
      <c r="C48" s="7">
        <v>85.549117069618205</v>
      </c>
      <c r="D48" s="7">
        <v>85.861614855481406</v>
      </c>
      <c r="E48" s="7">
        <v>140.66555937155499</v>
      </c>
      <c r="F48" s="7">
        <v>185.82537868818801</v>
      </c>
      <c r="G48" s="7">
        <v>88.337694798567298</v>
      </c>
      <c r="H48" s="7">
        <v>99.132735678831907</v>
      </c>
      <c r="I48" s="7">
        <v>20.150342322109001</v>
      </c>
    </row>
    <row r="49" spans="1:9" ht="15.75" x14ac:dyDescent="0.25">
      <c r="A49" s="19">
        <v>48</v>
      </c>
      <c r="B49" s="7">
        <v>141.02956768456801</v>
      </c>
      <c r="C49" s="7">
        <v>85.548820476903302</v>
      </c>
      <c r="D49" s="7">
        <v>85.861614855481406</v>
      </c>
      <c r="E49" s="7">
        <v>140.66555937155499</v>
      </c>
      <c r="F49" s="7">
        <v>185.82537868818801</v>
      </c>
      <c r="G49" s="7">
        <v>111.3376948228</v>
      </c>
      <c r="H49" s="7">
        <v>99.132735678831907</v>
      </c>
      <c r="I49" s="7">
        <v>49.150342322108997</v>
      </c>
    </row>
    <row r="50" spans="1:9" ht="15.75" x14ac:dyDescent="0.25">
      <c r="A50" s="19">
        <v>49</v>
      </c>
      <c r="B50" s="7">
        <v>141.02956768456801</v>
      </c>
      <c r="C50" s="7">
        <v>85.549060242930906</v>
      </c>
      <c r="D50" s="7">
        <v>85.861614855481406</v>
      </c>
      <c r="E50" s="7">
        <v>140.66555937155499</v>
      </c>
      <c r="F50" s="7">
        <v>185.82537868818801</v>
      </c>
      <c r="G50" s="7">
        <v>123.33769481674599</v>
      </c>
      <c r="H50" s="7">
        <v>99.132735678831907</v>
      </c>
      <c r="I50" s="7">
        <v>87.150342322108997</v>
      </c>
    </row>
    <row r="51" spans="1:9" ht="15.75" x14ac:dyDescent="0.25">
      <c r="A51" s="19">
        <v>50</v>
      </c>
      <c r="B51" s="7">
        <v>141.02956768456801</v>
      </c>
      <c r="C51" s="7">
        <v>85.548870555384994</v>
      </c>
      <c r="D51" s="7">
        <v>85.861614855481406</v>
      </c>
      <c r="E51" s="7">
        <v>140.66555937155499</v>
      </c>
      <c r="F51" s="7">
        <v>185.82537868818801</v>
      </c>
      <c r="G51" s="7">
        <v>241.33769481284099</v>
      </c>
      <c r="H51" s="7">
        <v>99.132735678831907</v>
      </c>
      <c r="I51" s="7">
        <v>39.150342322108997</v>
      </c>
    </row>
    <row r="52" spans="1:9" ht="15.75" x14ac:dyDescent="0.25">
      <c r="A52" s="19">
        <v>51</v>
      </c>
      <c r="B52" s="7">
        <v>141.02956768456801</v>
      </c>
      <c r="C52" s="7">
        <v>85.549010100807905</v>
      </c>
      <c r="D52" s="7">
        <v>85.861614855481406</v>
      </c>
      <c r="E52" s="7">
        <v>140.66555937155499</v>
      </c>
      <c r="F52" s="7">
        <v>185.82537868818801</v>
      </c>
      <c r="G52" s="7">
        <v>122.337694818725</v>
      </c>
      <c r="H52" s="7">
        <v>99.132735678831907</v>
      </c>
      <c r="I52" s="7">
        <v>29.150342322109001</v>
      </c>
    </row>
    <row r="53" spans="1:9" ht="15.75" x14ac:dyDescent="0.25">
      <c r="A53" s="19">
        <v>52</v>
      </c>
      <c r="B53" s="7">
        <v>141.02956768456801</v>
      </c>
      <c r="C53" s="7">
        <v>85.548904683405695</v>
      </c>
      <c r="D53" s="7">
        <v>85.861614855481406</v>
      </c>
      <c r="E53" s="7">
        <v>140.66555937155499</v>
      </c>
      <c r="F53" s="7">
        <v>185.82537868818801</v>
      </c>
      <c r="G53" s="7">
        <v>40.337694814907202</v>
      </c>
      <c r="H53" s="7">
        <v>99.132735678831907</v>
      </c>
      <c r="I53" s="7">
        <v>32.150342322108997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80D6-61AB-4719-8A8E-3EF6D5CF7E10}">
  <dimension ref="A1:BC74"/>
  <sheetViews>
    <sheetView topLeftCell="A48" workbookViewId="0">
      <selection activeCell="F56" sqref="F56"/>
    </sheetView>
  </sheetViews>
  <sheetFormatPr defaultColWidth="15.140625" defaultRowHeight="15" x14ac:dyDescent="0.25"/>
  <cols>
    <col min="1" max="1" width="7.42578125" bestFit="1" customWidth="1"/>
    <col min="2" max="2" width="15.7109375" bestFit="1" customWidth="1"/>
    <col min="3" max="3" width="11.140625" bestFit="1" customWidth="1"/>
    <col min="4" max="4" width="10.7109375" bestFit="1" customWidth="1"/>
    <col min="5" max="5" width="16" bestFit="1" customWidth="1"/>
    <col min="6" max="6" width="16" customWidth="1"/>
    <col min="8" max="8" width="7.42578125" bestFit="1" customWidth="1"/>
    <col min="9" max="9" width="15.7109375" bestFit="1" customWidth="1"/>
    <col min="10" max="10" width="11.140625" bestFit="1" customWidth="1"/>
    <col min="11" max="11" width="10.7109375" bestFit="1" customWidth="1"/>
    <col min="12" max="12" width="16" bestFit="1" customWidth="1"/>
    <col min="13" max="13" width="16" customWidth="1"/>
    <col min="15" max="15" width="7.42578125" bestFit="1" customWidth="1"/>
    <col min="16" max="16" width="15.7109375" bestFit="1" customWidth="1"/>
    <col min="17" max="17" width="11.140625" bestFit="1" customWidth="1"/>
    <col min="18" max="18" width="10.7109375" bestFit="1" customWidth="1"/>
    <col min="19" max="19" width="16" bestFit="1" customWidth="1"/>
    <col min="20" max="20" width="16" customWidth="1"/>
    <col min="22" max="22" width="7.42578125" bestFit="1" customWidth="1"/>
    <col min="23" max="23" width="15.7109375" bestFit="1" customWidth="1"/>
    <col min="24" max="24" width="11.140625" bestFit="1" customWidth="1"/>
    <col min="25" max="25" width="10.7109375" bestFit="1" customWidth="1"/>
    <col min="26" max="26" width="16" bestFit="1" customWidth="1"/>
    <col min="27" max="27" width="16" customWidth="1"/>
    <col min="29" max="29" width="7.42578125" bestFit="1" customWidth="1"/>
    <col min="30" max="30" width="15.7109375" bestFit="1" customWidth="1"/>
    <col min="31" max="31" width="11.140625" bestFit="1" customWidth="1"/>
    <col min="32" max="32" width="10.7109375" bestFit="1" customWidth="1"/>
    <col min="33" max="33" width="16" bestFit="1" customWidth="1"/>
    <col min="34" max="34" width="16" customWidth="1"/>
    <col min="36" max="36" width="7.42578125" bestFit="1" customWidth="1"/>
    <col min="37" max="37" width="15.7109375" bestFit="1" customWidth="1"/>
    <col min="38" max="38" width="11.140625" bestFit="1" customWidth="1"/>
    <col min="39" max="39" width="10.7109375" bestFit="1" customWidth="1"/>
    <col min="40" max="40" width="16" bestFit="1" customWidth="1"/>
    <col min="41" max="41" width="16" customWidth="1"/>
    <col min="43" max="43" width="7.42578125" bestFit="1" customWidth="1"/>
    <col min="44" max="44" width="15.7109375" bestFit="1" customWidth="1"/>
    <col min="45" max="45" width="11.140625" bestFit="1" customWidth="1"/>
    <col min="46" max="46" width="10.7109375" bestFit="1" customWidth="1"/>
    <col min="47" max="47" width="16" bestFit="1" customWidth="1"/>
    <col min="48" max="48" width="16" customWidth="1"/>
    <col min="50" max="50" width="7.42578125" bestFit="1" customWidth="1"/>
    <col min="51" max="51" width="15.7109375" bestFit="1" customWidth="1"/>
    <col min="52" max="52" width="11.140625" bestFit="1" customWidth="1"/>
    <col min="53" max="53" width="10.7109375" bestFit="1" customWidth="1"/>
    <col min="54" max="54" width="16" bestFit="1" customWidth="1"/>
    <col min="55" max="55" width="16" customWidth="1"/>
    <col min="57" max="57" width="7.42578125" bestFit="1" customWidth="1"/>
    <col min="58" max="58" width="15.7109375" bestFit="1" customWidth="1"/>
    <col min="59" max="59" width="11.140625" bestFit="1" customWidth="1"/>
    <col min="60" max="60" width="10.7109375" bestFit="1" customWidth="1"/>
    <col min="61" max="61" width="16" bestFit="1" customWidth="1"/>
  </cols>
  <sheetData>
    <row r="1" spans="1:55" s="30" customFormat="1" ht="15.75" x14ac:dyDescent="0.25">
      <c r="A1" s="31" t="s">
        <v>24</v>
      </c>
      <c r="B1" s="31"/>
      <c r="C1" s="31"/>
      <c r="D1" s="31"/>
      <c r="E1" s="31"/>
      <c r="F1" s="29"/>
      <c r="H1" s="31" t="s">
        <v>25</v>
      </c>
      <c r="I1" s="31"/>
      <c r="J1" s="31"/>
      <c r="K1" s="31"/>
      <c r="L1" s="31"/>
      <c r="M1" s="29"/>
      <c r="O1" s="31" t="s">
        <v>26</v>
      </c>
      <c r="P1" s="31"/>
      <c r="Q1" s="31"/>
      <c r="R1" s="31"/>
      <c r="S1" s="31"/>
      <c r="T1" s="29"/>
      <c r="V1" s="31" t="s">
        <v>27</v>
      </c>
      <c r="W1" s="31"/>
      <c r="X1" s="31"/>
      <c r="Y1" s="31"/>
      <c r="Z1" s="31"/>
      <c r="AA1" s="29"/>
      <c r="AC1" s="31" t="s">
        <v>28</v>
      </c>
      <c r="AD1" s="31"/>
      <c r="AE1" s="31"/>
      <c r="AF1" s="31"/>
      <c r="AG1" s="31"/>
      <c r="AH1" s="29"/>
      <c r="AJ1" s="31" t="s">
        <v>29</v>
      </c>
      <c r="AK1" s="31"/>
      <c r="AL1" s="31"/>
      <c r="AM1" s="31"/>
      <c r="AN1" s="31"/>
      <c r="AO1" s="29"/>
      <c r="AQ1" s="31" t="s">
        <v>30</v>
      </c>
      <c r="AR1" s="31"/>
      <c r="AS1" s="31"/>
      <c r="AT1" s="31"/>
      <c r="AU1" s="31"/>
      <c r="AV1" s="29"/>
      <c r="AX1" s="31" t="s">
        <v>23</v>
      </c>
      <c r="AY1" s="31"/>
      <c r="AZ1" s="31"/>
      <c r="BA1" s="31"/>
      <c r="BB1" s="31"/>
      <c r="BC1" s="29"/>
    </row>
    <row r="2" spans="1:55" ht="15.75" x14ac:dyDescent="0.25">
      <c r="A2" s="6" t="s">
        <v>31</v>
      </c>
      <c r="B2" s="6" t="s">
        <v>32</v>
      </c>
      <c r="C2" s="6" t="s">
        <v>33</v>
      </c>
      <c r="D2" s="6" t="s">
        <v>34</v>
      </c>
      <c r="E2" s="6" t="s">
        <v>35</v>
      </c>
      <c r="F2" s="6" t="s">
        <v>39</v>
      </c>
      <c r="G2" s="28"/>
      <c r="H2" s="6" t="s">
        <v>31</v>
      </c>
      <c r="I2" s="6" t="s">
        <v>32</v>
      </c>
      <c r="J2" s="6" t="s">
        <v>33</v>
      </c>
      <c r="K2" s="6" t="s">
        <v>34</v>
      </c>
      <c r="L2" s="6" t="s">
        <v>35</v>
      </c>
      <c r="M2" s="6" t="s">
        <v>39</v>
      </c>
      <c r="N2" s="27"/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 t="s">
        <v>39</v>
      </c>
      <c r="V2" s="6" t="s">
        <v>31</v>
      </c>
      <c r="W2" s="6" t="s">
        <v>32</v>
      </c>
      <c r="X2" s="6" t="s">
        <v>33</v>
      </c>
      <c r="Y2" s="6" t="s">
        <v>34</v>
      </c>
      <c r="Z2" s="6" t="s">
        <v>35</v>
      </c>
      <c r="AA2" s="6" t="s">
        <v>39</v>
      </c>
      <c r="AC2" s="6" t="s">
        <v>31</v>
      </c>
      <c r="AD2" s="6" t="s">
        <v>32</v>
      </c>
      <c r="AE2" s="6" t="s">
        <v>33</v>
      </c>
      <c r="AF2" s="6" t="s">
        <v>34</v>
      </c>
      <c r="AG2" s="6" t="s">
        <v>35</v>
      </c>
      <c r="AH2" s="6" t="s">
        <v>39</v>
      </c>
      <c r="AJ2" s="6" t="s">
        <v>31</v>
      </c>
      <c r="AK2" s="6" t="s">
        <v>32</v>
      </c>
      <c r="AL2" s="6" t="s">
        <v>33</v>
      </c>
      <c r="AM2" s="6" t="s">
        <v>34</v>
      </c>
      <c r="AN2" s="6" t="s">
        <v>35</v>
      </c>
      <c r="AO2" s="6" t="s">
        <v>39</v>
      </c>
      <c r="AQ2" s="6" t="s">
        <v>31</v>
      </c>
      <c r="AR2" s="6" t="s">
        <v>32</v>
      </c>
      <c r="AS2" s="6" t="s">
        <v>33</v>
      </c>
      <c r="AT2" s="6" t="s">
        <v>34</v>
      </c>
      <c r="AU2" s="6" t="s">
        <v>35</v>
      </c>
      <c r="AV2" s="6" t="s">
        <v>39</v>
      </c>
      <c r="AW2" s="26"/>
      <c r="AX2" s="6" t="s">
        <v>31</v>
      </c>
      <c r="AY2" s="6" t="s">
        <v>32</v>
      </c>
      <c r="AZ2" s="6" t="s">
        <v>33</v>
      </c>
      <c r="BA2" s="6" t="s">
        <v>34</v>
      </c>
      <c r="BB2" s="6" t="s">
        <v>35</v>
      </c>
      <c r="BC2" s="6" t="s">
        <v>39</v>
      </c>
    </row>
    <row r="3" spans="1:55" ht="15.75" x14ac:dyDescent="0.25">
      <c r="A3" s="6">
        <v>1</v>
      </c>
      <c r="B3" s="6">
        <v>0</v>
      </c>
      <c r="C3" s="20">
        <f>Demand!B2</f>
        <v>141.02956768456801</v>
      </c>
      <c r="D3" s="6">
        <v>827</v>
      </c>
      <c r="E3" s="20">
        <f t="shared" ref="E3:E34" si="0">B3-C3+D3</f>
        <v>685.97043231543194</v>
      </c>
      <c r="F3" s="20">
        <f>(EOQ!C2/312)*7</f>
        <v>164.5345064102564</v>
      </c>
      <c r="G3" s="26"/>
      <c r="H3" s="6">
        <v>1</v>
      </c>
      <c r="I3" s="6">
        <v>0</v>
      </c>
      <c r="J3" s="20">
        <v>86</v>
      </c>
      <c r="K3" s="6">
        <v>645</v>
      </c>
      <c r="L3" s="20">
        <f t="shared" ref="L3:L33" si="1">I3-J3+K3</f>
        <v>559</v>
      </c>
      <c r="M3" s="20">
        <v>100</v>
      </c>
      <c r="N3" s="26"/>
      <c r="O3" s="6">
        <v>1</v>
      </c>
      <c r="P3" s="6">
        <v>0</v>
      </c>
      <c r="Q3" s="20">
        <f>Demand!D2</f>
        <v>85.861614855481406</v>
      </c>
      <c r="R3" s="6">
        <v>643</v>
      </c>
      <c r="S3" s="20">
        <f>P3-Q3+R3</f>
        <v>557.13838514451857</v>
      </c>
      <c r="T3" s="20">
        <v>100</v>
      </c>
      <c r="V3" s="6">
        <v>1</v>
      </c>
      <c r="W3" s="6">
        <v>0</v>
      </c>
      <c r="X3" s="20">
        <f>Demand!E2</f>
        <v>140.66555937155499</v>
      </c>
      <c r="Y3" s="6">
        <v>823</v>
      </c>
      <c r="Z3" s="20">
        <f>W3-X3+Y3</f>
        <v>682.33444062844501</v>
      </c>
      <c r="AA3" s="20">
        <v>164</v>
      </c>
      <c r="AC3" s="6">
        <v>1</v>
      </c>
      <c r="AD3" s="6">
        <v>0</v>
      </c>
      <c r="AE3" s="20">
        <f>Demand!F2</f>
        <v>185.82537868818801</v>
      </c>
      <c r="AF3" s="6">
        <v>1037</v>
      </c>
      <c r="AG3" s="20">
        <f>AD3-AE3+AF3</f>
        <v>851.17462131181196</v>
      </c>
      <c r="AH3" s="20">
        <v>217</v>
      </c>
      <c r="AJ3" s="6">
        <v>1</v>
      </c>
      <c r="AK3" s="6">
        <v>0</v>
      </c>
      <c r="AL3" s="20">
        <f>Demand!G2</f>
        <v>194.55193871085501</v>
      </c>
      <c r="AM3" s="6">
        <v>897</v>
      </c>
      <c r="AN3" s="20">
        <f>AK3-AL3+AM3</f>
        <v>702.44806128914502</v>
      </c>
      <c r="AO3" s="20">
        <v>164</v>
      </c>
      <c r="AQ3" s="6">
        <v>1</v>
      </c>
      <c r="AR3" s="6">
        <v>0</v>
      </c>
      <c r="AS3" s="20">
        <f>Demand!H2</f>
        <v>93.201454016049794</v>
      </c>
      <c r="AT3" s="6">
        <v>753</v>
      </c>
      <c r="AU3" s="20">
        <f>AR3-AS3+AT3</f>
        <v>659.79854598395025</v>
      </c>
      <c r="AV3" s="20">
        <v>116</v>
      </c>
      <c r="AX3" s="6">
        <v>1</v>
      </c>
      <c r="AY3" s="6">
        <v>0</v>
      </c>
      <c r="AZ3" s="20">
        <f>Demand!I2</f>
        <v>70.209677858770206</v>
      </c>
      <c r="BA3" s="6">
        <v>248</v>
      </c>
      <c r="BB3" s="20">
        <f>AY3-AZ3+BA3</f>
        <v>177.79032214122981</v>
      </c>
      <c r="BC3" s="20">
        <v>28</v>
      </c>
    </row>
    <row r="4" spans="1:55" ht="15.75" x14ac:dyDescent="0.25">
      <c r="A4" s="6">
        <v>2</v>
      </c>
      <c r="B4" s="20">
        <f>E3</f>
        <v>685.97043231543194</v>
      </c>
      <c r="C4" s="20">
        <f>Demand!B3</f>
        <v>141.02956768456801</v>
      </c>
      <c r="D4" s="6"/>
      <c r="E4" s="20">
        <f t="shared" si="0"/>
        <v>544.94086463086387</v>
      </c>
      <c r="F4" s="20">
        <v>165</v>
      </c>
      <c r="H4" s="6">
        <v>2</v>
      </c>
      <c r="I4" s="20">
        <f>L3</f>
        <v>559</v>
      </c>
      <c r="J4" s="20">
        <f>Demand!C3</f>
        <v>67.444246135268003</v>
      </c>
      <c r="K4" s="6"/>
      <c r="L4" s="20">
        <f t="shared" si="1"/>
        <v>491.55575386473197</v>
      </c>
      <c r="M4" s="20">
        <v>100</v>
      </c>
      <c r="O4" s="6">
        <v>2</v>
      </c>
      <c r="P4" s="20">
        <f>S3</f>
        <v>557.13838514451857</v>
      </c>
      <c r="Q4" s="20">
        <f>Demand!D3</f>
        <v>85.861614855481406</v>
      </c>
      <c r="R4" s="6"/>
      <c r="S4" s="20">
        <f t="shared" ref="S4:S54" si="2">P4-Q4+R4</f>
        <v>471.27677028903713</v>
      </c>
      <c r="T4" s="20">
        <v>100</v>
      </c>
      <c r="V4" s="6">
        <v>2</v>
      </c>
      <c r="W4" s="20">
        <f>Z3</f>
        <v>682.33444062844501</v>
      </c>
      <c r="X4" s="20">
        <f>Demand!E3</f>
        <v>140.66555937155499</v>
      </c>
      <c r="Y4" s="6"/>
      <c r="Z4" s="20">
        <f t="shared" ref="Z4:Z54" si="3">W4-X4+Y4</f>
        <v>541.66888125689002</v>
      </c>
      <c r="AA4" s="20">
        <v>164</v>
      </c>
      <c r="AC4" s="6">
        <v>2</v>
      </c>
      <c r="AD4" s="20">
        <f>AG3</f>
        <v>851.17462131181196</v>
      </c>
      <c r="AE4" s="20">
        <f>Demand!F3</f>
        <v>185.82537868818801</v>
      </c>
      <c r="AF4" s="6"/>
      <c r="AG4" s="20">
        <f t="shared" ref="AG4:AG54" si="4">AD4-AE4+AF4</f>
        <v>665.34924262362392</v>
      </c>
      <c r="AH4" s="20">
        <v>217</v>
      </c>
      <c r="AJ4" s="6">
        <v>2</v>
      </c>
      <c r="AK4" s="20">
        <f>AN3</f>
        <v>702.44806128914502</v>
      </c>
      <c r="AL4" s="20">
        <f>Demand!G3</f>
        <v>110.63342874382801</v>
      </c>
      <c r="AM4" s="6"/>
      <c r="AN4" s="20">
        <f t="shared" ref="AN4:AN52" si="5">AK4-AL4+AM4</f>
        <v>591.81463254531695</v>
      </c>
      <c r="AO4" s="20">
        <v>164</v>
      </c>
      <c r="AQ4" s="6">
        <v>2</v>
      </c>
      <c r="AR4" s="20">
        <f>AU3</f>
        <v>659.79854598395025</v>
      </c>
      <c r="AS4" s="20">
        <f>Demand!H3</f>
        <v>99.838210555830997</v>
      </c>
      <c r="AT4" s="6"/>
      <c r="AU4" s="20">
        <f t="shared" ref="AU4:AU54" si="6">AR4-AS4+AT4</f>
        <v>559.96033542811927</v>
      </c>
      <c r="AV4" s="20">
        <v>116</v>
      </c>
      <c r="AX4" s="6">
        <v>2</v>
      </c>
      <c r="AY4" s="20">
        <f>BB3</f>
        <v>177.79032214122981</v>
      </c>
      <c r="AZ4" s="20">
        <f>Demand!I3</f>
        <v>26.839318871130299</v>
      </c>
      <c r="BA4" s="6"/>
      <c r="BB4" s="20">
        <f t="shared" ref="BB4:BB53" si="7">AY4-AZ4+BA4</f>
        <v>150.95100327009951</v>
      </c>
      <c r="BC4" s="20">
        <v>28</v>
      </c>
    </row>
    <row r="5" spans="1:55" ht="15.75" x14ac:dyDescent="0.25">
      <c r="A5" s="6">
        <v>3</v>
      </c>
      <c r="B5" s="20">
        <f t="shared" ref="B5:B54" si="8">E4</f>
        <v>544.94086463086387</v>
      </c>
      <c r="C5" s="20">
        <f>Demand!B4</f>
        <v>141.02956768456801</v>
      </c>
      <c r="D5" s="6"/>
      <c r="E5" s="20">
        <f t="shared" si="0"/>
        <v>403.91129694629586</v>
      </c>
      <c r="F5" s="20">
        <v>165</v>
      </c>
      <c r="H5" s="6">
        <v>3</v>
      </c>
      <c r="I5" s="20">
        <f t="shared" ref="I5:I54" si="9">L4</f>
        <v>491.55575386473197</v>
      </c>
      <c r="J5" s="20">
        <f>Demand!C4</f>
        <v>111.559099492801</v>
      </c>
      <c r="K5" s="6"/>
      <c r="L5" s="20">
        <f t="shared" si="1"/>
        <v>379.99665437193096</v>
      </c>
      <c r="M5" s="20">
        <v>100</v>
      </c>
      <c r="O5" s="6">
        <v>3</v>
      </c>
      <c r="P5" s="20">
        <f t="shared" ref="P5:P54" si="10">S4</f>
        <v>471.27677028903713</v>
      </c>
      <c r="Q5" s="20">
        <f>Demand!D4</f>
        <v>85.861614855481406</v>
      </c>
      <c r="R5" s="6"/>
      <c r="S5" s="20">
        <f t="shared" si="2"/>
        <v>385.4151554335557</v>
      </c>
      <c r="T5" s="20">
        <v>100</v>
      </c>
      <c r="V5" s="6">
        <v>3</v>
      </c>
      <c r="W5" s="20">
        <f t="shared" ref="W5:W54" si="11">Z4</f>
        <v>541.66888125689002</v>
      </c>
      <c r="X5" s="20">
        <f>Demand!E4</f>
        <v>140.66555937155499</v>
      </c>
      <c r="Y5" s="6"/>
      <c r="Z5" s="20">
        <f t="shared" si="3"/>
        <v>401.00332188533503</v>
      </c>
      <c r="AA5" s="20">
        <v>164</v>
      </c>
      <c r="AC5" s="6">
        <v>3</v>
      </c>
      <c r="AD5" s="20">
        <f t="shared" ref="AD5:AD54" si="12">AG4</f>
        <v>665.34924262362392</v>
      </c>
      <c r="AE5" s="20">
        <f>Demand!F4</f>
        <v>185.82537868818801</v>
      </c>
      <c r="AF5" s="6"/>
      <c r="AG5" s="20">
        <f t="shared" si="4"/>
        <v>479.52386393543588</v>
      </c>
      <c r="AH5" s="20">
        <v>217</v>
      </c>
      <c r="AJ5" s="6">
        <v>3</v>
      </c>
      <c r="AK5" s="20">
        <f t="shared" ref="AK5:AK54" si="13">AN4</f>
        <v>591.81463254531695</v>
      </c>
      <c r="AL5" s="20">
        <f>Demand!G4</f>
        <v>13.4886620328574</v>
      </c>
      <c r="AM5" s="6"/>
      <c r="AN5" s="20">
        <f t="shared" si="5"/>
        <v>578.32597051245955</v>
      </c>
      <c r="AO5" s="20">
        <v>164</v>
      </c>
      <c r="AQ5" s="6">
        <v>3</v>
      </c>
      <c r="AR5" s="20">
        <f t="shared" ref="AR5:AR54" si="14">AU4</f>
        <v>559.96033542811927</v>
      </c>
      <c r="AS5" s="20">
        <f>Demand!H4</f>
        <v>99.048825517357002</v>
      </c>
      <c r="AT5" s="6"/>
      <c r="AU5" s="20">
        <f t="shared" si="6"/>
        <v>460.91150991076228</v>
      </c>
      <c r="AV5" s="20">
        <v>116</v>
      </c>
      <c r="AX5" s="6">
        <v>3</v>
      </c>
      <c r="AY5" s="20">
        <f t="shared" ref="AY5:AY54" si="15">BB4</f>
        <v>150.95100327009951</v>
      </c>
      <c r="AZ5" s="20">
        <f>Demand!I4</f>
        <v>4.1503423221090099</v>
      </c>
      <c r="BA5" s="6"/>
      <c r="BB5" s="20">
        <f t="shared" si="7"/>
        <v>146.80066094799051</v>
      </c>
      <c r="BC5" s="20">
        <v>28</v>
      </c>
    </row>
    <row r="6" spans="1:55" ht="15.75" x14ac:dyDescent="0.25">
      <c r="A6" s="6">
        <v>4</v>
      </c>
      <c r="B6" s="20">
        <f t="shared" si="8"/>
        <v>403.91129694629586</v>
      </c>
      <c r="C6" s="20">
        <f>Demand!B5</f>
        <v>141.02956768456801</v>
      </c>
      <c r="D6" s="6"/>
      <c r="E6" s="20">
        <f t="shared" si="0"/>
        <v>262.88172926172786</v>
      </c>
      <c r="F6" s="20">
        <v>165</v>
      </c>
      <c r="H6" s="6">
        <v>4</v>
      </c>
      <c r="I6" s="20">
        <f t="shared" si="9"/>
        <v>379.99665437193096</v>
      </c>
      <c r="J6" s="20">
        <f>Demand!C5</f>
        <v>71.163767782619502</v>
      </c>
      <c r="K6" s="6"/>
      <c r="L6" s="20">
        <f t="shared" si="1"/>
        <v>308.83288658931144</v>
      </c>
      <c r="M6" s="20">
        <v>100</v>
      </c>
      <c r="O6" s="6">
        <v>4</v>
      </c>
      <c r="P6" s="20">
        <f t="shared" si="10"/>
        <v>385.4151554335557</v>
      </c>
      <c r="Q6" s="20">
        <f>Demand!D5</f>
        <v>85.861614855481406</v>
      </c>
      <c r="R6" s="6"/>
      <c r="S6" s="20">
        <f t="shared" si="2"/>
        <v>299.55354057807426</v>
      </c>
      <c r="T6" s="20">
        <v>100</v>
      </c>
      <c r="V6" s="6">
        <v>4</v>
      </c>
      <c r="W6" s="20">
        <f t="shared" si="11"/>
        <v>401.00332188533503</v>
      </c>
      <c r="X6" s="20">
        <f>Demand!E5</f>
        <v>140.66555937155499</v>
      </c>
      <c r="Y6" s="6"/>
      <c r="Z6" s="20">
        <f t="shared" si="3"/>
        <v>260.33776251378004</v>
      </c>
      <c r="AA6" s="20">
        <v>164</v>
      </c>
      <c r="AC6" s="6">
        <v>4</v>
      </c>
      <c r="AD6" s="20">
        <f t="shared" si="12"/>
        <v>479.52386393543588</v>
      </c>
      <c r="AE6" s="20">
        <f>Demand!F5</f>
        <v>185.82537868818801</v>
      </c>
      <c r="AF6" s="6"/>
      <c r="AG6" s="20">
        <f t="shared" si="4"/>
        <v>293.69848524724785</v>
      </c>
      <c r="AH6" s="20">
        <v>217</v>
      </c>
      <c r="AJ6" s="6">
        <v>4</v>
      </c>
      <c r="AK6" s="20">
        <f t="shared" si="13"/>
        <v>578.32597051245955</v>
      </c>
      <c r="AL6" s="20">
        <f>Demand!G5</f>
        <v>121.96163735851</v>
      </c>
      <c r="AM6" s="6"/>
      <c r="AN6" s="20">
        <f t="shared" si="5"/>
        <v>456.36433315394953</v>
      </c>
      <c r="AO6" s="20">
        <v>164</v>
      </c>
      <c r="AQ6" s="6">
        <v>4</v>
      </c>
      <c r="AR6" s="20">
        <f t="shared" si="14"/>
        <v>460.91150991076228</v>
      </c>
      <c r="AS6" s="20">
        <f>Demand!H5</f>
        <v>99.142716069953195</v>
      </c>
      <c r="AT6" s="6"/>
      <c r="AU6" s="20">
        <f t="shared" si="6"/>
        <v>361.76879384080905</v>
      </c>
      <c r="AV6" s="20">
        <v>116</v>
      </c>
      <c r="AX6" s="6">
        <v>4</v>
      </c>
      <c r="AY6" s="20">
        <f t="shared" si="15"/>
        <v>146.80066094799051</v>
      </c>
      <c r="AZ6" s="20">
        <f>Demand!I5</f>
        <v>2.1503423221090201</v>
      </c>
      <c r="BA6" s="6"/>
      <c r="BB6" s="20">
        <f t="shared" si="7"/>
        <v>144.65031862588148</v>
      </c>
      <c r="BC6" s="20">
        <v>28</v>
      </c>
    </row>
    <row r="7" spans="1:55" ht="15.75" x14ac:dyDescent="0.25">
      <c r="A7" s="6">
        <v>5</v>
      </c>
      <c r="B7" s="20">
        <f t="shared" si="8"/>
        <v>262.88172926172786</v>
      </c>
      <c r="C7" s="20">
        <f>Demand!B6</f>
        <v>141.02956768456801</v>
      </c>
      <c r="D7" s="6"/>
      <c r="E7" s="20">
        <f t="shared" si="0"/>
        <v>121.85216157715985</v>
      </c>
      <c r="F7" s="20">
        <v>165</v>
      </c>
      <c r="G7" s="18"/>
      <c r="H7" s="6">
        <v>5</v>
      </c>
      <c r="I7" s="20">
        <f t="shared" si="9"/>
        <v>308.83288658931144</v>
      </c>
      <c r="J7" s="20">
        <f>Demand!C6</f>
        <v>90.698507632986704</v>
      </c>
      <c r="K7" s="6"/>
      <c r="L7" s="20">
        <f t="shared" si="1"/>
        <v>218.13437895632472</v>
      </c>
      <c r="M7" s="20">
        <v>100</v>
      </c>
      <c r="O7" s="6">
        <v>5</v>
      </c>
      <c r="P7" s="20">
        <f t="shared" si="10"/>
        <v>299.55354057807426</v>
      </c>
      <c r="Q7" s="20">
        <f>Demand!D6</f>
        <v>85.861614855481406</v>
      </c>
      <c r="R7" s="6"/>
      <c r="S7" s="20">
        <f t="shared" si="2"/>
        <v>213.69192572259286</v>
      </c>
      <c r="T7" s="20">
        <v>100</v>
      </c>
      <c r="V7" s="6">
        <v>5</v>
      </c>
      <c r="W7" s="20">
        <f t="shared" si="11"/>
        <v>260.33776251378004</v>
      </c>
      <c r="X7" s="20">
        <f>Demand!E6</f>
        <v>140.66555937155499</v>
      </c>
      <c r="Y7" s="6"/>
      <c r="Z7" s="20">
        <f t="shared" si="3"/>
        <v>119.67220314222504</v>
      </c>
      <c r="AA7" s="20">
        <v>164</v>
      </c>
      <c r="AC7" s="6">
        <v>5</v>
      </c>
      <c r="AD7" s="20">
        <f t="shared" si="12"/>
        <v>293.69848524724785</v>
      </c>
      <c r="AE7" s="20">
        <f>Demand!F6</f>
        <v>185.82537868818801</v>
      </c>
      <c r="AF7" s="6"/>
      <c r="AG7" s="20">
        <f t="shared" si="4"/>
        <v>107.87310655905983</v>
      </c>
      <c r="AH7" s="20">
        <v>217</v>
      </c>
      <c r="AJ7" s="6">
        <v>5</v>
      </c>
      <c r="AK7" s="20">
        <f t="shared" si="13"/>
        <v>456.36433315394953</v>
      </c>
      <c r="AL7" s="20">
        <f>Demand!G6</f>
        <v>88.596325388207802</v>
      </c>
      <c r="AM7" s="6"/>
      <c r="AN7" s="20">
        <f t="shared" si="5"/>
        <v>367.76800776574174</v>
      </c>
      <c r="AO7" s="20">
        <v>164</v>
      </c>
      <c r="AQ7" s="6">
        <v>5</v>
      </c>
      <c r="AR7" s="20">
        <f t="shared" si="14"/>
        <v>361.76879384080905</v>
      </c>
      <c r="AS7" s="20">
        <f>Demand!H6</f>
        <v>99.131548597253399</v>
      </c>
      <c r="AT7" s="6"/>
      <c r="AU7" s="20">
        <f t="shared" si="6"/>
        <v>262.63724524355564</v>
      </c>
      <c r="AV7" s="20">
        <v>116</v>
      </c>
      <c r="AX7" s="6">
        <v>5</v>
      </c>
      <c r="AY7" s="20">
        <f t="shared" si="15"/>
        <v>144.65031862588148</v>
      </c>
      <c r="AZ7" s="20">
        <f>Demand!I6</f>
        <v>23.150342322109001</v>
      </c>
      <c r="BA7" s="6"/>
      <c r="BB7" s="20">
        <f t="shared" si="7"/>
        <v>121.49997630377248</v>
      </c>
      <c r="BC7" s="20">
        <v>28</v>
      </c>
    </row>
    <row r="8" spans="1:55" ht="15.75" x14ac:dyDescent="0.25">
      <c r="A8" s="6">
        <v>6</v>
      </c>
      <c r="B8" s="20">
        <f t="shared" si="8"/>
        <v>121.85216157715985</v>
      </c>
      <c r="C8" s="20">
        <f>Demand!B7</f>
        <v>141.02956768456801</v>
      </c>
      <c r="D8" s="6"/>
      <c r="E8" s="20">
        <v>0</v>
      </c>
      <c r="F8" s="20">
        <v>165</v>
      </c>
      <c r="G8" s="18"/>
      <c r="H8" s="6">
        <v>6</v>
      </c>
      <c r="I8" s="20">
        <f t="shared" si="9"/>
        <v>218.13437895632472</v>
      </c>
      <c r="J8" s="20">
        <f>Demand!C7</f>
        <v>77.985502508638703</v>
      </c>
      <c r="K8" s="6"/>
      <c r="L8" s="20">
        <f t="shared" si="1"/>
        <v>140.14887644768601</v>
      </c>
      <c r="M8" s="20">
        <v>100</v>
      </c>
      <c r="O8" s="6">
        <v>6</v>
      </c>
      <c r="P8" s="20">
        <f t="shared" si="10"/>
        <v>213.69192572259286</v>
      </c>
      <c r="Q8" s="20">
        <f>Demand!D7</f>
        <v>85.861614855481406</v>
      </c>
      <c r="R8" s="6"/>
      <c r="S8" s="20">
        <f t="shared" si="2"/>
        <v>127.83031086711145</v>
      </c>
      <c r="T8" s="20">
        <v>100</v>
      </c>
      <c r="V8" s="6">
        <v>6</v>
      </c>
      <c r="W8" s="20">
        <f t="shared" si="11"/>
        <v>119.67220314222504</v>
      </c>
      <c r="X8" s="20">
        <f>Demand!E7</f>
        <v>140.66555937155499</v>
      </c>
      <c r="Y8" s="6"/>
      <c r="Z8" s="20">
        <v>0</v>
      </c>
      <c r="AA8" s="20">
        <v>164</v>
      </c>
      <c r="AC8" s="6">
        <v>6</v>
      </c>
      <c r="AD8" s="20">
        <f t="shared" si="12"/>
        <v>107.87310655905983</v>
      </c>
      <c r="AE8" s="20">
        <f>Demand!F7</f>
        <v>185.82537868818801</v>
      </c>
      <c r="AF8" s="6"/>
      <c r="AG8" s="20">
        <v>0</v>
      </c>
      <c r="AH8" s="20">
        <v>217</v>
      </c>
      <c r="AJ8" s="6">
        <v>6</v>
      </c>
      <c r="AK8" s="20">
        <f t="shared" si="13"/>
        <v>367.76800776574174</v>
      </c>
      <c r="AL8" s="20">
        <f>Demand!G7</f>
        <v>38.397692613078199</v>
      </c>
      <c r="AM8" s="6"/>
      <c r="AN8" s="20">
        <f t="shared" si="5"/>
        <v>329.37031515266352</v>
      </c>
      <c r="AO8" s="20">
        <v>164</v>
      </c>
      <c r="AQ8" s="6">
        <v>6</v>
      </c>
      <c r="AR8" s="20">
        <f t="shared" si="14"/>
        <v>262.63724524355564</v>
      </c>
      <c r="AS8" s="20">
        <f>Demand!H7</f>
        <v>99.132876871963205</v>
      </c>
      <c r="AT8" s="6"/>
      <c r="AU8" s="20">
        <f t="shared" si="6"/>
        <v>163.50436837159242</v>
      </c>
      <c r="AV8" s="20">
        <v>116</v>
      </c>
      <c r="AX8" s="6">
        <v>6</v>
      </c>
      <c r="AY8" s="20">
        <f t="shared" si="15"/>
        <v>121.49997630377248</v>
      </c>
      <c r="AZ8" s="20">
        <f>Demand!I7</f>
        <v>10.150342322108999</v>
      </c>
      <c r="BA8" s="6"/>
      <c r="BB8" s="20">
        <f t="shared" si="7"/>
        <v>111.34963398166349</v>
      </c>
      <c r="BC8" s="20">
        <v>28</v>
      </c>
    </row>
    <row r="9" spans="1:55" ht="15.75" x14ac:dyDescent="0.25">
      <c r="A9" s="6">
        <v>7</v>
      </c>
      <c r="B9" s="20">
        <f t="shared" si="8"/>
        <v>0</v>
      </c>
      <c r="C9" s="20">
        <f>Demand!B8</f>
        <v>141.02956768456801</v>
      </c>
      <c r="D9" s="6">
        <v>827</v>
      </c>
      <c r="E9" s="20">
        <f t="shared" si="0"/>
        <v>685.97043231543194</v>
      </c>
      <c r="F9" s="20">
        <v>165</v>
      </c>
      <c r="H9" s="6">
        <v>7</v>
      </c>
      <c r="I9" s="20">
        <f t="shared" si="9"/>
        <v>140.14887644768601</v>
      </c>
      <c r="J9" s="20">
        <f>Demand!C8</f>
        <v>94.210381339452397</v>
      </c>
      <c r="K9" s="6"/>
      <c r="L9" s="20">
        <f t="shared" si="1"/>
        <v>45.93849510823361</v>
      </c>
      <c r="M9" s="20">
        <v>100</v>
      </c>
      <c r="O9" s="6">
        <v>7</v>
      </c>
      <c r="P9" s="20">
        <f t="shared" si="10"/>
        <v>127.83031086711145</v>
      </c>
      <c r="Q9" s="20">
        <f>Demand!D8</f>
        <v>85.861614855481406</v>
      </c>
      <c r="R9" s="6"/>
      <c r="S9" s="20">
        <f t="shared" si="2"/>
        <v>41.968696011630044</v>
      </c>
      <c r="T9" s="20">
        <v>100</v>
      </c>
      <c r="V9" s="6">
        <v>7</v>
      </c>
      <c r="W9" s="20">
        <f t="shared" si="11"/>
        <v>0</v>
      </c>
      <c r="X9" s="20">
        <f>Demand!E8</f>
        <v>140.66555937155499</v>
      </c>
      <c r="Y9" s="6">
        <v>823</v>
      </c>
      <c r="Z9" s="20">
        <f t="shared" si="3"/>
        <v>682.33444062844501</v>
      </c>
      <c r="AA9" s="20">
        <v>164</v>
      </c>
      <c r="AC9" s="6">
        <v>7</v>
      </c>
      <c r="AD9" s="20">
        <f t="shared" si="12"/>
        <v>0</v>
      </c>
      <c r="AE9" s="20">
        <f>Demand!F8</f>
        <v>185.82537868818801</v>
      </c>
      <c r="AF9" s="6">
        <v>1037</v>
      </c>
      <c r="AG9" s="20">
        <f t="shared" si="4"/>
        <v>851.17462131181196</v>
      </c>
      <c r="AH9" s="20">
        <v>217</v>
      </c>
      <c r="AJ9" s="6">
        <v>7</v>
      </c>
      <c r="AK9" s="20">
        <f t="shared" si="13"/>
        <v>329.37031515266352</v>
      </c>
      <c r="AL9" s="20">
        <f>Demand!G8</f>
        <v>136.65880235713601</v>
      </c>
      <c r="AM9" s="6">
        <v>897</v>
      </c>
      <c r="AN9" s="20">
        <f t="shared" si="5"/>
        <v>1089.7115127955276</v>
      </c>
      <c r="AO9" s="20">
        <v>164</v>
      </c>
      <c r="AQ9" s="6">
        <v>7</v>
      </c>
      <c r="AR9" s="20">
        <f t="shared" si="14"/>
        <v>163.50436837159242</v>
      </c>
      <c r="AS9" s="20">
        <f>Demand!H8</f>
        <v>99.132718885124802</v>
      </c>
      <c r="AT9" s="6"/>
      <c r="AU9" s="20">
        <f t="shared" si="6"/>
        <v>64.371649486467618</v>
      </c>
      <c r="AV9" s="20">
        <v>116</v>
      </c>
      <c r="AX9" s="6">
        <v>7</v>
      </c>
      <c r="AY9" s="20">
        <f t="shared" si="15"/>
        <v>111.34963398166349</v>
      </c>
      <c r="AZ9" s="20">
        <f>Demand!I8</f>
        <v>2.1503423221090099</v>
      </c>
      <c r="BA9" s="6"/>
      <c r="BB9" s="20">
        <f t="shared" si="7"/>
        <v>109.19929165955448</v>
      </c>
      <c r="BC9" s="20">
        <v>28</v>
      </c>
    </row>
    <row r="10" spans="1:55" ht="15.75" x14ac:dyDescent="0.25">
      <c r="A10" s="6">
        <v>8</v>
      </c>
      <c r="B10" s="20">
        <f t="shared" si="8"/>
        <v>685.97043231543194</v>
      </c>
      <c r="C10" s="20">
        <f>Demand!B9</f>
        <v>141.02956768456801</v>
      </c>
      <c r="D10" s="6"/>
      <c r="E10" s="20">
        <f t="shared" si="0"/>
        <v>544.94086463086387</v>
      </c>
      <c r="F10" s="20">
        <v>165</v>
      </c>
      <c r="H10" s="6">
        <v>8</v>
      </c>
      <c r="I10" s="20">
        <f t="shared" si="9"/>
        <v>45.93849510823361</v>
      </c>
      <c r="J10" s="20">
        <f>Demand!C9</f>
        <v>81.078634296328303</v>
      </c>
      <c r="K10" s="6"/>
      <c r="L10" s="20">
        <v>0</v>
      </c>
      <c r="M10" s="20">
        <v>100</v>
      </c>
      <c r="O10" s="6">
        <v>8</v>
      </c>
      <c r="P10" s="20">
        <f t="shared" si="10"/>
        <v>41.968696011630044</v>
      </c>
      <c r="Q10" s="20">
        <f>Demand!D9</f>
        <v>85.861614855481406</v>
      </c>
      <c r="R10" s="6">
        <v>643</v>
      </c>
      <c r="S10" s="20">
        <f t="shared" si="2"/>
        <v>599.10708115614864</v>
      </c>
      <c r="T10" s="20">
        <v>100</v>
      </c>
      <c r="V10" s="6">
        <v>8</v>
      </c>
      <c r="W10" s="20">
        <f t="shared" si="11"/>
        <v>682.33444062844501</v>
      </c>
      <c r="X10" s="20">
        <f>Demand!E9</f>
        <v>140.66555937155499</v>
      </c>
      <c r="Y10" s="6"/>
      <c r="Z10" s="20">
        <f t="shared" si="3"/>
        <v>541.66888125689002</v>
      </c>
      <c r="AA10" s="20">
        <v>164</v>
      </c>
      <c r="AC10" s="6">
        <v>8</v>
      </c>
      <c r="AD10" s="20">
        <f t="shared" si="12"/>
        <v>851.17462131181196</v>
      </c>
      <c r="AE10" s="20">
        <f>Demand!F9</f>
        <v>185.82537868818801</v>
      </c>
      <c r="AF10" s="6"/>
      <c r="AG10" s="20">
        <f t="shared" si="4"/>
        <v>665.34924262362392</v>
      </c>
      <c r="AH10" s="20">
        <v>217</v>
      </c>
      <c r="AJ10" s="6">
        <v>8</v>
      </c>
      <c r="AK10" s="20">
        <f t="shared" si="13"/>
        <v>1089.7115127955276</v>
      </c>
      <c r="AL10" s="20">
        <f>Demand!G9</f>
        <v>94.379577253090602</v>
      </c>
      <c r="AM10" s="6"/>
      <c r="AN10" s="20">
        <f t="shared" si="5"/>
        <v>995.33193554243701</v>
      </c>
      <c r="AO10" s="20">
        <v>164</v>
      </c>
      <c r="AQ10" s="6">
        <v>8</v>
      </c>
      <c r="AR10" s="20">
        <f t="shared" si="14"/>
        <v>64.371649486467618</v>
      </c>
      <c r="AS10" s="20">
        <f>Demand!H9</f>
        <v>99.132737676298703</v>
      </c>
      <c r="AT10" s="6"/>
      <c r="AU10" s="20">
        <v>0</v>
      </c>
      <c r="AV10" s="20">
        <v>116</v>
      </c>
      <c r="AX10" s="6">
        <v>8</v>
      </c>
      <c r="AY10" s="20">
        <f t="shared" si="15"/>
        <v>109.19929165955448</v>
      </c>
      <c r="AZ10" s="20">
        <f>Demand!I9</f>
        <v>2.1503423221090099</v>
      </c>
      <c r="BA10" s="6"/>
      <c r="BB10" s="20">
        <f t="shared" si="7"/>
        <v>107.04894933744546</v>
      </c>
      <c r="BC10" s="20">
        <v>28</v>
      </c>
    </row>
    <row r="11" spans="1:55" ht="15.75" x14ac:dyDescent="0.25">
      <c r="A11" s="6">
        <v>9</v>
      </c>
      <c r="B11" s="20">
        <f t="shared" si="8"/>
        <v>544.94086463086387</v>
      </c>
      <c r="C11" s="20">
        <f>Demand!B10</f>
        <v>141.02956768456801</v>
      </c>
      <c r="D11" s="6"/>
      <c r="E11" s="20">
        <f t="shared" si="0"/>
        <v>403.91129694629586</v>
      </c>
      <c r="F11" s="20">
        <v>165</v>
      </c>
      <c r="H11" s="6">
        <v>9</v>
      </c>
      <c r="I11" s="20">
        <f t="shared" si="9"/>
        <v>0</v>
      </c>
      <c r="J11" s="20">
        <f>Demand!C10</f>
        <v>87.681851306314201</v>
      </c>
      <c r="K11" s="6">
        <v>645</v>
      </c>
      <c r="L11" s="20">
        <f t="shared" si="1"/>
        <v>557.31814869368577</v>
      </c>
      <c r="M11" s="20">
        <v>100</v>
      </c>
      <c r="O11" s="6">
        <v>9</v>
      </c>
      <c r="P11" s="20">
        <f t="shared" si="10"/>
        <v>599.10708115614864</v>
      </c>
      <c r="Q11" s="20">
        <f>Demand!D10</f>
        <v>85.861614855481406</v>
      </c>
      <c r="R11" s="6"/>
      <c r="S11" s="20">
        <f t="shared" si="2"/>
        <v>513.2454663006672</v>
      </c>
      <c r="T11" s="20">
        <v>100</v>
      </c>
      <c r="V11" s="6">
        <v>9</v>
      </c>
      <c r="W11" s="20">
        <f t="shared" si="11"/>
        <v>541.66888125689002</v>
      </c>
      <c r="X11" s="20">
        <f>Demand!E10</f>
        <v>140.66555937155499</v>
      </c>
      <c r="Y11" s="6"/>
      <c r="Z11" s="20">
        <f t="shared" si="3"/>
        <v>401.00332188533503</v>
      </c>
      <c r="AA11" s="20">
        <v>164</v>
      </c>
      <c r="AC11" s="6">
        <v>9</v>
      </c>
      <c r="AD11" s="20">
        <f t="shared" si="12"/>
        <v>665.34924262362392</v>
      </c>
      <c r="AE11" s="20">
        <f>Demand!F10</f>
        <v>185.82537868818801</v>
      </c>
      <c r="AF11" s="6"/>
      <c r="AG11" s="20">
        <f t="shared" si="4"/>
        <v>479.52386393543588</v>
      </c>
      <c r="AH11" s="20">
        <v>217</v>
      </c>
      <c r="AJ11" s="6">
        <v>9</v>
      </c>
      <c r="AK11" s="20">
        <f t="shared" si="13"/>
        <v>995.33193554243701</v>
      </c>
      <c r="AL11" s="20">
        <f>Demand!G10</f>
        <v>58.4688924118025</v>
      </c>
      <c r="AM11" s="6"/>
      <c r="AN11" s="20">
        <f t="shared" si="5"/>
        <v>936.86304313063454</v>
      </c>
      <c r="AO11" s="20">
        <v>164</v>
      </c>
      <c r="AQ11" s="6">
        <v>9</v>
      </c>
      <c r="AR11" s="20">
        <f t="shared" si="14"/>
        <v>0</v>
      </c>
      <c r="AS11" s="20">
        <f>Demand!H10</f>
        <v>99.132735441250404</v>
      </c>
      <c r="AT11" s="6">
        <v>753</v>
      </c>
      <c r="AU11" s="20">
        <f t="shared" si="6"/>
        <v>653.86726455874964</v>
      </c>
      <c r="AV11" s="20">
        <v>116</v>
      </c>
      <c r="AX11" s="6">
        <v>9</v>
      </c>
      <c r="AY11" s="20">
        <f t="shared" si="15"/>
        <v>107.04894933744546</v>
      </c>
      <c r="AZ11" s="20">
        <f>Demand!I10</f>
        <v>4.1503423221090099</v>
      </c>
      <c r="BA11" s="6"/>
      <c r="BB11" s="20">
        <f t="shared" si="7"/>
        <v>102.89860701533645</v>
      </c>
      <c r="BC11" s="20">
        <v>28</v>
      </c>
    </row>
    <row r="12" spans="1:55" ht="15.75" x14ac:dyDescent="0.25">
      <c r="A12" s="6">
        <v>10</v>
      </c>
      <c r="B12" s="20">
        <f t="shared" si="8"/>
        <v>403.91129694629586</v>
      </c>
      <c r="C12" s="20">
        <f>Demand!B11</f>
        <v>141.02956768456801</v>
      </c>
      <c r="D12" s="6"/>
      <c r="E12" s="20">
        <f t="shared" si="0"/>
        <v>262.88172926172786</v>
      </c>
      <c r="F12" s="20">
        <v>165</v>
      </c>
      <c r="H12" s="6">
        <v>10</v>
      </c>
      <c r="I12" s="20">
        <f t="shared" si="9"/>
        <v>557.31814869368577</v>
      </c>
      <c r="J12" s="20">
        <f>Demand!C11</f>
        <v>82.600323520308507</v>
      </c>
      <c r="K12" s="6"/>
      <c r="L12" s="20">
        <f t="shared" si="1"/>
        <v>474.71782517337726</v>
      </c>
      <c r="M12" s="20">
        <v>100</v>
      </c>
      <c r="O12" s="6">
        <v>10</v>
      </c>
      <c r="P12" s="20">
        <f t="shared" si="10"/>
        <v>513.2454663006672</v>
      </c>
      <c r="Q12" s="20">
        <f>Demand!D11</f>
        <v>85.861614855481406</v>
      </c>
      <c r="R12" s="6"/>
      <c r="S12" s="20">
        <f t="shared" si="2"/>
        <v>427.38385144518577</v>
      </c>
      <c r="T12" s="20">
        <v>100</v>
      </c>
      <c r="V12" s="6">
        <v>10</v>
      </c>
      <c r="W12" s="20">
        <f t="shared" si="11"/>
        <v>401.00332188533503</v>
      </c>
      <c r="X12" s="20">
        <f>Demand!E11</f>
        <v>140.66555937155499</v>
      </c>
      <c r="Y12" s="6"/>
      <c r="Z12" s="20">
        <f t="shared" si="3"/>
        <v>260.33776251378004</v>
      </c>
      <c r="AA12" s="20">
        <v>164</v>
      </c>
      <c r="AC12" s="6">
        <v>10</v>
      </c>
      <c r="AD12" s="20">
        <f t="shared" si="12"/>
        <v>479.52386393543588</v>
      </c>
      <c r="AE12" s="20">
        <f>Demand!F11</f>
        <v>185.82537868818801</v>
      </c>
      <c r="AF12" s="6"/>
      <c r="AG12" s="20">
        <f t="shared" si="4"/>
        <v>293.69848524724785</v>
      </c>
      <c r="AH12" s="20">
        <v>217</v>
      </c>
      <c r="AJ12" s="6">
        <v>10</v>
      </c>
      <c r="AK12" s="20">
        <f t="shared" si="13"/>
        <v>936.86304313063454</v>
      </c>
      <c r="AL12" s="20">
        <f>Demand!G11</f>
        <v>73.684013562206701</v>
      </c>
      <c r="AM12" s="6"/>
      <c r="AN12" s="20">
        <f t="shared" si="5"/>
        <v>863.17902956842784</v>
      </c>
      <c r="AO12" s="20">
        <v>164</v>
      </c>
      <c r="AQ12" s="6">
        <v>10</v>
      </c>
      <c r="AR12" s="20">
        <f t="shared" si="14"/>
        <v>653.86726455874964</v>
      </c>
      <c r="AS12" s="20">
        <f>Demand!H11</f>
        <v>99.132735707090106</v>
      </c>
      <c r="AT12" s="6"/>
      <c r="AU12" s="20">
        <f t="shared" si="6"/>
        <v>554.73452885165955</v>
      </c>
      <c r="AV12" s="20">
        <v>116</v>
      </c>
      <c r="AX12" s="6">
        <v>10</v>
      </c>
      <c r="AY12" s="20">
        <f t="shared" si="15"/>
        <v>102.89860701533645</v>
      </c>
      <c r="AZ12" s="20">
        <f>Demand!I11</f>
        <v>24.150342322109001</v>
      </c>
      <c r="BA12" s="6"/>
      <c r="BB12" s="20">
        <f t="shared" si="7"/>
        <v>78.748264693227455</v>
      </c>
      <c r="BC12" s="20">
        <v>28</v>
      </c>
    </row>
    <row r="13" spans="1:55" ht="15.75" x14ac:dyDescent="0.25">
      <c r="A13" s="6">
        <v>11</v>
      </c>
      <c r="B13" s="20">
        <f t="shared" si="8"/>
        <v>262.88172926172786</v>
      </c>
      <c r="C13" s="20">
        <f>Demand!B12</f>
        <v>141.02956768456801</v>
      </c>
      <c r="D13" s="6"/>
      <c r="E13" s="20">
        <f t="shared" si="0"/>
        <v>121.85216157715985</v>
      </c>
      <c r="F13" s="20">
        <v>165</v>
      </c>
      <c r="H13" s="6">
        <v>11</v>
      </c>
      <c r="I13" s="20">
        <f t="shared" si="9"/>
        <v>474.71782517337726</v>
      </c>
      <c r="J13" s="20">
        <f>Demand!C12</f>
        <v>88.397659183110093</v>
      </c>
      <c r="K13" s="6"/>
      <c r="L13" s="20">
        <f t="shared" si="1"/>
        <v>386.32016599026718</v>
      </c>
      <c r="M13" s="20">
        <v>100</v>
      </c>
      <c r="O13" s="6">
        <v>11</v>
      </c>
      <c r="P13" s="20">
        <f t="shared" si="10"/>
        <v>427.38385144518577</v>
      </c>
      <c r="Q13" s="20">
        <f>Demand!D12</f>
        <v>85.861614855481406</v>
      </c>
      <c r="R13" s="6"/>
      <c r="S13" s="20">
        <f t="shared" si="2"/>
        <v>341.52223658970433</v>
      </c>
      <c r="T13" s="20">
        <v>100</v>
      </c>
      <c r="V13" s="6">
        <v>11</v>
      </c>
      <c r="W13" s="20">
        <f t="shared" si="11"/>
        <v>260.33776251378004</v>
      </c>
      <c r="X13" s="20">
        <f>Demand!E12</f>
        <v>140.66555937155499</v>
      </c>
      <c r="Y13" s="6"/>
      <c r="Z13" s="20">
        <f t="shared" si="3"/>
        <v>119.67220314222504</v>
      </c>
      <c r="AA13" s="20">
        <v>164</v>
      </c>
      <c r="AC13" s="6">
        <v>11</v>
      </c>
      <c r="AD13" s="20">
        <f t="shared" si="12"/>
        <v>293.69848524724785</v>
      </c>
      <c r="AE13" s="20">
        <f>Demand!F12</f>
        <v>185.82537868818801</v>
      </c>
      <c r="AF13" s="6"/>
      <c r="AG13" s="20">
        <f t="shared" si="4"/>
        <v>107.87310655905983</v>
      </c>
      <c r="AH13" s="20">
        <v>217</v>
      </c>
      <c r="AJ13" s="6">
        <v>11</v>
      </c>
      <c r="AK13" s="20">
        <f t="shared" si="13"/>
        <v>863.17902956842784</v>
      </c>
      <c r="AL13" s="20">
        <f>Demand!G12</f>
        <v>95.491641600958602</v>
      </c>
      <c r="AM13" s="6"/>
      <c r="AN13" s="20">
        <f t="shared" si="5"/>
        <v>767.68738796746925</v>
      </c>
      <c r="AO13" s="20">
        <v>164</v>
      </c>
      <c r="AQ13" s="6">
        <v>11</v>
      </c>
      <c r="AR13" s="20">
        <f t="shared" si="14"/>
        <v>554.73452885165955</v>
      </c>
      <c r="AS13" s="20">
        <f>Demand!H12</f>
        <v>99.132735675470798</v>
      </c>
      <c r="AT13" s="6"/>
      <c r="AU13" s="20">
        <f t="shared" si="6"/>
        <v>455.60179317618872</v>
      </c>
      <c r="AV13" s="20">
        <v>116</v>
      </c>
      <c r="AX13" s="6">
        <v>11</v>
      </c>
      <c r="AY13" s="20">
        <f t="shared" si="15"/>
        <v>78.748264693227455</v>
      </c>
      <c r="AZ13" s="20">
        <f>Demand!I12</f>
        <v>3.1503423221090099</v>
      </c>
      <c r="BA13" s="6">
        <v>248</v>
      </c>
      <c r="BB13" s="20">
        <f t="shared" si="7"/>
        <v>323.59792237111844</v>
      </c>
      <c r="BC13" s="20">
        <v>28</v>
      </c>
    </row>
    <row r="14" spans="1:55" ht="15.75" x14ac:dyDescent="0.25">
      <c r="A14" s="6">
        <v>12</v>
      </c>
      <c r="B14" s="20">
        <f t="shared" si="8"/>
        <v>121.85216157715985</v>
      </c>
      <c r="C14" s="20">
        <f>Demand!B13</f>
        <v>141.02956768456801</v>
      </c>
      <c r="D14" s="6"/>
      <c r="E14" s="20">
        <v>0</v>
      </c>
      <c r="F14" s="20">
        <v>165</v>
      </c>
      <c r="H14" s="6">
        <v>12</v>
      </c>
      <c r="I14" s="20">
        <f t="shared" si="9"/>
        <v>386.32016599026718</v>
      </c>
      <c r="J14" s="20">
        <f>Demand!C13</f>
        <v>84.110502269699197</v>
      </c>
      <c r="K14" s="6"/>
      <c r="L14" s="20">
        <f t="shared" si="1"/>
        <v>302.20966372056796</v>
      </c>
      <c r="M14" s="20">
        <v>100</v>
      </c>
      <c r="O14" s="6">
        <v>12</v>
      </c>
      <c r="P14" s="20">
        <f t="shared" si="10"/>
        <v>341.52223658970433</v>
      </c>
      <c r="Q14" s="20">
        <f>Demand!D13</f>
        <v>85.861614855481406</v>
      </c>
      <c r="R14" s="6"/>
      <c r="S14" s="20">
        <f t="shared" si="2"/>
        <v>255.66062173422293</v>
      </c>
      <c r="T14" s="20">
        <v>100</v>
      </c>
      <c r="V14" s="6">
        <v>12</v>
      </c>
      <c r="W14" s="20">
        <f t="shared" si="11"/>
        <v>119.67220314222504</v>
      </c>
      <c r="X14" s="20">
        <f>Demand!E13</f>
        <v>140.66555937155499</v>
      </c>
      <c r="Y14" s="6"/>
      <c r="Z14" s="20">
        <v>0</v>
      </c>
      <c r="AA14" s="20">
        <v>164</v>
      </c>
      <c r="AC14" s="6">
        <v>12</v>
      </c>
      <c r="AD14" s="20">
        <f t="shared" si="12"/>
        <v>107.87310655905983</v>
      </c>
      <c r="AE14" s="20">
        <f>Demand!F13</f>
        <v>185.82537868818801</v>
      </c>
      <c r="AF14" s="6"/>
      <c r="AG14" s="20">
        <v>0</v>
      </c>
      <c r="AH14" s="20">
        <v>217</v>
      </c>
      <c r="AJ14" s="6">
        <v>12</v>
      </c>
      <c r="AK14" s="20">
        <f t="shared" si="13"/>
        <v>767.68738796746925</v>
      </c>
      <c r="AL14" s="20">
        <f>Demand!G13</f>
        <v>57.451508263824003</v>
      </c>
      <c r="AM14" s="6"/>
      <c r="AN14" s="20">
        <f t="shared" si="5"/>
        <v>710.2358797036452</v>
      </c>
      <c r="AO14" s="20">
        <v>164</v>
      </c>
      <c r="AQ14" s="6">
        <v>12</v>
      </c>
      <c r="AR14" s="20">
        <f t="shared" si="14"/>
        <v>455.60179317618872</v>
      </c>
      <c r="AS14" s="20">
        <f>Demand!H13</f>
        <v>99.132735679231601</v>
      </c>
      <c r="AT14" s="6"/>
      <c r="AU14" s="20">
        <f t="shared" si="6"/>
        <v>356.46905749695713</v>
      </c>
      <c r="AV14" s="20">
        <v>116</v>
      </c>
      <c r="AX14" s="6">
        <v>12</v>
      </c>
      <c r="AY14" s="20">
        <f t="shared" si="15"/>
        <v>323.59792237111844</v>
      </c>
      <c r="AZ14" s="20">
        <f>Demand!I13</f>
        <v>35.150342322108997</v>
      </c>
      <c r="BA14" s="6"/>
      <c r="BB14" s="20">
        <f t="shared" si="7"/>
        <v>288.44758004900945</v>
      </c>
      <c r="BC14" s="20">
        <v>28</v>
      </c>
    </row>
    <row r="15" spans="1:55" ht="15.75" x14ac:dyDescent="0.25">
      <c r="A15" s="6">
        <v>13</v>
      </c>
      <c r="B15" s="20">
        <f t="shared" si="8"/>
        <v>0</v>
      </c>
      <c r="C15" s="20">
        <f>Demand!B14</f>
        <v>141.02956768456801</v>
      </c>
      <c r="D15" s="6">
        <v>827</v>
      </c>
      <c r="E15" s="20">
        <f t="shared" si="0"/>
        <v>685.97043231543194</v>
      </c>
      <c r="F15" s="20">
        <v>165</v>
      </c>
      <c r="H15" s="6">
        <v>13</v>
      </c>
      <c r="I15" s="20">
        <f t="shared" si="9"/>
        <v>302.20966372056796</v>
      </c>
      <c r="J15" s="20">
        <f>Demand!C14</f>
        <v>86.419441204936604</v>
      </c>
      <c r="K15" s="6"/>
      <c r="L15" s="20">
        <f t="shared" si="1"/>
        <v>215.79022251563134</v>
      </c>
      <c r="M15" s="20">
        <v>100</v>
      </c>
      <c r="O15" s="6">
        <v>13</v>
      </c>
      <c r="P15" s="20">
        <f t="shared" si="10"/>
        <v>255.66062173422293</v>
      </c>
      <c r="Q15" s="20">
        <f>Demand!D14</f>
        <v>85.861614855481406</v>
      </c>
      <c r="R15" s="6"/>
      <c r="S15" s="20">
        <f t="shared" si="2"/>
        <v>169.79900687874152</v>
      </c>
      <c r="T15" s="20">
        <v>100</v>
      </c>
      <c r="V15" s="6">
        <v>13</v>
      </c>
      <c r="W15" s="20">
        <f t="shared" si="11"/>
        <v>0</v>
      </c>
      <c r="X15" s="20">
        <f>Demand!E14</f>
        <v>140.66555937155499</v>
      </c>
      <c r="Y15" s="6">
        <v>823</v>
      </c>
      <c r="Z15" s="20">
        <f t="shared" si="3"/>
        <v>682.33444062844501</v>
      </c>
      <c r="AA15" s="20">
        <v>164</v>
      </c>
      <c r="AC15" s="6">
        <v>13</v>
      </c>
      <c r="AD15" s="20">
        <f t="shared" si="12"/>
        <v>0</v>
      </c>
      <c r="AE15" s="20">
        <f>Demand!F14</f>
        <v>185.82537868818801</v>
      </c>
      <c r="AF15" s="6">
        <v>1037</v>
      </c>
      <c r="AG15" s="20">
        <f t="shared" si="4"/>
        <v>851.17462131181196</v>
      </c>
      <c r="AH15" s="20">
        <v>217</v>
      </c>
      <c r="AJ15" s="6">
        <v>13</v>
      </c>
      <c r="AK15" s="20">
        <f t="shared" si="13"/>
        <v>710.2358797036452</v>
      </c>
      <c r="AL15" s="20">
        <f>Demand!G14</f>
        <v>94.174916931701205</v>
      </c>
      <c r="AM15" s="6">
        <v>897</v>
      </c>
      <c r="AN15" s="20">
        <f t="shared" si="5"/>
        <v>1513.0609627719441</v>
      </c>
      <c r="AO15" s="20">
        <v>164</v>
      </c>
      <c r="AQ15" s="6">
        <v>13</v>
      </c>
      <c r="AR15" s="20">
        <f t="shared" si="14"/>
        <v>356.46905749695713</v>
      </c>
      <c r="AS15" s="20">
        <f>Demand!H14</f>
        <v>99.1327356787843</v>
      </c>
      <c r="AT15" s="6"/>
      <c r="AU15" s="20">
        <f t="shared" si="6"/>
        <v>257.33632181817285</v>
      </c>
      <c r="AV15" s="20">
        <v>116</v>
      </c>
      <c r="AX15" s="6">
        <v>13</v>
      </c>
      <c r="AY15" s="20">
        <f t="shared" si="15"/>
        <v>288.44758004900945</v>
      </c>
      <c r="AZ15" s="20">
        <f>Demand!I14</f>
        <v>11.150342322108999</v>
      </c>
      <c r="BA15" s="6"/>
      <c r="BB15" s="20">
        <f t="shared" si="7"/>
        <v>277.29723772690045</v>
      </c>
      <c r="BC15" s="20">
        <v>28</v>
      </c>
    </row>
    <row r="16" spans="1:55" ht="15.75" x14ac:dyDescent="0.25">
      <c r="A16" s="6">
        <v>14</v>
      </c>
      <c r="B16" s="20">
        <f t="shared" si="8"/>
        <v>685.97043231543194</v>
      </c>
      <c r="C16" s="20">
        <f>Demand!B15</f>
        <v>141.02956768456801</v>
      </c>
      <c r="D16" s="6"/>
      <c r="E16" s="20">
        <f t="shared" si="0"/>
        <v>544.94086463086387</v>
      </c>
      <c r="F16" s="20">
        <v>165</v>
      </c>
      <c r="H16" s="6">
        <v>14</v>
      </c>
      <c r="I16" s="20">
        <f t="shared" si="9"/>
        <v>215.79022251563134</v>
      </c>
      <c r="J16" s="20">
        <f>Demand!C15</f>
        <v>84.450469026807397</v>
      </c>
      <c r="K16" s="6"/>
      <c r="L16" s="20">
        <f t="shared" si="1"/>
        <v>131.33975348882393</v>
      </c>
      <c r="M16" s="20">
        <v>100</v>
      </c>
      <c r="O16" s="6">
        <v>14</v>
      </c>
      <c r="P16" s="20">
        <f t="shared" si="10"/>
        <v>169.79900687874152</v>
      </c>
      <c r="Q16" s="20">
        <f>Demand!D15</f>
        <v>85.861614855481406</v>
      </c>
      <c r="R16" s="6"/>
      <c r="S16" s="20">
        <f t="shared" si="2"/>
        <v>83.937392023260117</v>
      </c>
      <c r="T16" s="20">
        <v>100</v>
      </c>
      <c r="V16" s="6">
        <v>14</v>
      </c>
      <c r="W16" s="20">
        <f t="shared" si="11"/>
        <v>682.33444062844501</v>
      </c>
      <c r="X16" s="20">
        <f>Demand!E15</f>
        <v>140.66555937155499</v>
      </c>
      <c r="Y16" s="6"/>
      <c r="Z16" s="20">
        <f t="shared" si="3"/>
        <v>541.66888125689002</v>
      </c>
      <c r="AA16" s="20">
        <v>164</v>
      </c>
      <c r="AC16" s="6">
        <v>14</v>
      </c>
      <c r="AD16" s="20">
        <f t="shared" si="12"/>
        <v>851.17462131181196</v>
      </c>
      <c r="AE16" s="20">
        <f>Demand!F15</f>
        <v>185.82537868818801</v>
      </c>
      <c r="AF16" s="6"/>
      <c r="AG16" s="20">
        <f t="shared" si="4"/>
        <v>665.34924262362392</v>
      </c>
      <c r="AH16" s="20">
        <v>217</v>
      </c>
      <c r="AJ16" s="6">
        <v>14</v>
      </c>
      <c r="AK16" s="20">
        <f t="shared" si="13"/>
        <v>1513.0609627719441</v>
      </c>
      <c r="AL16" s="20">
        <f>Demand!G15</f>
        <v>43.441081336720899</v>
      </c>
      <c r="AM16" s="6"/>
      <c r="AN16" s="20">
        <f t="shared" si="5"/>
        <v>1469.6198814352233</v>
      </c>
      <c r="AO16" s="20">
        <v>164</v>
      </c>
      <c r="AQ16" s="6">
        <v>14</v>
      </c>
      <c r="AR16" s="20">
        <f t="shared" si="14"/>
        <v>257.33632181817285</v>
      </c>
      <c r="AS16" s="20">
        <f>Demand!H15</f>
        <v>99.132735678837506</v>
      </c>
      <c r="AT16" s="6"/>
      <c r="AU16" s="20">
        <f t="shared" si="6"/>
        <v>158.20358613933536</v>
      </c>
      <c r="AV16" s="20">
        <v>116</v>
      </c>
      <c r="AX16" s="6">
        <v>14</v>
      </c>
      <c r="AY16" s="20">
        <f t="shared" si="15"/>
        <v>277.29723772690045</v>
      </c>
      <c r="AZ16" s="20">
        <f>Demand!I15</f>
        <v>6.1503423221090001</v>
      </c>
      <c r="BA16" s="6"/>
      <c r="BB16" s="20">
        <f t="shared" si="7"/>
        <v>271.14689540479145</v>
      </c>
      <c r="BC16" s="20">
        <v>28</v>
      </c>
    </row>
    <row r="17" spans="1:55" ht="15.75" x14ac:dyDescent="0.25">
      <c r="A17" s="6">
        <v>15</v>
      </c>
      <c r="B17" s="20">
        <f t="shared" si="8"/>
        <v>544.94086463086387</v>
      </c>
      <c r="C17" s="20">
        <f>Demand!B16</f>
        <v>141.02956768456801</v>
      </c>
      <c r="D17" s="6"/>
      <c r="E17" s="20">
        <f t="shared" si="0"/>
        <v>403.91129694629586</v>
      </c>
      <c r="F17" s="20">
        <v>165</v>
      </c>
      <c r="H17" s="6">
        <v>15</v>
      </c>
      <c r="I17" s="20">
        <f t="shared" si="9"/>
        <v>131.33975348882393</v>
      </c>
      <c r="J17" s="20">
        <f>Demand!C16</f>
        <v>86.481364029351298</v>
      </c>
      <c r="K17" s="6"/>
      <c r="L17" s="20">
        <f t="shared" si="1"/>
        <v>44.858389459472633</v>
      </c>
      <c r="M17" s="20">
        <v>100</v>
      </c>
      <c r="O17" s="6">
        <v>15</v>
      </c>
      <c r="P17" s="20">
        <f t="shared" si="10"/>
        <v>83.937392023260117</v>
      </c>
      <c r="Q17" s="20">
        <f>Demand!D16</f>
        <v>85.861614855481406</v>
      </c>
      <c r="R17" s="6">
        <v>643</v>
      </c>
      <c r="S17" s="20">
        <f t="shared" si="2"/>
        <v>641.07577716777871</v>
      </c>
      <c r="T17" s="20">
        <v>100</v>
      </c>
      <c r="V17" s="6">
        <v>15</v>
      </c>
      <c r="W17" s="20">
        <f t="shared" si="11"/>
        <v>541.66888125689002</v>
      </c>
      <c r="X17" s="20">
        <f>Demand!E16</f>
        <v>140.66555937155499</v>
      </c>
      <c r="Y17" s="6"/>
      <c r="Z17" s="20">
        <f t="shared" si="3"/>
        <v>401.00332188533503</v>
      </c>
      <c r="AA17" s="20">
        <v>164</v>
      </c>
      <c r="AC17" s="6">
        <v>15</v>
      </c>
      <c r="AD17" s="20">
        <f t="shared" si="12"/>
        <v>665.34924262362392</v>
      </c>
      <c r="AE17" s="20">
        <f>Demand!F16</f>
        <v>185.82537868818801</v>
      </c>
      <c r="AF17" s="6"/>
      <c r="AG17" s="20">
        <f t="shared" si="4"/>
        <v>479.52386393543588</v>
      </c>
      <c r="AH17" s="20">
        <v>217</v>
      </c>
      <c r="AJ17" s="6">
        <v>15</v>
      </c>
      <c r="AK17" s="20">
        <f t="shared" si="13"/>
        <v>1469.6198814352233</v>
      </c>
      <c r="AL17" s="20">
        <f>Demand!G16</f>
        <v>223.30709506329799</v>
      </c>
      <c r="AM17" s="6"/>
      <c r="AN17" s="20">
        <f t="shared" si="5"/>
        <v>1246.3127863719253</v>
      </c>
      <c r="AO17" s="20">
        <v>164</v>
      </c>
      <c r="AQ17" s="6">
        <v>15</v>
      </c>
      <c r="AR17" s="20">
        <f t="shared" si="14"/>
        <v>158.20358613933536</v>
      </c>
      <c r="AS17" s="20">
        <f>Demand!H16</f>
        <v>99.132735678831196</v>
      </c>
      <c r="AT17" s="6"/>
      <c r="AU17" s="20">
        <f t="shared" si="6"/>
        <v>59.070850460504161</v>
      </c>
      <c r="AV17" s="20">
        <v>116</v>
      </c>
      <c r="AX17" s="6">
        <v>15</v>
      </c>
      <c r="AY17" s="20">
        <f t="shared" si="15"/>
        <v>271.14689540479145</v>
      </c>
      <c r="AZ17" s="20">
        <f>Demand!I16</f>
        <v>15.150342322108999</v>
      </c>
      <c r="BA17" s="6"/>
      <c r="BB17" s="20">
        <f t="shared" si="7"/>
        <v>255.99655308268245</v>
      </c>
      <c r="BC17" s="20">
        <v>28</v>
      </c>
    </row>
    <row r="18" spans="1:55" ht="15.75" x14ac:dyDescent="0.25">
      <c r="A18" s="6">
        <v>16</v>
      </c>
      <c r="B18" s="20">
        <f t="shared" si="8"/>
        <v>403.91129694629586</v>
      </c>
      <c r="C18" s="20">
        <f>Demand!B17</f>
        <v>141.02956768456801</v>
      </c>
      <c r="D18" s="6"/>
      <c r="E18" s="20">
        <f t="shared" si="0"/>
        <v>262.88172926172786</v>
      </c>
      <c r="F18" s="20">
        <v>165</v>
      </c>
      <c r="H18" s="6">
        <v>16</v>
      </c>
      <c r="I18" s="20">
        <f t="shared" si="9"/>
        <v>44.858389459472633</v>
      </c>
      <c r="J18" s="20">
        <f>Demand!C17</f>
        <v>85.068618277162003</v>
      </c>
      <c r="K18" s="6"/>
      <c r="L18" s="20">
        <v>0</v>
      </c>
      <c r="M18" s="20">
        <v>100</v>
      </c>
      <c r="O18" s="6">
        <v>16</v>
      </c>
      <c r="P18" s="20">
        <f t="shared" si="10"/>
        <v>641.07577716777871</v>
      </c>
      <c r="Q18" s="20">
        <f>Demand!D17</f>
        <v>85.861614855481406</v>
      </c>
      <c r="R18" s="6"/>
      <c r="S18" s="20">
        <f t="shared" si="2"/>
        <v>555.21416231229728</v>
      </c>
      <c r="T18" s="20">
        <v>100</v>
      </c>
      <c r="V18" s="6">
        <v>16</v>
      </c>
      <c r="W18" s="20">
        <f t="shared" si="11"/>
        <v>401.00332188533503</v>
      </c>
      <c r="X18" s="20">
        <f>Demand!E17</f>
        <v>140.66555937155499</v>
      </c>
      <c r="Y18" s="6"/>
      <c r="Z18" s="20">
        <f t="shared" si="3"/>
        <v>260.33776251378004</v>
      </c>
      <c r="AA18" s="20">
        <v>164</v>
      </c>
      <c r="AC18" s="6">
        <v>16</v>
      </c>
      <c r="AD18" s="20">
        <f t="shared" si="12"/>
        <v>479.52386393543588</v>
      </c>
      <c r="AE18" s="20">
        <f>Demand!F17</f>
        <v>185.82537868818801</v>
      </c>
      <c r="AF18" s="6"/>
      <c r="AG18" s="20">
        <f t="shared" si="4"/>
        <v>293.69848524724785</v>
      </c>
      <c r="AH18" s="20">
        <v>217</v>
      </c>
      <c r="AJ18" s="6">
        <v>16</v>
      </c>
      <c r="AK18" s="20">
        <f t="shared" si="13"/>
        <v>1246.3127863719253</v>
      </c>
      <c r="AL18" s="20">
        <f>Demand!G17</f>
        <v>182.32535832811899</v>
      </c>
      <c r="AM18" s="6"/>
      <c r="AN18" s="20">
        <f t="shared" si="5"/>
        <v>1063.9874280438064</v>
      </c>
      <c r="AO18" s="20">
        <v>164</v>
      </c>
      <c r="AQ18" s="6">
        <v>16</v>
      </c>
      <c r="AR18" s="20">
        <f t="shared" si="14"/>
        <v>59.070850460504161</v>
      </c>
      <c r="AS18" s="20">
        <f>Demand!H17</f>
        <v>99.132735678832006</v>
      </c>
      <c r="AT18" s="6"/>
      <c r="AU18" s="20">
        <v>0</v>
      </c>
      <c r="AV18" s="20">
        <v>116</v>
      </c>
      <c r="AX18" s="6">
        <v>16</v>
      </c>
      <c r="AY18" s="20">
        <f t="shared" si="15"/>
        <v>255.99655308268245</v>
      </c>
      <c r="AZ18" s="20">
        <f>Demand!I17</f>
        <v>11.150342322108999</v>
      </c>
      <c r="BA18" s="6"/>
      <c r="BB18" s="20">
        <f t="shared" si="7"/>
        <v>244.84621076057346</v>
      </c>
      <c r="BC18" s="20">
        <v>28</v>
      </c>
    </row>
    <row r="19" spans="1:55" ht="15.75" x14ac:dyDescent="0.25">
      <c r="A19" s="6">
        <v>17</v>
      </c>
      <c r="B19" s="20">
        <f t="shared" si="8"/>
        <v>262.88172926172786</v>
      </c>
      <c r="C19" s="20">
        <f>Demand!B18</f>
        <v>141.02956768456801</v>
      </c>
      <c r="D19" s="6"/>
      <c r="E19" s="20">
        <f t="shared" si="0"/>
        <v>121.85216157715985</v>
      </c>
      <c r="F19" s="20">
        <v>165</v>
      </c>
      <c r="H19" s="6">
        <v>17</v>
      </c>
      <c r="I19" s="20">
        <f t="shared" si="9"/>
        <v>0</v>
      </c>
      <c r="J19" s="20">
        <f>Demand!C18</f>
        <v>85.895379200098901</v>
      </c>
      <c r="K19" s="6">
        <v>645</v>
      </c>
      <c r="L19" s="20">
        <f t="shared" si="1"/>
        <v>559.10462079990111</v>
      </c>
      <c r="M19" s="20">
        <v>100</v>
      </c>
      <c r="O19" s="6">
        <v>17</v>
      </c>
      <c r="P19" s="20">
        <f t="shared" si="10"/>
        <v>555.21416231229728</v>
      </c>
      <c r="Q19" s="20">
        <f>Demand!D18</f>
        <v>85.861614855481406</v>
      </c>
      <c r="R19" s="6"/>
      <c r="S19" s="20">
        <f t="shared" si="2"/>
        <v>469.35254745681584</v>
      </c>
      <c r="T19" s="20">
        <v>100</v>
      </c>
      <c r="V19" s="6">
        <v>17</v>
      </c>
      <c r="W19" s="20">
        <f t="shared" si="11"/>
        <v>260.33776251378004</v>
      </c>
      <c r="X19" s="20">
        <f>Demand!E18</f>
        <v>140.66555937155499</v>
      </c>
      <c r="Y19" s="6"/>
      <c r="Z19" s="20">
        <f t="shared" si="3"/>
        <v>119.67220314222504</v>
      </c>
      <c r="AA19" s="20">
        <v>164</v>
      </c>
      <c r="AC19" s="6">
        <v>17</v>
      </c>
      <c r="AD19" s="20">
        <f t="shared" si="12"/>
        <v>293.69848524724785</v>
      </c>
      <c r="AE19" s="20">
        <f>Demand!F18</f>
        <v>185.82537868818801</v>
      </c>
      <c r="AF19" s="6"/>
      <c r="AG19" s="20">
        <f t="shared" si="4"/>
        <v>107.87310655905983</v>
      </c>
      <c r="AH19" s="20">
        <v>217</v>
      </c>
      <c r="AJ19" s="6">
        <v>17</v>
      </c>
      <c r="AK19" s="20">
        <f t="shared" si="13"/>
        <v>1063.9874280438064</v>
      </c>
      <c r="AL19" s="20">
        <f>Demand!G18</f>
        <v>114.360729990319</v>
      </c>
      <c r="AM19" s="6"/>
      <c r="AN19" s="20">
        <f t="shared" si="5"/>
        <v>949.62669805348742</v>
      </c>
      <c r="AO19" s="20">
        <v>164</v>
      </c>
      <c r="AQ19" s="6">
        <v>17</v>
      </c>
      <c r="AR19" s="20">
        <f t="shared" si="14"/>
        <v>0</v>
      </c>
      <c r="AS19" s="20">
        <f>Demand!H18</f>
        <v>99.132735678831907</v>
      </c>
      <c r="AT19" s="6">
        <v>753</v>
      </c>
      <c r="AU19" s="20">
        <f t="shared" si="6"/>
        <v>653.86726432116814</v>
      </c>
      <c r="AV19" s="20">
        <v>116</v>
      </c>
      <c r="AX19" s="6">
        <v>17</v>
      </c>
      <c r="AY19" s="20">
        <f t="shared" si="15"/>
        <v>244.84621076057346</v>
      </c>
      <c r="AZ19" s="20">
        <f>Demand!I18</f>
        <v>21.150342322109001</v>
      </c>
      <c r="BA19" s="6"/>
      <c r="BB19" s="20">
        <f t="shared" si="7"/>
        <v>223.69586843846446</v>
      </c>
      <c r="BC19" s="20">
        <v>28</v>
      </c>
    </row>
    <row r="20" spans="1:55" ht="15.75" x14ac:dyDescent="0.25">
      <c r="A20" s="6">
        <v>18</v>
      </c>
      <c r="B20" s="20">
        <f t="shared" si="8"/>
        <v>121.85216157715985</v>
      </c>
      <c r="C20" s="20">
        <f>Demand!B19</f>
        <v>141.02956768456801</v>
      </c>
      <c r="D20" s="6"/>
      <c r="E20" s="20">
        <v>0</v>
      </c>
      <c r="F20" s="20">
        <v>165</v>
      </c>
      <c r="H20" s="6">
        <v>18</v>
      </c>
      <c r="I20" s="20">
        <f t="shared" si="9"/>
        <v>559.10462079990111</v>
      </c>
      <c r="J20" s="20">
        <f>Demand!C19</f>
        <v>85.152323883788696</v>
      </c>
      <c r="K20" s="6"/>
      <c r="L20" s="20">
        <f t="shared" si="1"/>
        <v>473.9522969161124</v>
      </c>
      <c r="M20" s="20">
        <v>100</v>
      </c>
      <c r="O20" s="6">
        <v>18</v>
      </c>
      <c r="P20" s="20">
        <f t="shared" si="10"/>
        <v>469.35254745681584</v>
      </c>
      <c r="Q20" s="20">
        <f>Demand!D19</f>
        <v>85.861614855481406</v>
      </c>
      <c r="R20" s="6"/>
      <c r="S20" s="20">
        <f t="shared" si="2"/>
        <v>383.49093260133441</v>
      </c>
      <c r="T20" s="20">
        <v>100</v>
      </c>
      <c r="V20" s="6">
        <v>18</v>
      </c>
      <c r="W20" s="20">
        <f t="shared" si="11"/>
        <v>119.67220314222504</v>
      </c>
      <c r="X20" s="20">
        <f>Demand!E19</f>
        <v>140.66555937155499</v>
      </c>
      <c r="Y20" s="6"/>
      <c r="Z20" s="20">
        <v>0</v>
      </c>
      <c r="AA20" s="20">
        <v>164</v>
      </c>
      <c r="AC20" s="6">
        <v>18</v>
      </c>
      <c r="AD20" s="20">
        <f t="shared" si="12"/>
        <v>107.87310655905983</v>
      </c>
      <c r="AE20" s="20">
        <f>Demand!F19</f>
        <v>185.82537868818801</v>
      </c>
      <c r="AF20" s="6"/>
      <c r="AG20" s="20">
        <v>0</v>
      </c>
      <c r="AH20" s="20">
        <v>217</v>
      </c>
      <c r="AJ20" s="6">
        <v>18</v>
      </c>
      <c r="AK20" s="20">
        <f t="shared" si="13"/>
        <v>949.62669805348742</v>
      </c>
      <c r="AL20" s="20">
        <f>Demand!G19</f>
        <v>122.32160357599901</v>
      </c>
      <c r="AM20" s="6"/>
      <c r="AN20" s="20">
        <f t="shared" si="5"/>
        <v>827.30509447748841</v>
      </c>
      <c r="AO20" s="20">
        <v>164</v>
      </c>
      <c r="AQ20" s="6">
        <v>18</v>
      </c>
      <c r="AR20" s="20">
        <f t="shared" si="14"/>
        <v>653.86726432116814</v>
      </c>
      <c r="AS20" s="20">
        <f>Demand!H19</f>
        <v>99.132735678831907</v>
      </c>
      <c r="AT20" s="6"/>
      <c r="AU20" s="20">
        <f t="shared" si="6"/>
        <v>554.73452864233627</v>
      </c>
      <c r="AV20" s="20">
        <v>116</v>
      </c>
      <c r="AX20" s="6">
        <v>18</v>
      </c>
      <c r="AY20" s="20">
        <f t="shared" si="15"/>
        <v>223.69586843846446</v>
      </c>
      <c r="AZ20" s="20">
        <f>Demand!I19</f>
        <v>22.150342322109001</v>
      </c>
      <c r="BA20" s="6"/>
      <c r="BB20" s="20">
        <f t="shared" si="7"/>
        <v>201.54552611635546</v>
      </c>
      <c r="BC20" s="20">
        <v>28</v>
      </c>
    </row>
    <row r="21" spans="1:55" ht="15.75" x14ac:dyDescent="0.25">
      <c r="A21" s="6">
        <v>19</v>
      </c>
      <c r="B21" s="20">
        <f t="shared" si="8"/>
        <v>0</v>
      </c>
      <c r="C21" s="20">
        <f>Demand!B20</f>
        <v>141.02956768456801</v>
      </c>
      <c r="D21" s="6">
        <v>827</v>
      </c>
      <c r="E21" s="20">
        <f t="shared" si="0"/>
        <v>685.97043231543194</v>
      </c>
      <c r="F21" s="20">
        <v>165</v>
      </c>
      <c r="H21" s="6">
        <v>19</v>
      </c>
      <c r="I21" s="20">
        <f t="shared" si="9"/>
        <v>473.9522969161124</v>
      </c>
      <c r="J21" s="20">
        <f>Demand!C20</f>
        <v>85.8546295933252</v>
      </c>
      <c r="K21" s="6"/>
      <c r="L21" s="20">
        <f t="shared" si="1"/>
        <v>388.09766732278717</v>
      </c>
      <c r="M21" s="20">
        <v>100</v>
      </c>
      <c r="O21" s="6">
        <v>19</v>
      </c>
      <c r="P21" s="20">
        <f t="shared" si="10"/>
        <v>383.49093260133441</v>
      </c>
      <c r="Q21" s="20">
        <f>Demand!D20</f>
        <v>85.861614855481406</v>
      </c>
      <c r="R21" s="6"/>
      <c r="S21" s="20">
        <f t="shared" si="2"/>
        <v>297.62931774585297</v>
      </c>
      <c r="T21" s="20">
        <v>100</v>
      </c>
      <c r="V21" s="6">
        <v>19</v>
      </c>
      <c r="W21" s="20">
        <f t="shared" si="11"/>
        <v>0</v>
      </c>
      <c r="X21" s="20">
        <f>Demand!E20</f>
        <v>140.66555937155499</v>
      </c>
      <c r="Y21" s="6">
        <v>823</v>
      </c>
      <c r="Z21" s="20">
        <f t="shared" si="3"/>
        <v>682.33444062844501</v>
      </c>
      <c r="AA21" s="20">
        <v>164</v>
      </c>
      <c r="AC21" s="6">
        <v>19</v>
      </c>
      <c r="AD21" s="20">
        <f t="shared" si="12"/>
        <v>0</v>
      </c>
      <c r="AE21" s="20">
        <f>Demand!F20</f>
        <v>185.82537868818801</v>
      </c>
      <c r="AF21" s="6">
        <v>1037</v>
      </c>
      <c r="AG21" s="20">
        <f t="shared" si="4"/>
        <v>851.17462131181196</v>
      </c>
      <c r="AH21" s="20">
        <v>217</v>
      </c>
      <c r="AJ21" s="6">
        <v>19</v>
      </c>
      <c r="AK21" s="20">
        <f t="shared" si="13"/>
        <v>827.30509447748841</v>
      </c>
      <c r="AL21" s="20">
        <f>Demand!G20</f>
        <v>112.34334859200401</v>
      </c>
      <c r="AM21" s="6">
        <v>897</v>
      </c>
      <c r="AN21" s="20">
        <f t="shared" si="5"/>
        <v>1611.9617458854846</v>
      </c>
      <c r="AO21" s="20">
        <v>164</v>
      </c>
      <c r="AQ21" s="6">
        <v>19</v>
      </c>
      <c r="AR21" s="20">
        <f t="shared" si="14"/>
        <v>554.73452864233627</v>
      </c>
      <c r="AS21" s="20">
        <f>Demand!H20</f>
        <v>99.132735678831907</v>
      </c>
      <c r="AT21" s="6"/>
      <c r="AU21" s="20">
        <f t="shared" si="6"/>
        <v>455.60179296350435</v>
      </c>
      <c r="AV21" s="20">
        <v>116</v>
      </c>
      <c r="AX21" s="6">
        <v>19</v>
      </c>
      <c r="AY21" s="20">
        <f t="shared" si="15"/>
        <v>201.54552611635546</v>
      </c>
      <c r="AZ21" s="20">
        <f>Demand!I20</f>
        <v>6.1503423221090001</v>
      </c>
      <c r="BA21" s="6"/>
      <c r="BB21" s="20">
        <f t="shared" si="7"/>
        <v>195.39518379424646</v>
      </c>
      <c r="BC21" s="20">
        <v>28</v>
      </c>
    </row>
    <row r="22" spans="1:55" ht="15.75" x14ac:dyDescent="0.25">
      <c r="A22" s="6">
        <v>20</v>
      </c>
      <c r="B22" s="20">
        <f t="shared" si="8"/>
        <v>685.97043231543194</v>
      </c>
      <c r="C22" s="20">
        <f>Demand!B21</f>
        <v>141.02956768456801</v>
      </c>
      <c r="D22" s="6"/>
      <c r="E22" s="20">
        <f t="shared" si="0"/>
        <v>544.94086463086387</v>
      </c>
      <c r="F22" s="20">
        <v>165</v>
      </c>
      <c r="H22" s="6">
        <v>20</v>
      </c>
      <c r="I22" s="20">
        <f t="shared" si="9"/>
        <v>388.09766732278717</v>
      </c>
      <c r="J22" s="20">
        <f>Demand!C21</f>
        <v>85.383148598835206</v>
      </c>
      <c r="K22" s="6"/>
      <c r="L22" s="20">
        <f t="shared" si="1"/>
        <v>302.71451872395198</v>
      </c>
      <c r="M22" s="20">
        <v>100</v>
      </c>
      <c r="O22" s="6">
        <v>20</v>
      </c>
      <c r="P22" s="20">
        <f t="shared" si="10"/>
        <v>297.62931774585297</v>
      </c>
      <c r="Q22" s="20">
        <f>Demand!D21</f>
        <v>85.861614855481406</v>
      </c>
      <c r="R22" s="6"/>
      <c r="S22" s="20">
        <f t="shared" si="2"/>
        <v>211.76770289037157</v>
      </c>
      <c r="T22" s="20">
        <v>100</v>
      </c>
      <c r="V22" s="6">
        <v>20</v>
      </c>
      <c r="W22" s="20">
        <f t="shared" si="11"/>
        <v>682.33444062844501</v>
      </c>
      <c r="X22" s="20">
        <f>Demand!E21</f>
        <v>140.66555937155499</v>
      </c>
      <c r="Y22" s="6"/>
      <c r="Z22" s="20">
        <f t="shared" si="3"/>
        <v>541.66888125689002</v>
      </c>
      <c r="AA22" s="20">
        <v>164</v>
      </c>
      <c r="AC22" s="6">
        <v>20</v>
      </c>
      <c r="AD22" s="20">
        <f t="shared" si="12"/>
        <v>851.17462131181196</v>
      </c>
      <c r="AE22" s="20">
        <f>Demand!F21</f>
        <v>185.82537868818801</v>
      </c>
      <c r="AF22" s="6"/>
      <c r="AG22" s="20">
        <f t="shared" si="4"/>
        <v>665.34924262362392</v>
      </c>
      <c r="AH22" s="20">
        <v>217</v>
      </c>
      <c r="AJ22" s="6">
        <v>20</v>
      </c>
      <c r="AK22" s="20">
        <f t="shared" si="13"/>
        <v>1611.9617458854846</v>
      </c>
      <c r="AL22" s="20">
        <f>Demand!G21</f>
        <v>83.338807407322307</v>
      </c>
      <c r="AM22" s="6"/>
      <c r="AN22" s="20">
        <f t="shared" si="5"/>
        <v>1528.6229384781623</v>
      </c>
      <c r="AO22" s="20">
        <v>164</v>
      </c>
      <c r="AQ22" s="6">
        <v>20</v>
      </c>
      <c r="AR22" s="20">
        <f t="shared" si="14"/>
        <v>455.60179296350435</v>
      </c>
      <c r="AS22" s="20">
        <f>Demand!H21</f>
        <v>99.132735678831907</v>
      </c>
      <c r="AT22" s="6"/>
      <c r="AU22" s="20">
        <f t="shared" si="6"/>
        <v>356.46905728467243</v>
      </c>
      <c r="AV22" s="20">
        <v>116</v>
      </c>
      <c r="AX22" s="6">
        <v>20</v>
      </c>
      <c r="AY22" s="20">
        <f t="shared" si="15"/>
        <v>195.39518379424646</v>
      </c>
      <c r="AZ22" s="20">
        <f>Demand!I21</f>
        <v>2.1503423221089899</v>
      </c>
      <c r="BA22" s="6"/>
      <c r="BB22" s="20">
        <f t="shared" si="7"/>
        <v>193.24484147213747</v>
      </c>
      <c r="BC22" s="20">
        <v>28</v>
      </c>
    </row>
    <row r="23" spans="1:55" ht="15.75" x14ac:dyDescent="0.25">
      <c r="A23" s="6">
        <v>21</v>
      </c>
      <c r="B23" s="20">
        <f t="shared" si="8"/>
        <v>544.94086463086387</v>
      </c>
      <c r="C23" s="20">
        <f>Demand!B22</f>
        <v>141.02956768456801</v>
      </c>
      <c r="D23" s="6"/>
      <c r="E23" s="20">
        <f t="shared" si="0"/>
        <v>403.91129694629586</v>
      </c>
      <c r="F23" s="20">
        <v>165</v>
      </c>
      <c r="H23" s="6">
        <v>21</v>
      </c>
      <c r="I23" s="20">
        <f t="shared" si="9"/>
        <v>302.71451872395198</v>
      </c>
      <c r="J23" s="20">
        <f>Demand!C22</f>
        <v>85.683222752012597</v>
      </c>
      <c r="K23" s="6"/>
      <c r="L23" s="20">
        <f t="shared" si="1"/>
        <v>217.03129597193939</v>
      </c>
      <c r="M23" s="20">
        <v>100</v>
      </c>
      <c r="O23" s="6">
        <v>21</v>
      </c>
      <c r="P23" s="20">
        <f t="shared" si="10"/>
        <v>211.76770289037157</v>
      </c>
      <c r="Q23" s="20">
        <f>Demand!D22</f>
        <v>85.861614855481406</v>
      </c>
      <c r="R23" s="6"/>
      <c r="S23" s="20">
        <f t="shared" si="2"/>
        <v>125.90608803489016</v>
      </c>
      <c r="T23" s="20">
        <v>100</v>
      </c>
      <c r="V23" s="6">
        <v>21</v>
      </c>
      <c r="W23" s="20">
        <f t="shared" si="11"/>
        <v>541.66888125689002</v>
      </c>
      <c r="X23" s="20">
        <f>Demand!E22</f>
        <v>140.66555937155499</v>
      </c>
      <c r="Y23" s="6"/>
      <c r="Z23" s="20">
        <f t="shared" si="3"/>
        <v>401.00332188533503</v>
      </c>
      <c r="AA23" s="20">
        <v>164</v>
      </c>
      <c r="AC23" s="6">
        <v>21</v>
      </c>
      <c r="AD23" s="20">
        <f t="shared" si="12"/>
        <v>665.34924262362392</v>
      </c>
      <c r="AE23" s="20">
        <f>Demand!F22</f>
        <v>185.82537868818801</v>
      </c>
      <c r="AF23" s="6"/>
      <c r="AG23" s="20">
        <f t="shared" si="4"/>
        <v>479.52386393543588</v>
      </c>
      <c r="AH23" s="20">
        <v>217</v>
      </c>
      <c r="AJ23" s="6">
        <v>21</v>
      </c>
      <c r="AK23" s="20">
        <f t="shared" si="13"/>
        <v>1528.6229384781623</v>
      </c>
      <c r="AL23" s="20">
        <f>Demand!G22</f>
        <v>126.33449589039699</v>
      </c>
      <c r="AM23" s="6"/>
      <c r="AN23" s="20">
        <f t="shared" si="5"/>
        <v>1402.2884425877653</v>
      </c>
      <c r="AO23" s="20">
        <v>164</v>
      </c>
      <c r="AQ23" s="6">
        <v>21</v>
      </c>
      <c r="AR23" s="20">
        <f t="shared" si="14"/>
        <v>356.46905728467243</v>
      </c>
      <c r="AS23" s="20">
        <f>Demand!H22</f>
        <v>99.132735678831907</v>
      </c>
      <c r="AT23" s="6"/>
      <c r="AU23" s="20">
        <f t="shared" si="6"/>
        <v>257.33632160584051</v>
      </c>
      <c r="AV23" s="20">
        <v>116</v>
      </c>
      <c r="AX23" s="6">
        <v>21</v>
      </c>
      <c r="AY23" s="20">
        <f t="shared" si="15"/>
        <v>193.24484147213747</v>
      </c>
      <c r="AZ23" s="20">
        <f>Demand!I22</f>
        <v>5.1503423221090001</v>
      </c>
      <c r="BA23" s="6">
        <v>248</v>
      </c>
      <c r="BB23" s="20">
        <f t="shared" si="7"/>
        <v>436.09449915002847</v>
      </c>
      <c r="BC23" s="20">
        <v>28</v>
      </c>
    </row>
    <row r="24" spans="1:55" ht="15.75" x14ac:dyDescent="0.25">
      <c r="A24" s="6">
        <v>22</v>
      </c>
      <c r="B24" s="20">
        <f t="shared" si="8"/>
        <v>403.91129694629586</v>
      </c>
      <c r="C24" s="20">
        <f>Demand!B23</f>
        <v>141.02956768456801</v>
      </c>
      <c r="D24" s="6"/>
      <c r="E24" s="20">
        <f t="shared" si="0"/>
        <v>262.88172926172786</v>
      </c>
      <c r="F24" s="20">
        <v>165</v>
      </c>
      <c r="H24" s="6">
        <v>22</v>
      </c>
      <c r="I24" s="20">
        <f t="shared" si="9"/>
        <v>217.03129597193939</v>
      </c>
      <c r="J24" s="20">
        <f>Demand!C23</f>
        <v>85.408816279799197</v>
      </c>
      <c r="K24" s="6"/>
      <c r="L24" s="20">
        <f t="shared" si="1"/>
        <v>131.62247969214019</v>
      </c>
      <c r="M24" s="20">
        <v>100</v>
      </c>
      <c r="O24" s="6">
        <v>22</v>
      </c>
      <c r="P24" s="20">
        <f t="shared" si="10"/>
        <v>125.90608803489016</v>
      </c>
      <c r="Q24" s="20">
        <f>Demand!D23</f>
        <v>85.861614855481406</v>
      </c>
      <c r="R24" s="6">
        <v>643</v>
      </c>
      <c r="S24" s="20">
        <f t="shared" si="2"/>
        <v>683.04447317940878</v>
      </c>
      <c r="T24" s="20">
        <v>100</v>
      </c>
      <c r="V24" s="6">
        <v>22</v>
      </c>
      <c r="W24" s="20">
        <f t="shared" si="11"/>
        <v>401.00332188533503</v>
      </c>
      <c r="X24" s="20">
        <f>Demand!E23</f>
        <v>140.66555937155499</v>
      </c>
      <c r="Y24" s="6"/>
      <c r="Z24" s="20">
        <f t="shared" si="3"/>
        <v>260.33776251378004</v>
      </c>
      <c r="AA24" s="20">
        <v>164</v>
      </c>
      <c r="AC24" s="6">
        <v>22</v>
      </c>
      <c r="AD24" s="20">
        <f t="shared" si="12"/>
        <v>479.52386393543588</v>
      </c>
      <c r="AE24" s="20">
        <f>Demand!F23</f>
        <v>185.82537868818801</v>
      </c>
      <c r="AF24" s="6"/>
      <c r="AG24" s="20">
        <f t="shared" si="4"/>
        <v>293.69848524724785</v>
      </c>
      <c r="AH24" s="20">
        <v>217</v>
      </c>
      <c r="AJ24" s="6">
        <v>22</v>
      </c>
      <c r="AK24" s="20">
        <f t="shared" si="13"/>
        <v>1402.2884425877653</v>
      </c>
      <c r="AL24" s="20">
        <f>Demand!G23</f>
        <v>232.34016215769699</v>
      </c>
      <c r="AM24" s="6"/>
      <c r="AN24" s="20">
        <f t="shared" si="5"/>
        <v>1169.9482804300683</v>
      </c>
      <c r="AO24" s="20">
        <v>164</v>
      </c>
      <c r="AQ24" s="6">
        <v>22</v>
      </c>
      <c r="AR24" s="20">
        <f t="shared" si="14"/>
        <v>257.33632160584051</v>
      </c>
      <c r="AS24" s="20">
        <f>Demand!H23</f>
        <v>99.132735678831907</v>
      </c>
      <c r="AT24" s="6"/>
      <c r="AU24" s="20">
        <f t="shared" si="6"/>
        <v>158.20358592700859</v>
      </c>
      <c r="AV24" s="20">
        <v>116</v>
      </c>
      <c r="AX24" s="6">
        <v>22</v>
      </c>
      <c r="AY24" s="20">
        <f t="shared" si="15"/>
        <v>436.09449915002847</v>
      </c>
      <c r="AZ24" s="20">
        <f>Demand!I23</f>
        <v>16.150342322109001</v>
      </c>
      <c r="BA24" s="6"/>
      <c r="BB24" s="20">
        <f t="shared" si="7"/>
        <v>419.94415682791947</v>
      </c>
      <c r="BC24" s="20">
        <v>28</v>
      </c>
    </row>
    <row r="25" spans="1:55" ht="15.75" x14ac:dyDescent="0.25">
      <c r="A25" s="6">
        <v>23</v>
      </c>
      <c r="B25" s="20">
        <f t="shared" si="8"/>
        <v>262.88172926172786</v>
      </c>
      <c r="C25" s="20">
        <f>Demand!B24</f>
        <v>141.02956768456801</v>
      </c>
      <c r="D25" s="6"/>
      <c r="E25" s="20">
        <f t="shared" si="0"/>
        <v>121.85216157715985</v>
      </c>
      <c r="F25" s="20">
        <v>165</v>
      </c>
      <c r="H25" s="6">
        <v>23</v>
      </c>
      <c r="I25" s="20">
        <f t="shared" si="9"/>
        <v>131.62247969214019</v>
      </c>
      <c r="J25" s="20">
        <f>Demand!C24</f>
        <v>85.649847240537596</v>
      </c>
      <c r="K25" s="6"/>
      <c r="L25" s="20">
        <f t="shared" si="1"/>
        <v>45.972632451602593</v>
      </c>
      <c r="M25" s="20">
        <v>100</v>
      </c>
      <c r="O25" s="6">
        <v>23</v>
      </c>
      <c r="P25" s="20">
        <f t="shared" si="10"/>
        <v>683.04447317940878</v>
      </c>
      <c r="Q25" s="20">
        <f>Demand!D24</f>
        <v>85.861614855481406</v>
      </c>
      <c r="R25" s="6"/>
      <c r="S25" s="20">
        <f t="shared" si="2"/>
        <v>597.18285832392735</v>
      </c>
      <c r="T25" s="20">
        <v>100</v>
      </c>
      <c r="V25" s="6">
        <v>23</v>
      </c>
      <c r="W25" s="20">
        <f t="shared" si="11"/>
        <v>260.33776251378004</v>
      </c>
      <c r="X25" s="20">
        <f>Demand!E24</f>
        <v>140.66555937155499</v>
      </c>
      <c r="Y25" s="6"/>
      <c r="Z25" s="20">
        <f t="shared" si="3"/>
        <v>119.67220314222504</v>
      </c>
      <c r="AA25" s="20">
        <v>164</v>
      </c>
      <c r="AC25" s="6">
        <v>23</v>
      </c>
      <c r="AD25" s="20">
        <f t="shared" si="12"/>
        <v>293.69848524724785</v>
      </c>
      <c r="AE25" s="20">
        <f>Demand!F24</f>
        <v>185.82537868818801</v>
      </c>
      <c r="AF25" s="6"/>
      <c r="AG25" s="20">
        <f t="shared" si="4"/>
        <v>107.87310655905983</v>
      </c>
      <c r="AH25" s="20">
        <v>217</v>
      </c>
      <c r="AJ25" s="6">
        <v>23</v>
      </c>
      <c r="AK25" s="20">
        <f t="shared" si="13"/>
        <v>1169.9482804300683</v>
      </c>
      <c r="AL25" s="20">
        <f>Demand!G24</f>
        <v>186.336698798014</v>
      </c>
      <c r="AM25" s="6"/>
      <c r="AN25" s="20">
        <f t="shared" si="5"/>
        <v>983.61158163205425</v>
      </c>
      <c r="AO25" s="20">
        <v>164</v>
      </c>
      <c r="AQ25" s="6">
        <v>23</v>
      </c>
      <c r="AR25" s="20">
        <f t="shared" si="14"/>
        <v>158.20358592700859</v>
      </c>
      <c r="AS25" s="20">
        <f>Demand!H24</f>
        <v>99.132735678831907</v>
      </c>
      <c r="AT25" s="6"/>
      <c r="AU25" s="20">
        <f t="shared" si="6"/>
        <v>59.070850248176683</v>
      </c>
      <c r="AV25" s="20">
        <v>116</v>
      </c>
      <c r="AX25" s="6">
        <v>23</v>
      </c>
      <c r="AY25" s="20">
        <f t="shared" si="15"/>
        <v>419.94415682791947</v>
      </c>
      <c r="AZ25" s="20">
        <f>Demand!I24</f>
        <v>18.150342322109001</v>
      </c>
      <c r="BA25" s="6"/>
      <c r="BB25" s="20">
        <f t="shared" si="7"/>
        <v>401.79381450581047</v>
      </c>
      <c r="BC25" s="20">
        <v>28</v>
      </c>
    </row>
    <row r="26" spans="1:55" ht="15.75" x14ac:dyDescent="0.25">
      <c r="A26" s="6">
        <v>24</v>
      </c>
      <c r="B26" s="20">
        <f t="shared" si="8"/>
        <v>121.85216157715985</v>
      </c>
      <c r="C26" s="20">
        <f>Demand!B25</f>
        <v>141.02956768456801</v>
      </c>
      <c r="D26" s="6"/>
      <c r="E26" s="20">
        <v>0</v>
      </c>
      <c r="F26" s="20">
        <v>165</v>
      </c>
      <c r="H26" s="6">
        <v>24</v>
      </c>
      <c r="I26" s="20">
        <f t="shared" si="9"/>
        <v>45.972632451602593</v>
      </c>
      <c r="J26" s="20">
        <f>Demand!C25</f>
        <v>85.490258592284405</v>
      </c>
      <c r="K26" s="6"/>
      <c r="L26" s="20">
        <v>0</v>
      </c>
      <c r="M26" s="20">
        <v>100</v>
      </c>
      <c r="O26" s="6">
        <v>24</v>
      </c>
      <c r="P26" s="20">
        <f t="shared" si="10"/>
        <v>597.18285832392735</v>
      </c>
      <c r="Q26" s="20">
        <f>Demand!D25</f>
        <v>85.861614855481406</v>
      </c>
      <c r="R26" s="6"/>
      <c r="S26" s="20">
        <f t="shared" si="2"/>
        <v>511.32124346844591</v>
      </c>
      <c r="T26" s="20">
        <v>100</v>
      </c>
      <c r="V26" s="6">
        <v>24</v>
      </c>
      <c r="W26" s="20">
        <f t="shared" si="11"/>
        <v>119.67220314222504</v>
      </c>
      <c r="X26" s="20">
        <f>Demand!E25</f>
        <v>140.66555937155499</v>
      </c>
      <c r="Y26" s="6"/>
      <c r="Z26" s="20">
        <v>0</v>
      </c>
      <c r="AA26" s="20">
        <v>164</v>
      </c>
      <c r="AC26" s="6">
        <v>24</v>
      </c>
      <c r="AD26" s="20">
        <f t="shared" si="12"/>
        <v>107.87310655905983</v>
      </c>
      <c r="AE26" s="20">
        <f>Demand!F25</f>
        <v>185.82537868818801</v>
      </c>
      <c r="AF26" s="6"/>
      <c r="AG26" s="20">
        <v>0</v>
      </c>
      <c r="AH26" s="20">
        <v>217</v>
      </c>
      <c r="AJ26" s="6">
        <v>24</v>
      </c>
      <c r="AK26" s="20">
        <f t="shared" si="13"/>
        <v>983.61158163205425</v>
      </c>
      <c r="AL26" s="20">
        <f>Demand!G25</f>
        <v>119.337641191321</v>
      </c>
      <c r="AM26" s="6"/>
      <c r="AN26" s="20">
        <f t="shared" si="5"/>
        <v>864.27394044073321</v>
      </c>
      <c r="AO26" s="20">
        <v>164</v>
      </c>
      <c r="AQ26" s="6">
        <v>24</v>
      </c>
      <c r="AR26" s="20">
        <f t="shared" si="14"/>
        <v>59.070850248176683</v>
      </c>
      <c r="AS26" s="20">
        <f>Demand!H25</f>
        <v>99.132735678831907</v>
      </c>
      <c r="AT26" s="6"/>
      <c r="AU26" s="20">
        <v>0</v>
      </c>
      <c r="AV26" s="20">
        <v>116</v>
      </c>
      <c r="AX26" s="6">
        <v>24</v>
      </c>
      <c r="AY26" s="20">
        <f t="shared" si="15"/>
        <v>401.79381450581047</v>
      </c>
      <c r="AZ26" s="20">
        <f>Demand!I25</f>
        <v>5.1503423221090099</v>
      </c>
      <c r="BA26" s="6"/>
      <c r="BB26" s="20">
        <f t="shared" si="7"/>
        <v>396.64347218370148</v>
      </c>
      <c r="BC26" s="20">
        <v>28</v>
      </c>
    </row>
    <row r="27" spans="1:55" ht="15.75" x14ac:dyDescent="0.25">
      <c r="A27" s="6">
        <v>25</v>
      </c>
      <c r="B27" s="20">
        <f t="shared" si="8"/>
        <v>0</v>
      </c>
      <c r="C27" s="20">
        <f>Demand!B26</f>
        <v>141.02956768456801</v>
      </c>
      <c r="D27" s="6">
        <v>827</v>
      </c>
      <c r="E27" s="20">
        <f t="shared" si="0"/>
        <v>685.97043231543194</v>
      </c>
      <c r="F27" s="20">
        <v>165</v>
      </c>
      <c r="H27" s="6">
        <v>25</v>
      </c>
      <c r="I27" s="20">
        <f t="shared" si="9"/>
        <v>0</v>
      </c>
      <c r="J27" s="20">
        <f>Demand!C26</f>
        <v>85.599754113470794</v>
      </c>
      <c r="K27" s="6">
        <v>645</v>
      </c>
      <c r="L27" s="20">
        <f t="shared" si="1"/>
        <v>559.40024588652921</v>
      </c>
      <c r="M27" s="20">
        <v>100</v>
      </c>
      <c r="O27" s="6">
        <v>25</v>
      </c>
      <c r="P27" s="20">
        <f t="shared" si="10"/>
        <v>511.32124346844591</v>
      </c>
      <c r="Q27" s="20">
        <f>Demand!D26</f>
        <v>85.861614855481406</v>
      </c>
      <c r="R27" s="6"/>
      <c r="S27" s="20">
        <f t="shared" si="2"/>
        <v>425.45962861296448</v>
      </c>
      <c r="T27" s="20">
        <v>100</v>
      </c>
      <c r="V27" s="6">
        <v>25</v>
      </c>
      <c r="W27" s="20">
        <f t="shared" si="11"/>
        <v>0</v>
      </c>
      <c r="X27" s="20">
        <f>Demand!E26</f>
        <v>140.66555937155499</v>
      </c>
      <c r="Y27" s="6">
        <v>823</v>
      </c>
      <c r="Z27" s="20">
        <f t="shared" si="3"/>
        <v>682.33444062844501</v>
      </c>
      <c r="AA27" s="20">
        <v>164</v>
      </c>
      <c r="AC27" s="6">
        <v>25</v>
      </c>
      <c r="AD27" s="20">
        <f t="shared" si="12"/>
        <v>0</v>
      </c>
      <c r="AE27" s="20">
        <f>Demand!F26</f>
        <v>185.82537868818801</v>
      </c>
      <c r="AF27" s="6">
        <v>1037</v>
      </c>
      <c r="AG27" s="20">
        <f t="shared" si="4"/>
        <v>851.17462131181196</v>
      </c>
      <c r="AH27" s="20">
        <v>217</v>
      </c>
      <c r="AJ27" s="6">
        <v>25</v>
      </c>
      <c r="AK27" s="20">
        <f t="shared" si="13"/>
        <v>864.27394044073321</v>
      </c>
      <c r="AL27" s="20">
        <f>Demand!G26</f>
        <v>150.33812936031899</v>
      </c>
      <c r="AM27" s="6">
        <v>897</v>
      </c>
      <c r="AN27" s="20">
        <f t="shared" si="5"/>
        <v>1610.9358110804142</v>
      </c>
      <c r="AO27" s="20">
        <v>164</v>
      </c>
      <c r="AQ27" s="6">
        <v>25</v>
      </c>
      <c r="AR27" s="20">
        <f t="shared" si="14"/>
        <v>0</v>
      </c>
      <c r="AS27" s="20">
        <f>Demand!H26</f>
        <v>99.132735678831907</v>
      </c>
      <c r="AT27" s="6">
        <v>753</v>
      </c>
      <c r="AU27" s="20">
        <f t="shared" si="6"/>
        <v>653.86726432116814</v>
      </c>
      <c r="AV27" s="20">
        <v>116</v>
      </c>
      <c r="AX27" s="6">
        <v>25</v>
      </c>
      <c r="AY27" s="20">
        <f t="shared" si="15"/>
        <v>396.64347218370148</v>
      </c>
      <c r="AZ27" s="20">
        <f>Demand!I26</f>
        <v>2.1503423221090099</v>
      </c>
      <c r="BA27" s="6"/>
      <c r="BB27" s="20">
        <f t="shared" si="7"/>
        <v>394.49312986159248</v>
      </c>
      <c r="BC27" s="20">
        <v>28</v>
      </c>
    </row>
    <row r="28" spans="1:55" ht="15.75" x14ac:dyDescent="0.25">
      <c r="A28" s="6">
        <v>26</v>
      </c>
      <c r="B28" s="20">
        <f t="shared" si="8"/>
        <v>685.97043231543194</v>
      </c>
      <c r="C28" s="20">
        <f>Demand!B27</f>
        <v>141.02956768456801</v>
      </c>
      <c r="D28" s="6"/>
      <c r="E28" s="20">
        <f t="shared" si="0"/>
        <v>544.94086463086387</v>
      </c>
      <c r="F28" s="20">
        <v>165</v>
      </c>
      <c r="H28" s="6">
        <v>26</v>
      </c>
      <c r="I28" s="20">
        <f t="shared" si="9"/>
        <v>559.40024588652921</v>
      </c>
      <c r="J28" s="20">
        <f>Demand!C27</f>
        <v>85.500158718334106</v>
      </c>
      <c r="K28" s="6"/>
      <c r="L28" s="20">
        <f t="shared" si="1"/>
        <v>473.90008716819511</v>
      </c>
      <c r="M28" s="20">
        <v>100</v>
      </c>
      <c r="O28" s="6">
        <v>26</v>
      </c>
      <c r="P28" s="20">
        <f t="shared" si="10"/>
        <v>425.45962861296448</v>
      </c>
      <c r="Q28" s="20">
        <f>Demand!D27</f>
        <v>85.861614855481406</v>
      </c>
      <c r="R28" s="6"/>
      <c r="S28" s="20">
        <f t="shared" si="2"/>
        <v>339.59801375748305</v>
      </c>
      <c r="T28" s="20">
        <v>100</v>
      </c>
      <c r="V28" s="6">
        <v>26</v>
      </c>
      <c r="W28" s="20">
        <f t="shared" si="11"/>
        <v>682.33444062844501</v>
      </c>
      <c r="X28" s="20">
        <f>Demand!E27</f>
        <v>140.66555937155499</v>
      </c>
      <c r="Y28" s="6"/>
      <c r="Z28" s="20">
        <f t="shared" si="3"/>
        <v>541.66888125689002</v>
      </c>
      <c r="AA28" s="20">
        <v>164</v>
      </c>
      <c r="AC28" s="6">
        <v>26</v>
      </c>
      <c r="AD28" s="20">
        <f t="shared" si="12"/>
        <v>851.17462131181196</v>
      </c>
      <c r="AE28" s="20">
        <f>Demand!F27</f>
        <v>185.82537868818801</v>
      </c>
      <c r="AF28" s="6"/>
      <c r="AG28" s="20">
        <f t="shared" si="4"/>
        <v>665.34924262362392</v>
      </c>
      <c r="AH28" s="20">
        <v>217</v>
      </c>
      <c r="AJ28" s="6">
        <v>26</v>
      </c>
      <c r="AK28" s="20">
        <f t="shared" si="13"/>
        <v>1610.9358110804142</v>
      </c>
      <c r="AL28" s="20">
        <f>Demand!G27</f>
        <v>250.33732186548701</v>
      </c>
      <c r="AM28" s="6"/>
      <c r="AN28" s="20">
        <f t="shared" si="5"/>
        <v>1360.5984892149272</v>
      </c>
      <c r="AO28" s="20">
        <v>164</v>
      </c>
      <c r="AQ28" s="6">
        <v>26</v>
      </c>
      <c r="AR28" s="20">
        <f t="shared" si="14"/>
        <v>653.86726432116814</v>
      </c>
      <c r="AS28" s="20">
        <f>Demand!H27</f>
        <v>99.132735678831907</v>
      </c>
      <c r="AT28" s="6"/>
      <c r="AU28" s="20">
        <f t="shared" si="6"/>
        <v>554.73452864233627</v>
      </c>
      <c r="AV28" s="20">
        <v>116</v>
      </c>
      <c r="AX28" s="6">
        <v>26</v>
      </c>
      <c r="AY28" s="20">
        <f t="shared" si="15"/>
        <v>394.49312986159248</v>
      </c>
      <c r="AZ28" s="20">
        <f>Demand!I27</f>
        <v>17.150342322109001</v>
      </c>
      <c r="BA28" s="6"/>
      <c r="BB28" s="20">
        <f t="shared" si="7"/>
        <v>377.34278753948348</v>
      </c>
      <c r="BC28" s="20">
        <v>28</v>
      </c>
    </row>
    <row r="29" spans="1:55" ht="15.75" x14ac:dyDescent="0.25">
      <c r="A29" s="6">
        <v>27</v>
      </c>
      <c r="B29" s="20">
        <f t="shared" si="8"/>
        <v>544.94086463086387</v>
      </c>
      <c r="C29" s="20">
        <f>Demand!B28</f>
        <v>141.02956768456801</v>
      </c>
      <c r="D29" s="6"/>
      <c r="E29" s="20">
        <f t="shared" si="0"/>
        <v>403.91129694629586</v>
      </c>
      <c r="F29" s="20">
        <v>165</v>
      </c>
      <c r="H29" s="6">
        <v>27</v>
      </c>
      <c r="I29" s="20">
        <f t="shared" si="9"/>
        <v>473.90008716819511</v>
      </c>
      <c r="J29" s="20">
        <f>Demand!C28</f>
        <v>85.582605598884399</v>
      </c>
      <c r="K29" s="6"/>
      <c r="L29" s="20">
        <f t="shared" si="1"/>
        <v>388.3174815693107</v>
      </c>
      <c r="M29" s="20">
        <v>100</v>
      </c>
      <c r="O29" s="6">
        <v>27</v>
      </c>
      <c r="P29" s="20">
        <f t="shared" si="10"/>
        <v>339.59801375748305</v>
      </c>
      <c r="Q29" s="20">
        <f>Demand!D28</f>
        <v>85.861614855481406</v>
      </c>
      <c r="R29" s="6"/>
      <c r="S29" s="20">
        <f t="shared" si="2"/>
        <v>253.73639890200164</v>
      </c>
      <c r="T29" s="20">
        <v>100</v>
      </c>
      <c r="V29" s="6">
        <v>27</v>
      </c>
      <c r="W29" s="20">
        <f t="shared" si="11"/>
        <v>541.66888125689002</v>
      </c>
      <c r="X29" s="20">
        <f>Demand!E28</f>
        <v>140.66555937155499</v>
      </c>
      <c r="Y29" s="6"/>
      <c r="Z29" s="20">
        <f t="shared" si="3"/>
        <v>401.00332188533503</v>
      </c>
      <c r="AA29" s="20">
        <v>164</v>
      </c>
      <c r="AC29" s="6">
        <v>27</v>
      </c>
      <c r="AD29" s="20">
        <f t="shared" si="12"/>
        <v>665.34924262362392</v>
      </c>
      <c r="AE29" s="20">
        <f>Demand!F28</f>
        <v>185.82537868818801</v>
      </c>
      <c r="AF29" s="6"/>
      <c r="AG29" s="20">
        <f t="shared" si="4"/>
        <v>479.52386393543588</v>
      </c>
      <c r="AH29" s="20">
        <v>217</v>
      </c>
      <c r="AJ29" s="6">
        <v>27</v>
      </c>
      <c r="AK29" s="20">
        <f t="shared" si="13"/>
        <v>1360.5984892149272</v>
      </c>
      <c r="AL29" s="20">
        <f>Demand!G28</f>
        <v>79.337864352106394</v>
      </c>
      <c r="AM29" s="6"/>
      <c r="AN29" s="20">
        <f t="shared" si="5"/>
        <v>1281.2606248628208</v>
      </c>
      <c r="AO29" s="20">
        <v>164</v>
      </c>
      <c r="AQ29" s="6">
        <v>27</v>
      </c>
      <c r="AR29" s="20">
        <f t="shared" si="14"/>
        <v>554.73452864233627</v>
      </c>
      <c r="AS29" s="20">
        <f>Demand!H28</f>
        <v>99.132735678831907</v>
      </c>
      <c r="AT29" s="6"/>
      <c r="AU29" s="20">
        <f t="shared" si="6"/>
        <v>455.60179296350435</v>
      </c>
      <c r="AV29" s="20">
        <v>116</v>
      </c>
      <c r="AX29" s="6">
        <v>27</v>
      </c>
      <c r="AY29" s="20">
        <f t="shared" si="15"/>
        <v>377.34278753948348</v>
      </c>
      <c r="AZ29" s="20">
        <f>Demand!I28</f>
        <v>14.150342322108999</v>
      </c>
      <c r="BA29" s="6"/>
      <c r="BB29" s="20">
        <f t="shared" si="7"/>
        <v>363.19244521737448</v>
      </c>
      <c r="BC29" s="20">
        <v>28</v>
      </c>
    </row>
    <row r="30" spans="1:55" ht="15.75" x14ac:dyDescent="0.25">
      <c r="A30" s="6">
        <v>28</v>
      </c>
      <c r="B30" s="20">
        <f t="shared" si="8"/>
        <v>403.91129694629586</v>
      </c>
      <c r="C30" s="20">
        <f>Demand!B29</f>
        <v>141.02956768456801</v>
      </c>
      <c r="D30" s="6"/>
      <c r="E30" s="20">
        <f t="shared" si="0"/>
        <v>262.88172926172786</v>
      </c>
      <c r="F30" s="20">
        <v>165</v>
      </c>
      <c r="H30" s="6">
        <v>28</v>
      </c>
      <c r="I30" s="20">
        <f t="shared" si="9"/>
        <v>388.3174815693107</v>
      </c>
      <c r="J30" s="20">
        <f>Demand!C29</f>
        <v>85.527837657720497</v>
      </c>
      <c r="K30" s="6"/>
      <c r="L30" s="20">
        <f t="shared" si="1"/>
        <v>302.78964391159019</v>
      </c>
      <c r="M30" s="20">
        <v>100</v>
      </c>
      <c r="O30" s="6">
        <v>28</v>
      </c>
      <c r="P30" s="20">
        <f t="shared" si="10"/>
        <v>253.73639890200164</v>
      </c>
      <c r="Q30" s="20">
        <f>Demand!D29</f>
        <v>85.861614855481406</v>
      </c>
      <c r="R30" s="6"/>
      <c r="S30" s="20">
        <f t="shared" si="2"/>
        <v>167.87478404652023</v>
      </c>
      <c r="T30" s="20">
        <v>100</v>
      </c>
      <c r="V30" s="6">
        <v>28</v>
      </c>
      <c r="W30" s="20">
        <f t="shared" si="11"/>
        <v>401.00332188533503</v>
      </c>
      <c r="X30" s="20">
        <f>Demand!E29</f>
        <v>140.66555937155499</v>
      </c>
      <c r="Y30" s="6"/>
      <c r="Z30" s="20">
        <f t="shared" si="3"/>
        <v>260.33776251378004</v>
      </c>
      <c r="AA30" s="20">
        <v>164</v>
      </c>
      <c r="AC30" s="6">
        <v>28</v>
      </c>
      <c r="AD30" s="20">
        <f t="shared" si="12"/>
        <v>479.52386393543588</v>
      </c>
      <c r="AE30" s="20">
        <f>Demand!F29</f>
        <v>185.82537868818801</v>
      </c>
      <c r="AF30" s="6"/>
      <c r="AG30" s="20">
        <f t="shared" si="4"/>
        <v>293.69848524724785</v>
      </c>
      <c r="AH30" s="20">
        <v>217</v>
      </c>
      <c r="AJ30" s="6">
        <v>28</v>
      </c>
      <c r="AK30" s="20">
        <f t="shared" si="13"/>
        <v>1281.2606248628208</v>
      </c>
      <c r="AL30" s="20">
        <f>Demand!G29</f>
        <v>157.33768572156399</v>
      </c>
      <c r="AM30" s="6"/>
      <c r="AN30" s="20">
        <f t="shared" si="5"/>
        <v>1123.9229391412568</v>
      </c>
      <c r="AO30" s="20">
        <v>164</v>
      </c>
      <c r="AQ30" s="6">
        <v>28</v>
      </c>
      <c r="AR30" s="20">
        <f t="shared" si="14"/>
        <v>455.60179296350435</v>
      </c>
      <c r="AS30" s="20">
        <f>Demand!H29</f>
        <v>99.132735678831907</v>
      </c>
      <c r="AT30" s="6"/>
      <c r="AU30" s="20">
        <f t="shared" si="6"/>
        <v>356.46905728467243</v>
      </c>
      <c r="AV30" s="20">
        <v>116</v>
      </c>
      <c r="AX30" s="6">
        <v>28</v>
      </c>
      <c r="AY30" s="20">
        <f t="shared" si="15"/>
        <v>363.19244521737448</v>
      </c>
      <c r="AZ30" s="20">
        <f>Demand!I29</f>
        <v>10.150342322108999</v>
      </c>
      <c r="BA30" s="6"/>
      <c r="BB30" s="20">
        <f t="shared" si="7"/>
        <v>353.04210289526549</v>
      </c>
      <c r="BC30" s="20">
        <v>28</v>
      </c>
    </row>
    <row r="31" spans="1:55" ht="15.75" x14ac:dyDescent="0.25">
      <c r="A31" s="6">
        <v>29</v>
      </c>
      <c r="B31" s="20">
        <f t="shared" si="8"/>
        <v>262.88172926172786</v>
      </c>
      <c r="C31" s="20">
        <f>Demand!B30</f>
        <v>141.02956768456801</v>
      </c>
      <c r="D31" s="6"/>
      <c r="E31" s="20">
        <f t="shared" si="0"/>
        <v>121.85216157715985</v>
      </c>
      <c r="F31" s="20">
        <v>165</v>
      </c>
      <c r="H31" s="6">
        <v>29</v>
      </c>
      <c r="I31" s="20">
        <f t="shared" si="9"/>
        <v>302.78964391159019</v>
      </c>
      <c r="J31" s="20">
        <f>Demand!C30</f>
        <v>85.567780286537996</v>
      </c>
      <c r="K31" s="6"/>
      <c r="L31" s="20">
        <f t="shared" si="1"/>
        <v>217.22186362505221</v>
      </c>
      <c r="M31" s="20">
        <v>100</v>
      </c>
      <c r="O31" s="6">
        <v>29</v>
      </c>
      <c r="P31" s="20">
        <f t="shared" si="10"/>
        <v>167.87478404652023</v>
      </c>
      <c r="Q31" s="20">
        <f>Demand!D30</f>
        <v>85.861614855481406</v>
      </c>
      <c r="R31" s="6">
        <v>643</v>
      </c>
      <c r="S31" s="20">
        <f t="shared" si="2"/>
        <v>725.01316919103886</v>
      </c>
      <c r="T31" s="20">
        <v>100</v>
      </c>
      <c r="V31" s="6">
        <v>29</v>
      </c>
      <c r="W31" s="20">
        <f t="shared" si="11"/>
        <v>260.33776251378004</v>
      </c>
      <c r="X31" s="20">
        <f>Demand!E30</f>
        <v>140.66555937155499</v>
      </c>
      <c r="Y31" s="6"/>
      <c r="Z31" s="20">
        <f t="shared" si="3"/>
        <v>119.67220314222504</v>
      </c>
      <c r="AA31" s="20">
        <v>164</v>
      </c>
      <c r="AC31" s="6">
        <v>29</v>
      </c>
      <c r="AD31" s="20">
        <f t="shared" si="12"/>
        <v>293.69848524724785</v>
      </c>
      <c r="AE31" s="20">
        <f>Demand!F30</f>
        <v>185.82537868818801</v>
      </c>
      <c r="AF31" s="6"/>
      <c r="AG31" s="20">
        <f t="shared" si="4"/>
        <v>107.87310655905983</v>
      </c>
      <c r="AH31" s="20">
        <v>217</v>
      </c>
      <c r="AJ31" s="6">
        <v>29</v>
      </c>
      <c r="AK31" s="20">
        <f t="shared" si="13"/>
        <v>1123.9229391412568</v>
      </c>
      <c r="AL31" s="20">
        <f>Demand!G30</f>
        <v>125.337637361304</v>
      </c>
      <c r="AM31" s="6"/>
      <c r="AN31" s="20">
        <f t="shared" si="5"/>
        <v>998.58530177995283</v>
      </c>
      <c r="AO31" s="20">
        <v>164</v>
      </c>
      <c r="AQ31" s="6">
        <v>29</v>
      </c>
      <c r="AR31" s="20">
        <f t="shared" si="14"/>
        <v>356.46905728467243</v>
      </c>
      <c r="AS31" s="20">
        <f>Demand!H30</f>
        <v>99.132735678831907</v>
      </c>
      <c r="AT31" s="6"/>
      <c r="AU31" s="20">
        <f t="shared" si="6"/>
        <v>257.33632160584051</v>
      </c>
      <c r="AV31" s="20">
        <v>116</v>
      </c>
      <c r="AX31" s="6">
        <v>29</v>
      </c>
      <c r="AY31" s="20">
        <f t="shared" si="15"/>
        <v>353.04210289526549</v>
      </c>
      <c r="AZ31" s="20">
        <f>Demand!I30</f>
        <v>12.150342322108999</v>
      </c>
      <c r="BA31" s="6"/>
      <c r="BB31" s="20">
        <f t="shared" si="7"/>
        <v>340.89176057315649</v>
      </c>
      <c r="BC31" s="20">
        <v>28</v>
      </c>
    </row>
    <row r="32" spans="1:55" ht="15.75" x14ac:dyDescent="0.25">
      <c r="A32" s="6">
        <v>30</v>
      </c>
      <c r="B32" s="20">
        <f t="shared" si="8"/>
        <v>121.85216157715985</v>
      </c>
      <c r="C32" s="20">
        <f>Demand!B31</f>
        <v>141.02956768456801</v>
      </c>
      <c r="D32" s="6"/>
      <c r="E32" s="20">
        <v>0</v>
      </c>
      <c r="F32" s="20">
        <v>165</v>
      </c>
      <c r="H32" s="6">
        <v>30</v>
      </c>
      <c r="I32" s="20">
        <f t="shared" si="9"/>
        <v>217.22186362505221</v>
      </c>
      <c r="J32" s="20">
        <f>Demand!C31</f>
        <v>85.532117158322094</v>
      </c>
      <c r="K32" s="6"/>
      <c r="L32" s="20">
        <f t="shared" si="1"/>
        <v>131.68974646673013</v>
      </c>
      <c r="M32" s="20">
        <v>100</v>
      </c>
      <c r="O32" s="6">
        <v>30</v>
      </c>
      <c r="P32" s="20">
        <f t="shared" si="10"/>
        <v>725.01316919103886</v>
      </c>
      <c r="Q32" s="20">
        <f>Demand!D31</f>
        <v>85.861614855481406</v>
      </c>
      <c r="R32" s="6"/>
      <c r="S32" s="20">
        <f t="shared" si="2"/>
        <v>639.15155433555742</v>
      </c>
      <c r="T32" s="20">
        <v>100</v>
      </c>
      <c r="V32" s="6">
        <v>30</v>
      </c>
      <c r="W32" s="20">
        <f t="shared" si="11"/>
        <v>119.67220314222504</v>
      </c>
      <c r="X32" s="20">
        <f>Demand!E31</f>
        <v>140.66555937155499</v>
      </c>
      <c r="Y32" s="6"/>
      <c r="Z32" s="20">
        <v>0</v>
      </c>
      <c r="AA32" s="20">
        <v>164</v>
      </c>
      <c r="AC32" s="6">
        <v>30</v>
      </c>
      <c r="AD32" s="20">
        <f t="shared" si="12"/>
        <v>107.87310655905983</v>
      </c>
      <c r="AE32" s="20">
        <f>Demand!F31</f>
        <v>185.82537868818801</v>
      </c>
      <c r="AF32" s="6"/>
      <c r="AG32" s="20">
        <v>0</v>
      </c>
      <c r="AH32" s="20">
        <v>217</v>
      </c>
      <c r="AJ32" s="6">
        <v>30</v>
      </c>
      <c r="AK32" s="20">
        <f t="shared" si="13"/>
        <v>998.58530177995283</v>
      </c>
      <c r="AL32" s="20">
        <f>Demand!G31</f>
        <v>243.33775039855999</v>
      </c>
      <c r="AM32" s="6"/>
      <c r="AN32" s="20">
        <f t="shared" si="5"/>
        <v>755.2475513813929</v>
      </c>
      <c r="AO32" s="20">
        <v>164</v>
      </c>
      <c r="AQ32" s="6">
        <v>30</v>
      </c>
      <c r="AR32" s="20">
        <f t="shared" si="14"/>
        <v>257.33632160584051</v>
      </c>
      <c r="AS32" s="20">
        <f>Demand!H31</f>
        <v>99.132735678831907</v>
      </c>
      <c r="AT32" s="6"/>
      <c r="AU32" s="20">
        <f t="shared" si="6"/>
        <v>158.20358592700859</v>
      </c>
      <c r="AV32" s="20">
        <v>116</v>
      </c>
      <c r="AX32" s="6">
        <v>30</v>
      </c>
      <c r="AY32" s="20">
        <f t="shared" si="15"/>
        <v>340.89176057315649</v>
      </c>
      <c r="AZ32" s="20">
        <f>Demand!I31</f>
        <v>10.150342322108999</v>
      </c>
      <c r="BA32" s="6"/>
      <c r="BB32" s="20">
        <f t="shared" si="7"/>
        <v>330.74141825104749</v>
      </c>
      <c r="BC32" s="20">
        <v>28</v>
      </c>
    </row>
    <row r="33" spans="1:55" ht="15.75" x14ac:dyDescent="0.25">
      <c r="A33" s="6">
        <v>31</v>
      </c>
      <c r="B33" s="20">
        <f t="shared" si="8"/>
        <v>0</v>
      </c>
      <c r="C33" s="20">
        <f>Demand!B32</f>
        <v>141.02956768456801</v>
      </c>
      <c r="D33" s="6">
        <v>827</v>
      </c>
      <c r="E33" s="20">
        <f t="shared" si="0"/>
        <v>685.97043231543194</v>
      </c>
      <c r="F33" s="20">
        <v>165</v>
      </c>
      <c r="H33" s="6">
        <v>31</v>
      </c>
      <c r="I33" s="20">
        <f t="shared" si="9"/>
        <v>131.68974646673013</v>
      </c>
      <c r="J33" s="20">
        <f>Demand!C32</f>
        <v>85.560317878489798</v>
      </c>
      <c r="K33" s="6"/>
      <c r="L33" s="20">
        <f t="shared" si="1"/>
        <v>46.12942858824033</v>
      </c>
      <c r="M33" s="20">
        <v>100</v>
      </c>
      <c r="O33" s="6">
        <v>31</v>
      </c>
      <c r="P33" s="20">
        <f t="shared" si="10"/>
        <v>639.15155433555742</v>
      </c>
      <c r="Q33" s="20">
        <f>Demand!D32</f>
        <v>85.861614855481406</v>
      </c>
      <c r="R33" s="6"/>
      <c r="S33" s="20">
        <f t="shared" si="2"/>
        <v>553.28993948007599</v>
      </c>
      <c r="T33" s="20">
        <v>100</v>
      </c>
      <c r="V33" s="6">
        <v>31</v>
      </c>
      <c r="W33" s="20">
        <f t="shared" si="11"/>
        <v>0</v>
      </c>
      <c r="X33" s="20">
        <f>Demand!E32</f>
        <v>140.66555937155499</v>
      </c>
      <c r="Y33" s="6">
        <v>823</v>
      </c>
      <c r="Z33" s="20">
        <f t="shared" si="3"/>
        <v>682.33444062844501</v>
      </c>
      <c r="AA33" s="20">
        <v>164</v>
      </c>
      <c r="AC33" s="6">
        <v>31</v>
      </c>
      <c r="AD33" s="20">
        <f t="shared" si="12"/>
        <v>0</v>
      </c>
      <c r="AE33" s="20">
        <f>Demand!F32</f>
        <v>185.82537868818801</v>
      </c>
      <c r="AF33" s="6">
        <v>1037</v>
      </c>
      <c r="AG33" s="20">
        <f t="shared" si="4"/>
        <v>851.17462131181196</v>
      </c>
      <c r="AH33" s="20">
        <v>217</v>
      </c>
      <c r="AJ33" s="6">
        <v>31</v>
      </c>
      <c r="AK33" s="20">
        <f t="shared" si="13"/>
        <v>755.2475513813929</v>
      </c>
      <c r="AL33" s="20">
        <f>Demand!G32</f>
        <v>181.337666717774</v>
      </c>
      <c r="AM33" s="6">
        <v>897</v>
      </c>
      <c r="AN33" s="20">
        <f t="shared" si="5"/>
        <v>1470.9098846636189</v>
      </c>
      <c r="AO33" s="20">
        <v>164</v>
      </c>
      <c r="AQ33" s="6">
        <v>31</v>
      </c>
      <c r="AR33" s="20">
        <f t="shared" si="14"/>
        <v>158.20358592700859</v>
      </c>
      <c r="AS33" s="20">
        <f>Demand!H32</f>
        <v>99.132735678831907</v>
      </c>
      <c r="AT33" s="6"/>
      <c r="AU33" s="20">
        <f t="shared" si="6"/>
        <v>59.070850248176683</v>
      </c>
      <c r="AV33" s="20">
        <v>116</v>
      </c>
      <c r="AX33" s="6">
        <v>31</v>
      </c>
      <c r="AY33" s="20">
        <f t="shared" si="15"/>
        <v>330.74141825104749</v>
      </c>
      <c r="AZ33" s="20">
        <f>Demand!I32</f>
        <v>8.1503423221089992</v>
      </c>
      <c r="BA33" s="6">
        <v>248</v>
      </c>
      <c r="BB33" s="20">
        <f t="shared" si="7"/>
        <v>570.59107592893849</v>
      </c>
      <c r="BC33" s="20">
        <v>28</v>
      </c>
    </row>
    <row r="34" spans="1:55" ht="15.75" x14ac:dyDescent="0.25">
      <c r="A34" s="6">
        <v>32</v>
      </c>
      <c r="B34" s="20">
        <f t="shared" si="8"/>
        <v>685.97043231543194</v>
      </c>
      <c r="C34" s="20">
        <f>Demand!B33</f>
        <v>141.02956768456801</v>
      </c>
      <c r="D34" s="6"/>
      <c r="E34" s="20">
        <f t="shared" si="0"/>
        <v>544.94086463086387</v>
      </c>
      <c r="F34" s="20">
        <v>165</v>
      </c>
      <c r="H34" s="6">
        <v>32</v>
      </c>
      <c r="I34" s="20">
        <f t="shared" si="9"/>
        <v>46.12942858824033</v>
      </c>
      <c r="J34" s="20">
        <f>Demand!C33</f>
        <v>85.541294701697694</v>
      </c>
      <c r="K34" s="6"/>
      <c r="L34" s="20">
        <v>0</v>
      </c>
      <c r="M34" s="20">
        <v>100</v>
      </c>
      <c r="O34" s="6">
        <v>32</v>
      </c>
      <c r="P34" s="20">
        <f t="shared" si="10"/>
        <v>553.28993948007599</v>
      </c>
      <c r="Q34" s="20">
        <f>Demand!D33</f>
        <v>85.861614855481406</v>
      </c>
      <c r="R34" s="6"/>
      <c r="S34" s="20">
        <f t="shared" si="2"/>
        <v>467.42832462459455</v>
      </c>
      <c r="T34" s="20">
        <v>100</v>
      </c>
      <c r="V34" s="6">
        <v>32</v>
      </c>
      <c r="W34" s="20">
        <f t="shared" si="11"/>
        <v>682.33444062844501</v>
      </c>
      <c r="X34" s="20">
        <f>Demand!E33</f>
        <v>140.66555937155499</v>
      </c>
      <c r="Y34" s="6"/>
      <c r="Z34" s="20">
        <f t="shared" si="3"/>
        <v>541.66888125689002</v>
      </c>
      <c r="AA34" s="20">
        <v>164</v>
      </c>
      <c r="AC34" s="6">
        <v>32</v>
      </c>
      <c r="AD34" s="20">
        <f t="shared" si="12"/>
        <v>851.17462131181196</v>
      </c>
      <c r="AE34" s="20">
        <f>Demand!F33</f>
        <v>185.82537868818801</v>
      </c>
      <c r="AF34" s="6"/>
      <c r="AG34" s="20">
        <f t="shared" si="4"/>
        <v>665.34924262362392</v>
      </c>
      <c r="AH34" s="20">
        <v>217</v>
      </c>
      <c r="AJ34" s="6">
        <v>32</v>
      </c>
      <c r="AK34" s="20">
        <f t="shared" si="13"/>
        <v>1470.9098846636189</v>
      </c>
      <c r="AL34" s="20">
        <f>Demand!G33</f>
        <v>289.33769873708502</v>
      </c>
      <c r="AM34" s="6"/>
      <c r="AN34" s="20">
        <f t="shared" si="5"/>
        <v>1181.5721859265338</v>
      </c>
      <c r="AO34" s="20">
        <v>164</v>
      </c>
      <c r="AQ34" s="6">
        <v>32</v>
      </c>
      <c r="AR34" s="20">
        <f t="shared" si="14"/>
        <v>59.070850248176683</v>
      </c>
      <c r="AS34" s="20">
        <f>Demand!H33</f>
        <v>99.132735678831907</v>
      </c>
      <c r="AT34" s="6"/>
      <c r="AU34" s="20">
        <v>0</v>
      </c>
      <c r="AV34" s="20">
        <v>116</v>
      </c>
      <c r="AX34" s="6">
        <v>32</v>
      </c>
      <c r="AY34" s="20">
        <f t="shared" si="15"/>
        <v>570.59107592893849</v>
      </c>
      <c r="AZ34" s="20">
        <f>Demand!I33</f>
        <v>28.150342322109001</v>
      </c>
      <c r="BA34" s="6"/>
      <c r="BB34" s="20">
        <f t="shared" si="7"/>
        <v>542.44073360682944</v>
      </c>
      <c r="BC34" s="20">
        <v>28</v>
      </c>
    </row>
    <row r="35" spans="1:55" ht="15.75" x14ac:dyDescent="0.25">
      <c r="A35" s="6">
        <v>33</v>
      </c>
      <c r="B35" s="20">
        <f t="shared" si="8"/>
        <v>544.94086463086387</v>
      </c>
      <c r="C35" s="20">
        <f>Demand!B34</f>
        <v>141.02956768456801</v>
      </c>
      <c r="D35" s="6"/>
      <c r="E35" s="20">
        <f t="shared" ref="E35:E54" si="16">B35-C35+D35</f>
        <v>403.91129694629586</v>
      </c>
      <c r="F35" s="20">
        <v>165</v>
      </c>
      <c r="H35" s="6">
        <v>33</v>
      </c>
      <c r="I35" s="20">
        <f t="shared" si="9"/>
        <v>0</v>
      </c>
      <c r="J35" s="20">
        <f>Demand!C34</f>
        <v>85.555812138273197</v>
      </c>
      <c r="K35" s="6">
        <v>645</v>
      </c>
      <c r="L35" s="20">
        <f t="shared" ref="L35:L54" si="17">I35-J35+K35</f>
        <v>559.44418786172685</v>
      </c>
      <c r="M35" s="20">
        <v>100</v>
      </c>
      <c r="O35" s="6">
        <v>33</v>
      </c>
      <c r="P35" s="20">
        <f t="shared" si="10"/>
        <v>467.42832462459455</v>
      </c>
      <c r="Q35" s="20">
        <f>Demand!D34</f>
        <v>85.861614855481406</v>
      </c>
      <c r="R35" s="6"/>
      <c r="S35" s="20">
        <f t="shared" si="2"/>
        <v>381.56670976911312</v>
      </c>
      <c r="T35" s="20">
        <v>100</v>
      </c>
      <c r="V35" s="6">
        <v>33</v>
      </c>
      <c r="W35" s="20">
        <f t="shared" si="11"/>
        <v>541.66888125689002</v>
      </c>
      <c r="X35" s="20">
        <f>Demand!E34</f>
        <v>140.66555937155499</v>
      </c>
      <c r="Y35" s="6"/>
      <c r="Z35" s="20">
        <f t="shared" si="3"/>
        <v>401.00332188533503</v>
      </c>
      <c r="AA35" s="20">
        <v>164</v>
      </c>
      <c r="AC35" s="6">
        <v>33</v>
      </c>
      <c r="AD35" s="20">
        <f t="shared" si="12"/>
        <v>665.34924262362392</v>
      </c>
      <c r="AE35" s="20">
        <f>Demand!F34</f>
        <v>185.82537868818801</v>
      </c>
      <c r="AF35" s="6"/>
      <c r="AG35" s="20">
        <f t="shared" si="4"/>
        <v>479.52386393543588</v>
      </c>
      <c r="AH35" s="20">
        <v>217</v>
      </c>
      <c r="AJ35" s="6">
        <v>33</v>
      </c>
      <c r="AK35" s="20">
        <f t="shared" si="13"/>
        <v>1181.5721859265338</v>
      </c>
      <c r="AL35" s="20">
        <f>Demand!G34</f>
        <v>250.33770215139</v>
      </c>
      <c r="AM35" s="6"/>
      <c r="AN35" s="20">
        <f t="shared" si="5"/>
        <v>931.23448377514387</v>
      </c>
      <c r="AO35" s="20">
        <v>164</v>
      </c>
      <c r="AQ35" s="6">
        <v>33</v>
      </c>
      <c r="AR35" s="20">
        <f t="shared" si="14"/>
        <v>0</v>
      </c>
      <c r="AS35" s="20">
        <f>Demand!H34</f>
        <v>99.132735678831907</v>
      </c>
      <c r="AT35" s="6">
        <v>753</v>
      </c>
      <c r="AU35" s="20">
        <f t="shared" si="6"/>
        <v>653.86726432116814</v>
      </c>
      <c r="AV35" s="20">
        <v>116</v>
      </c>
      <c r="AX35" s="6">
        <v>33</v>
      </c>
      <c r="AY35" s="20">
        <f t="shared" si="15"/>
        <v>542.44073360682944</v>
      </c>
      <c r="AZ35" s="20">
        <f>Demand!I34</f>
        <v>30.150342322109001</v>
      </c>
      <c r="BA35" s="6"/>
      <c r="BB35" s="20">
        <f t="shared" si="7"/>
        <v>512.29039128472039</v>
      </c>
      <c r="BC35" s="20">
        <v>28</v>
      </c>
    </row>
    <row r="36" spans="1:55" ht="15.75" x14ac:dyDescent="0.25">
      <c r="A36" s="6">
        <v>34</v>
      </c>
      <c r="B36" s="20">
        <f t="shared" si="8"/>
        <v>403.91129694629586</v>
      </c>
      <c r="C36" s="20">
        <f>Demand!B35</f>
        <v>141.02956768456801</v>
      </c>
      <c r="D36" s="6"/>
      <c r="E36" s="20">
        <f t="shared" si="16"/>
        <v>262.88172926172786</v>
      </c>
      <c r="F36" s="20">
        <v>165</v>
      </c>
      <c r="H36" s="6">
        <v>34</v>
      </c>
      <c r="I36" s="20">
        <f t="shared" si="9"/>
        <v>559.44418786172685</v>
      </c>
      <c r="J36" s="20">
        <f>Demand!C35</f>
        <v>85.543171021665799</v>
      </c>
      <c r="K36" s="6"/>
      <c r="L36" s="20">
        <f t="shared" si="17"/>
        <v>473.90101684006106</v>
      </c>
      <c r="M36" s="20">
        <v>100</v>
      </c>
      <c r="O36" s="6">
        <v>34</v>
      </c>
      <c r="P36" s="20">
        <f t="shared" si="10"/>
        <v>381.56670976911312</v>
      </c>
      <c r="Q36" s="20">
        <f>Demand!D35</f>
        <v>85.861614855481406</v>
      </c>
      <c r="R36" s="6"/>
      <c r="S36" s="20">
        <f t="shared" si="2"/>
        <v>295.70509491363168</v>
      </c>
      <c r="T36" s="20">
        <v>100</v>
      </c>
      <c r="V36" s="6">
        <v>34</v>
      </c>
      <c r="W36" s="20">
        <f t="shared" si="11"/>
        <v>401.00332188533503</v>
      </c>
      <c r="X36" s="20">
        <f>Demand!E35</f>
        <v>140.66555937155499</v>
      </c>
      <c r="Y36" s="6"/>
      <c r="Z36" s="20">
        <f t="shared" si="3"/>
        <v>260.33776251378004</v>
      </c>
      <c r="AA36" s="20">
        <v>164</v>
      </c>
      <c r="AC36" s="6">
        <v>34</v>
      </c>
      <c r="AD36" s="20">
        <f t="shared" si="12"/>
        <v>479.52386393543588</v>
      </c>
      <c r="AE36" s="20">
        <f>Demand!F35</f>
        <v>185.82537868818801</v>
      </c>
      <c r="AF36" s="6"/>
      <c r="AG36" s="20">
        <f t="shared" si="4"/>
        <v>293.69848524724785</v>
      </c>
      <c r="AH36" s="20">
        <v>217</v>
      </c>
      <c r="AJ36" s="6">
        <v>34</v>
      </c>
      <c r="AK36" s="20">
        <f t="shared" si="13"/>
        <v>931.23448377514387</v>
      </c>
      <c r="AL36" s="20">
        <f>Demand!G35</f>
        <v>256.33768665031403</v>
      </c>
      <c r="AM36" s="6"/>
      <c r="AN36" s="20">
        <f t="shared" si="5"/>
        <v>674.89679712482985</v>
      </c>
      <c r="AO36" s="20">
        <v>164</v>
      </c>
      <c r="AQ36" s="6">
        <v>34</v>
      </c>
      <c r="AR36" s="20">
        <f t="shared" si="14"/>
        <v>653.86726432116814</v>
      </c>
      <c r="AS36" s="20">
        <f>Demand!H35</f>
        <v>99.132735678831907</v>
      </c>
      <c r="AT36" s="6"/>
      <c r="AU36" s="20">
        <f t="shared" si="6"/>
        <v>554.73452864233627</v>
      </c>
      <c r="AV36" s="20">
        <v>116</v>
      </c>
      <c r="AX36" s="6">
        <v>34</v>
      </c>
      <c r="AY36" s="20">
        <f t="shared" si="15"/>
        <v>512.29039128472039</v>
      </c>
      <c r="AZ36" s="20">
        <f>Demand!I35</f>
        <v>30.150342322109001</v>
      </c>
      <c r="BA36" s="6"/>
      <c r="BB36" s="20">
        <f t="shared" si="7"/>
        <v>482.14004896261139</v>
      </c>
      <c r="BC36" s="20">
        <v>28</v>
      </c>
    </row>
    <row r="37" spans="1:55" ht="15.75" x14ac:dyDescent="0.25">
      <c r="A37" s="6">
        <v>35</v>
      </c>
      <c r="B37" s="20">
        <f t="shared" si="8"/>
        <v>262.88172926172786</v>
      </c>
      <c r="C37" s="20">
        <f>Demand!B36</f>
        <v>141.02956768456801</v>
      </c>
      <c r="D37" s="6"/>
      <c r="E37" s="20">
        <f t="shared" si="16"/>
        <v>121.85216157715985</v>
      </c>
      <c r="F37" s="20">
        <v>165</v>
      </c>
      <c r="H37" s="6">
        <v>35</v>
      </c>
      <c r="I37" s="20">
        <f t="shared" si="9"/>
        <v>473.90101684006106</v>
      </c>
      <c r="J37" s="20">
        <f>Demand!C36</f>
        <v>85.552839746864507</v>
      </c>
      <c r="K37" s="6"/>
      <c r="L37" s="20">
        <f t="shared" si="17"/>
        <v>388.34817709319657</v>
      </c>
      <c r="M37" s="20">
        <v>100</v>
      </c>
      <c r="O37" s="6">
        <v>35</v>
      </c>
      <c r="P37" s="20">
        <f t="shared" si="10"/>
        <v>295.70509491363168</v>
      </c>
      <c r="Q37" s="20">
        <f>Demand!D36</f>
        <v>85.861614855481406</v>
      </c>
      <c r="R37" s="6"/>
      <c r="S37" s="20">
        <f t="shared" si="2"/>
        <v>209.84348005815028</v>
      </c>
      <c r="T37" s="20">
        <v>100</v>
      </c>
      <c r="V37" s="6">
        <v>35</v>
      </c>
      <c r="W37" s="20">
        <f t="shared" si="11"/>
        <v>260.33776251378004</v>
      </c>
      <c r="X37" s="20">
        <f>Demand!E36</f>
        <v>140.66555937155499</v>
      </c>
      <c r="Y37" s="6"/>
      <c r="Z37" s="20">
        <f t="shared" si="3"/>
        <v>119.67220314222504</v>
      </c>
      <c r="AA37" s="20">
        <v>164</v>
      </c>
      <c r="AC37" s="6">
        <v>35</v>
      </c>
      <c r="AD37" s="20">
        <f t="shared" si="12"/>
        <v>293.69848524724785</v>
      </c>
      <c r="AE37" s="20">
        <f>Demand!F36</f>
        <v>185.82537868818801</v>
      </c>
      <c r="AF37" s="6"/>
      <c r="AG37" s="20">
        <f t="shared" si="4"/>
        <v>107.87310655905983</v>
      </c>
      <c r="AH37" s="20">
        <v>217</v>
      </c>
      <c r="AJ37" s="6">
        <v>35</v>
      </c>
      <c r="AK37" s="20">
        <f t="shared" si="13"/>
        <v>674.89679712482985</v>
      </c>
      <c r="AL37" s="20">
        <f>Demand!G36</f>
        <v>242.33769937242701</v>
      </c>
      <c r="AM37" s="6"/>
      <c r="AN37" s="20">
        <f t="shared" si="5"/>
        <v>432.55909775240286</v>
      </c>
      <c r="AO37" s="20">
        <v>164</v>
      </c>
      <c r="AQ37" s="6">
        <v>35</v>
      </c>
      <c r="AR37" s="20">
        <f t="shared" si="14"/>
        <v>554.73452864233627</v>
      </c>
      <c r="AS37" s="20">
        <f>Demand!H36</f>
        <v>99.132735678831907</v>
      </c>
      <c r="AT37" s="6"/>
      <c r="AU37" s="20">
        <f t="shared" si="6"/>
        <v>455.60179296350435</v>
      </c>
      <c r="AV37" s="20">
        <v>116</v>
      </c>
      <c r="AX37" s="6">
        <v>35</v>
      </c>
      <c r="AY37" s="20">
        <f t="shared" si="15"/>
        <v>482.14004896261139</v>
      </c>
      <c r="AZ37" s="20">
        <f>Demand!I36</f>
        <v>19.150342322109001</v>
      </c>
      <c r="BA37" s="6"/>
      <c r="BB37" s="20">
        <f t="shared" si="7"/>
        <v>462.98970664050239</v>
      </c>
      <c r="BC37" s="20">
        <v>28</v>
      </c>
    </row>
    <row r="38" spans="1:55" ht="15.75" x14ac:dyDescent="0.25">
      <c r="A38" s="6">
        <v>36</v>
      </c>
      <c r="B38" s="20">
        <f t="shared" si="8"/>
        <v>121.85216157715985</v>
      </c>
      <c r="C38" s="20">
        <f>Demand!B37</f>
        <v>141.02956768456801</v>
      </c>
      <c r="D38" s="6"/>
      <c r="E38" s="20">
        <v>0</v>
      </c>
      <c r="F38" s="20">
        <v>165</v>
      </c>
      <c r="H38" s="6">
        <v>36</v>
      </c>
      <c r="I38" s="20">
        <f t="shared" si="9"/>
        <v>388.34817709319657</v>
      </c>
      <c r="J38" s="20">
        <f>Demand!C37</f>
        <v>85.546169071893701</v>
      </c>
      <c r="K38" s="6"/>
      <c r="L38" s="20">
        <f t="shared" si="17"/>
        <v>302.80200802130287</v>
      </c>
      <c r="M38" s="20">
        <v>100</v>
      </c>
      <c r="O38" s="6">
        <v>36</v>
      </c>
      <c r="P38" s="20">
        <f t="shared" si="10"/>
        <v>209.84348005815028</v>
      </c>
      <c r="Q38" s="20">
        <f>Demand!D37</f>
        <v>85.861614855481406</v>
      </c>
      <c r="R38" s="6">
        <v>643</v>
      </c>
      <c r="S38" s="20">
        <f t="shared" si="2"/>
        <v>766.98186520266881</v>
      </c>
      <c r="T38" s="20">
        <v>100</v>
      </c>
      <c r="V38" s="6">
        <v>36</v>
      </c>
      <c r="W38" s="20">
        <f t="shared" si="11"/>
        <v>119.67220314222504</v>
      </c>
      <c r="X38" s="20">
        <f>Demand!E37</f>
        <v>140.66555937155499</v>
      </c>
      <c r="Y38" s="6"/>
      <c r="Z38" s="20">
        <v>0</v>
      </c>
      <c r="AA38" s="20">
        <v>164</v>
      </c>
      <c r="AC38" s="6">
        <v>36</v>
      </c>
      <c r="AD38" s="20">
        <f t="shared" si="12"/>
        <v>107.87310655905983</v>
      </c>
      <c r="AE38" s="20">
        <f>Demand!F37</f>
        <v>185.82537868818801</v>
      </c>
      <c r="AF38" s="6"/>
      <c r="AG38" s="20">
        <v>0</v>
      </c>
      <c r="AH38" s="20">
        <v>217</v>
      </c>
      <c r="AJ38" s="6">
        <v>36</v>
      </c>
      <c r="AK38" s="20">
        <f t="shared" si="13"/>
        <v>432.55909775240286</v>
      </c>
      <c r="AL38" s="20">
        <f>Demand!G37</f>
        <v>164.33769385188</v>
      </c>
      <c r="AM38" s="6"/>
      <c r="AN38" s="20">
        <f t="shared" si="5"/>
        <v>268.22140390052289</v>
      </c>
      <c r="AO38" s="20">
        <v>164</v>
      </c>
      <c r="AQ38" s="6">
        <v>36</v>
      </c>
      <c r="AR38" s="20">
        <f t="shared" si="14"/>
        <v>455.60179296350435</v>
      </c>
      <c r="AS38" s="20">
        <f>Demand!H37</f>
        <v>99.132735678831907</v>
      </c>
      <c r="AT38" s="6"/>
      <c r="AU38" s="20">
        <f t="shared" si="6"/>
        <v>356.46905728467243</v>
      </c>
      <c r="AV38" s="20">
        <v>116</v>
      </c>
      <c r="AX38" s="6">
        <v>36</v>
      </c>
      <c r="AY38" s="20">
        <f t="shared" si="15"/>
        <v>462.98970664050239</v>
      </c>
      <c r="AZ38" s="20">
        <f>Demand!I37</f>
        <v>37.150342322108997</v>
      </c>
      <c r="BA38" s="6"/>
      <c r="BB38" s="20">
        <f t="shared" si="7"/>
        <v>425.83936431839339</v>
      </c>
      <c r="BC38" s="20">
        <v>28</v>
      </c>
    </row>
    <row r="39" spans="1:55" ht="15.75" x14ac:dyDescent="0.25">
      <c r="A39" s="6">
        <v>37</v>
      </c>
      <c r="B39" s="20">
        <f t="shared" si="8"/>
        <v>0</v>
      </c>
      <c r="C39" s="20">
        <f>Demand!B38</f>
        <v>141.02956768456801</v>
      </c>
      <c r="D39" s="6">
        <v>827</v>
      </c>
      <c r="E39" s="20">
        <f t="shared" si="16"/>
        <v>685.97043231543194</v>
      </c>
      <c r="F39" s="20">
        <v>165</v>
      </c>
      <c r="H39" s="6">
        <v>37</v>
      </c>
      <c r="I39" s="20">
        <f t="shared" si="9"/>
        <v>302.80200802130287</v>
      </c>
      <c r="J39" s="20">
        <f>Demand!C38</f>
        <v>85.551417554690801</v>
      </c>
      <c r="K39" s="6"/>
      <c r="L39" s="20">
        <f t="shared" si="17"/>
        <v>217.25059046661207</v>
      </c>
      <c r="M39" s="20">
        <v>100</v>
      </c>
      <c r="O39" s="6">
        <v>37</v>
      </c>
      <c r="P39" s="20">
        <f t="shared" si="10"/>
        <v>766.98186520266881</v>
      </c>
      <c r="Q39" s="20">
        <f>Demand!D38</f>
        <v>85.861614855481406</v>
      </c>
      <c r="R39" s="6"/>
      <c r="S39" s="20">
        <f t="shared" si="2"/>
        <v>681.12025034718738</v>
      </c>
      <c r="T39" s="20">
        <v>100</v>
      </c>
      <c r="V39" s="6">
        <v>37</v>
      </c>
      <c r="W39" s="20">
        <f t="shared" si="11"/>
        <v>0</v>
      </c>
      <c r="X39" s="20">
        <f>Demand!E38</f>
        <v>140.66555937155499</v>
      </c>
      <c r="Y39" s="6">
        <v>823</v>
      </c>
      <c r="Z39" s="20">
        <f t="shared" si="3"/>
        <v>682.33444062844501</v>
      </c>
      <c r="AA39" s="20">
        <v>164</v>
      </c>
      <c r="AC39" s="6">
        <v>37</v>
      </c>
      <c r="AD39" s="20">
        <f t="shared" si="12"/>
        <v>0</v>
      </c>
      <c r="AE39" s="20">
        <f>Demand!F38</f>
        <v>185.82537868818801</v>
      </c>
      <c r="AF39" s="6">
        <v>1037</v>
      </c>
      <c r="AG39" s="20">
        <f t="shared" si="4"/>
        <v>851.17462131181196</v>
      </c>
      <c r="AH39" s="20">
        <v>217</v>
      </c>
      <c r="AJ39" s="6">
        <v>37</v>
      </c>
      <c r="AK39" s="20">
        <f t="shared" si="13"/>
        <v>268.22140390052289</v>
      </c>
      <c r="AL39" s="20">
        <f>Demand!G38</f>
        <v>272.33769392410699</v>
      </c>
      <c r="AM39" s="6">
        <v>897</v>
      </c>
      <c r="AN39" s="20">
        <f t="shared" si="5"/>
        <v>892.88370997641596</v>
      </c>
      <c r="AO39" s="20">
        <v>164</v>
      </c>
      <c r="AQ39" s="6">
        <v>37</v>
      </c>
      <c r="AR39" s="20">
        <f t="shared" si="14"/>
        <v>356.46905728467243</v>
      </c>
      <c r="AS39" s="20">
        <f>Demand!H38</f>
        <v>99.132735678831907</v>
      </c>
      <c r="AT39" s="6"/>
      <c r="AU39" s="20">
        <f t="shared" si="6"/>
        <v>257.33632160584051</v>
      </c>
      <c r="AV39" s="20">
        <v>116</v>
      </c>
      <c r="AX39" s="6">
        <v>37</v>
      </c>
      <c r="AY39" s="20">
        <f t="shared" si="15"/>
        <v>425.83936431839339</v>
      </c>
      <c r="AZ39" s="20">
        <f>Demand!I38</f>
        <v>26.150342322109001</v>
      </c>
      <c r="BA39" s="6"/>
      <c r="BB39" s="20">
        <f t="shared" si="7"/>
        <v>399.6890219962844</v>
      </c>
      <c r="BC39" s="20">
        <v>28</v>
      </c>
    </row>
    <row r="40" spans="1:55" ht="15.75" x14ac:dyDescent="0.25">
      <c r="A40" s="6">
        <v>38</v>
      </c>
      <c r="B40" s="20">
        <f t="shared" si="8"/>
        <v>685.97043231543194</v>
      </c>
      <c r="C40" s="20">
        <f>Demand!B39</f>
        <v>141.02956768456801</v>
      </c>
      <c r="D40" s="6"/>
      <c r="E40" s="20">
        <f t="shared" si="16"/>
        <v>544.94086463086387</v>
      </c>
      <c r="F40" s="20">
        <v>165</v>
      </c>
      <c r="H40" s="6">
        <v>38</v>
      </c>
      <c r="I40" s="20">
        <f t="shared" si="9"/>
        <v>217.25059046661207</v>
      </c>
      <c r="J40" s="20">
        <f>Demand!C39</f>
        <v>85.546969333633399</v>
      </c>
      <c r="K40" s="6"/>
      <c r="L40" s="20">
        <f t="shared" si="17"/>
        <v>131.70362113297867</v>
      </c>
      <c r="M40" s="20">
        <v>100</v>
      </c>
      <c r="O40" s="6">
        <v>38</v>
      </c>
      <c r="P40" s="20">
        <f t="shared" si="10"/>
        <v>681.12025034718738</v>
      </c>
      <c r="Q40" s="20">
        <f>Demand!D39</f>
        <v>85.861614855481406</v>
      </c>
      <c r="R40" s="6"/>
      <c r="S40" s="20">
        <f t="shared" si="2"/>
        <v>595.25863549170595</v>
      </c>
      <c r="T40" s="20">
        <v>100</v>
      </c>
      <c r="V40" s="6">
        <v>38</v>
      </c>
      <c r="W40" s="20">
        <f t="shared" si="11"/>
        <v>682.33444062844501</v>
      </c>
      <c r="X40" s="20">
        <f>Demand!E39</f>
        <v>140.66555937155499</v>
      </c>
      <c r="Y40" s="6"/>
      <c r="Z40" s="20">
        <f t="shared" si="3"/>
        <v>541.66888125689002</v>
      </c>
      <c r="AA40" s="20">
        <v>164</v>
      </c>
      <c r="AC40" s="6">
        <v>38</v>
      </c>
      <c r="AD40" s="20">
        <f t="shared" si="12"/>
        <v>851.17462131181196</v>
      </c>
      <c r="AE40" s="20">
        <f>Demand!F39</f>
        <v>185.82537868818801</v>
      </c>
      <c r="AF40" s="6"/>
      <c r="AG40" s="20">
        <f t="shared" si="4"/>
        <v>665.34924262362392</v>
      </c>
      <c r="AH40" s="20">
        <v>217</v>
      </c>
      <c r="AJ40" s="6">
        <v>38</v>
      </c>
      <c r="AK40" s="20">
        <f t="shared" si="13"/>
        <v>892.88370997641596</v>
      </c>
      <c r="AL40" s="20">
        <f>Demand!G39</f>
        <v>113.33769599787099</v>
      </c>
      <c r="AM40" s="6"/>
      <c r="AN40" s="20">
        <f t="shared" si="5"/>
        <v>779.54601397854492</v>
      </c>
      <c r="AO40" s="20">
        <v>164</v>
      </c>
      <c r="AQ40" s="6">
        <v>38</v>
      </c>
      <c r="AR40" s="20">
        <f t="shared" si="14"/>
        <v>257.33632160584051</v>
      </c>
      <c r="AS40" s="20">
        <f>Demand!H39</f>
        <v>99.132735678831907</v>
      </c>
      <c r="AT40" s="6"/>
      <c r="AU40" s="20">
        <f t="shared" si="6"/>
        <v>158.20358592700859</v>
      </c>
      <c r="AV40" s="20">
        <v>116</v>
      </c>
      <c r="AX40" s="6">
        <v>38</v>
      </c>
      <c r="AY40" s="20">
        <f t="shared" si="15"/>
        <v>399.6890219962844</v>
      </c>
      <c r="AZ40" s="20">
        <f>Demand!I39</f>
        <v>26.150342322109001</v>
      </c>
      <c r="BA40" s="6"/>
      <c r="BB40" s="20">
        <f t="shared" si="7"/>
        <v>373.5386796741754</v>
      </c>
      <c r="BC40" s="20">
        <v>28</v>
      </c>
    </row>
    <row r="41" spans="1:55" ht="15.75" x14ac:dyDescent="0.25">
      <c r="A41" s="6">
        <v>39</v>
      </c>
      <c r="B41" s="20">
        <f t="shared" si="8"/>
        <v>544.94086463086387</v>
      </c>
      <c r="C41" s="20">
        <f>Demand!B40</f>
        <v>141.02956768456801</v>
      </c>
      <c r="D41" s="6"/>
      <c r="E41" s="20">
        <f t="shared" si="16"/>
        <v>403.91129694629586</v>
      </c>
      <c r="F41" s="20">
        <v>165</v>
      </c>
      <c r="H41" s="6">
        <v>39</v>
      </c>
      <c r="I41" s="20">
        <f t="shared" si="9"/>
        <v>131.70362113297867</v>
      </c>
      <c r="J41" s="20">
        <f>Demand!C40</f>
        <v>85.550297226328695</v>
      </c>
      <c r="K41" s="6"/>
      <c r="L41" s="20">
        <f t="shared" si="17"/>
        <v>46.153323906649973</v>
      </c>
      <c r="M41" s="20">
        <v>100</v>
      </c>
      <c r="O41" s="6">
        <v>39</v>
      </c>
      <c r="P41" s="20">
        <f t="shared" si="10"/>
        <v>595.25863549170595</v>
      </c>
      <c r="Q41" s="20">
        <f>Demand!D40</f>
        <v>85.861614855481406</v>
      </c>
      <c r="R41" s="6"/>
      <c r="S41" s="20">
        <f t="shared" si="2"/>
        <v>509.39702063622451</v>
      </c>
      <c r="T41" s="20">
        <v>100</v>
      </c>
      <c r="V41" s="6">
        <v>39</v>
      </c>
      <c r="W41" s="20">
        <f t="shared" si="11"/>
        <v>541.66888125689002</v>
      </c>
      <c r="X41" s="20">
        <f>Demand!E40</f>
        <v>140.66555937155499</v>
      </c>
      <c r="Y41" s="6"/>
      <c r="Z41" s="20">
        <f t="shared" si="3"/>
        <v>401.00332188533503</v>
      </c>
      <c r="AA41" s="20">
        <v>164</v>
      </c>
      <c r="AC41" s="6">
        <v>39</v>
      </c>
      <c r="AD41" s="20">
        <f t="shared" si="12"/>
        <v>665.34924262362392</v>
      </c>
      <c r="AE41" s="20">
        <f>Demand!F40</f>
        <v>185.82537868818801</v>
      </c>
      <c r="AF41" s="6"/>
      <c r="AG41" s="20">
        <f t="shared" si="4"/>
        <v>479.52386393543588</v>
      </c>
      <c r="AH41" s="20">
        <v>217</v>
      </c>
      <c r="AJ41" s="6">
        <v>39</v>
      </c>
      <c r="AK41" s="20">
        <f t="shared" si="13"/>
        <v>779.54601397854492</v>
      </c>
      <c r="AL41" s="20">
        <f>Demand!G40</f>
        <v>94.337694090895297</v>
      </c>
      <c r="AM41" s="6"/>
      <c r="AN41" s="20">
        <f t="shared" si="5"/>
        <v>685.20831988764962</v>
      </c>
      <c r="AO41" s="20">
        <v>164</v>
      </c>
      <c r="AQ41" s="6">
        <v>39</v>
      </c>
      <c r="AR41" s="20">
        <f t="shared" si="14"/>
        <v>158.20358592700859</v>
      </c>
      <c r="AS41" s="20">
        <f>Demand!H40</f>
        <v>99.132735678831907</v>
      </c>
      <c r="AT41" s="6"/>
      <c r="AU41" s="20">
        <f t="shared" si="6"/>
        <v>59.070850248176683</v>
      </c>
      <c r="AV41" s="20">
        <v>116</v>
      </c>
      <c r="AX41" s="6">
        <v>39</v>
      </c>
      <c r="AY41" s="20">
        <f t="shared" si="15"/>
        <v>373.5386796741754</v>
      </c>
      <c r="AZ41" s="20">
        <f>Demand!I40</f>
        <v>13.150342322108999</v>
      </c>
      <c r="BA41" s="6"/>
      <c r="BB41" s="20">
        <f t="shared" si="7"/>
        <v>360.3883373520664</v>
      </c>
      <c r="BC41" s="20">
        <v>28</v>
      </c>
    </row>
    <row r="42" spans="1:55" ht="15.75" x14ac:dyDescent="0.25">
      <c r="A42" s="6">
        <v>40</v>
      </c>
      <c r="B42" s="20">
        <f t="shared" si="8"/>
        <v>403.91129694629586</v>
      </c>
      <c r="C42" s="20">
        <f>Demand!B41</f>
        <v>141.02956768456801</v>
      </c>
      <c r="D42" s="6"/>
      <c r="E42" s="20">
        <f t="shared" si="16"/>
        <v>262.88172926172786</v>
      </c>
      <c r="F42" s="20">
        <v>165</v>
      </c>
      <c r="H42" s="6">
        <v>40</v>
      </c>
      <c r="I42" s="20">
        <f t="shared" si="9"/>
        <v>46.153323906649973</v>
      </c>
      <c r="J42" s="20">
        <f>Demand!C41</f>
        <v>85.547942248810799</v>
      </c>
      <c r="K42" s="6"/>
      <c r="L42" s="20">
        <v>0</v>
      </c>
      <c r="M42" s="20">
        <v>100</v>
      </c>
      <c r="O42" s="6">
        <v>40</v>
      </c>
      <c r="P42" s="20">
        <f t="shared" si="10"/>
        <v>509.39702063622451</v>
      </c>
      <c r="Q42" s="20">
        <f>Demand!D41</f>
        <v>85.861614855481406</v>
      </c>
      <c r="R42" s="6"/>
      <c r="S42" s="20">
        <f t="shared" si="2"/>
        <v>423.53540578074308</v>
      </c>
      <c r="T42" s="20">
        <v>100</v>
      </c>
      <c r="V42" s="6">
        <v>40</v>
      </c>
      <c r="W42" s="20">
        <f t="shared" si="11"/>
        <v>401.00332188533503</v>
      </c>
      <c r="X42" s="20">
        <f>Demand!E41</f>
        <v>140.66555937155499</v>
      </c>
      <c r="Y42" s="6"/>
      <c r="Z42" s="20">
        <f t="shared" si="3"/>
        <v>260.33776251378004</v>
      </c>
      <c r="AA42" s="20">
        <v>164</v>
      </c>
      <c r="AC42" s="6">
        <v>40</v>
      </c>
      <c r="AD42" s="20">
        <f t="shared" si="12"/>
        <v>479.52386393543588</v>
      </c>
      <c r="AE42" s="20">
        <f>Demand!F41</f>
        <v>185.82537868818801</v>
      </c>
      <c r="AF42" s="6"/>
      <c r="AG42" s="20">
        <f t="shared" si="4"/>
        <v>293.69848524724785</v>
      </c>
      <c r="AH42" s="20">
        <v>217</v>
      </c>
      <c r="AJ42" s="6">
        <v>40</v>
      </c>
      <c r="AK42" s="20">
        <f t="shared" si="13"/>
        <v>685.20831988764962</v>
      </c>
      <c r="AL42" s="20">
        <f>Demand!G41</f>
        <v>258.33769501517799</v>
      </c>
      <c r="AM42" s="6"/>
      <c r="AN42" s="20">
        <f t="shared" si="5"/>
        <v>426.87062487247164</v>
      </c>
      <c r="AO42" s="20">
        <v>164</v>
      </c>
      <c r="AQ42" s="6">
        <v>40</v>
      </c>
      <c r="AR42" s="20">
        <f t="shared" si="14"/>
        <v>59.070850248176683</v>
      </c>
      <c r="AS42" s="20">
        <f>Demand!H41</f>
        <v>99.132735678831907</v>
      </c>
      <c r="AT42" s="6"/>
      <c r="AU42" s="20">
        <v>0</v>
      </c>
      <c r="AV42" s="20">
        <v>116</v>
      </c>
      <c r="AX42" s="6">
        <v>40</v>
      </c>
      <c r="AY42" s="20">
        <f t="shared" si="15"/>
        <v>360.3883373520664</v>
      </c>
      <c r="AZ42" s="20">
        <f>Demand!I41</f>
        <v>20.150342322109001</v>
      </c>
      <c r="BA42" s="6"/>
      <c r="BB42" s="20">
        <f t="shared" si="7"/>
        <v>340.2379950299574</v>
      </c>
      <c r="BC42" s="20">
        <v>28</v>
      </c>
    </row>
    <row r="43" spans="1:55" ht="15.75" x14ac:dyDescent="0.25">
      <c r="A43" s="6">
        <v>41</v>
      </c>
      <c r="B43" s="20">
        <f t="shared" si="8"/>
        <v>262.88172926172786</v>
      </c>
      <c r="C43" s="20">
        <f>Demand!B42</f>
        <v>141.02956768456801</v>
      </c>
      <c r="D43" s="6"/>
      <c r="E43" s="20">
        <f t="shared" si="16"/>
        <v>121.85216157715985</v>
      </c>
      <c r="F43" s="20">
        <v>165</v>
      </c>
      <c r="H43" s="6">
        <v>41</v>
      </c>
      <c r="I43" s="20">
        <f t="shared" si="9"/>
        <v>0</v>
      </c>
      <c r="J43" s="20">
        <f>Demand!C42</f>
        <v>85.549828691033795</v>
      </c>
      <c r="K43" s="6">
        <v>645</v>
      </c>
      <c r="L43" s="20">
        <f t="shared" si="17"/>
        <v>559.45017130896622</v>
      </c>
      <c r="M43" s="20">
        <v>100</v>
      </c>
      <c r="O43" s="6">
        <v>41</v>
      </c>
      <c r="P43" s="20">
        <f t="shared" si="10"/>
        <v>423.53540578074308</v>
      </c>
      <c r="Q43" s="20">
        <f>Demand!D42</f>
        <v>85.861614855481406</v>
      </c>
      <c r="R43" s="6"/>
      <c r="S43" s="20">
        <f t="shared" si="2"/>
        <v>337.67379092526164</v>
      </c>
      <c r="T43" s="20">
        <v>100</v>
      </c>
      <c r="V43" s="6">
        <v>41</v>
      </c>
      <c r="W43" s="20">
        <f t="shared" si="11"/>
        <v>260.33776251378004</v>
      </c>
      <c r="X43" s="20">
        <f>Demand!E42</f>
        <v>140.66555937155499</v>
      </c>
      <c r="Y43" s="6"/>
      <c r="Z43" s="20">
        <f t="shared" si="3"/>
        <v>119.67220314222504</v>
      </c>
      <c r="AA43" s="20">
        <v>164</v>
      </c>
      <c r="AC43" s="6">
        <v>41</v>
      </c>
      <c r="AD43" s="20">
        <f t="shared" si="12"/>
        <v>293.69848524724785</v>
      </c>
      <c r="AE43" s="20">
        <f>Demand!F42</f>
        <v>185.82537868818801</v>
      </c>
      <c r="AF43" s="6"/>
      <c r="AG43" s="20">
        <f t="shared" si="4"/>
        <v>107.87310655905983</v>
      </c>
      <c r="AH43" s="20">
        <v>217</v>
      </c>
      <c r="AJ43" s="6">
        <v>41</v>
      </c>
      <c r="AK43" s="20">
        <f t="shared" si="13"/>
        <v>426.87062487247164</v>
      </c>
      <c r="AL43" s="20">
        <f>Demand!G42</f>
        <v>109.337694916659</v>
      </c>
      <c r="AM43" s="6"/>
      <c r="AN43" s="20">
        <f t="shared" si="5"/>
        <v>317.53292995581262</v>
      </c>
      <c r="AO43" s="20">
        <v>164</v>
      </c>
      <c r="AQ43" s="6">
        <v>41</v>
      </c>
      <c r="AR43" s="20">
        <f t="shared" si="14"/>
        <v>0</v>
      </c>
      <c r="AS43" s="20">
        <f>Demand!H42</f>
        <v>99.132735678831907</v>
      </c>
      <c r="AT43" s="6">
        <v>753</v>
      </c>
      <c r="AU43" s="20">
        <f t="shared" si="6"/>
        <v>653.86726432116814</v>
      </c>
      <c r="AV43" s="20">
        <v>116</v>
      </c>
      <c r="AX43" s="6">
        <v>41</v>
      </c>
      <c r="AY43" s="20">
        <f t="shared" si="15"/>
        <v>340.2379950299574</v>
      </c>
      <c r="AZ43" s="20">
        <f>Demand!I42</f>
        <v>20.150342322109001</v>
      </c>
      <c r="BA43" s="6">
        <v>248</v>
      </c>
      <c r="BB43" s="20">
        <f t="shared" si="7"/>
        <v>568.08765270784841</v>
      </c>
      <c r="BC43" s="20">
        <v>28</v>
      </c>
    </row>
    <row r="44" spans="1:55" ht="15.75" x14ac:dyDescent="0.25">
      <c r="A44" s="6">
        <v>42</v>
      </c>
      <c r="B44" s="20">
        <f t="shared" si="8"/>
        <v>121.85216157715985</v>
      </c>
      <c r="C44" s="20">
        <f>Demand!B43</f>
        <v>141.02956768456801</v>
      </c>
      <c r="D44" s="6"/>
      <c r="E44" s="20">
        <v>0</v>
      </c>
      <c r="F44" s="20">
        <v>165</v>
      </c>
      <c r="H44" s="6">
        <v>42</v>
      </c>
      <c r="I44" s="20">
        <f t="shared" si="9"/>
        <v>559.45017130896622</v>
      </c>
      <c r="J44" s="20">
        <f>Demand!C43</f>
        <v>85.548271008613199</v>
      </c>
      <c r="K44" s="6"/>
      <c r="L44" s="20">
        <f t="shared" si="17"/>
        <v>473.90190030035302</v>
      </c>
      <c r="M44" s="20">
        <v>100</v>
      </c>
      <c r="O44" s="6">
        <v>42</v>
      </c>
      <c r="P44" s="20">
        <f t="shared" si="10"/>
        <v>337.67379092526164</v>
      </c>
      <c r="Q44" s="20">
        <f>Demand!D43</f>
        <v>85.861614855481406</v>
      </c>
      <c r="R44" s="6"/>
      <c r="S44" s="20">
        <f t="shared" si="2"/>
        <v>251.81217606978024</v>
      </c>
      <c r="T44" s="20">
        <v>100</v>
      </c>
      <c r="V44" s="6">
        <v>42</v>
      </c>
      <c r="W44" s="20">
        <f t="shared" si="11"/>
        <v>119.67220314222504</v>
      </c>
      <c r="X44" s="20">
        <f>Demand!E43</f>
        <v>140.66555937155499</v>
      </c>
      <c r="Y44" s="6"/>
      <c r="Z44" s="20">
        <v>0</v>
      </c>
      <c r="AA44" s="20">
        <v>164</v>
      </c>
      <c r="AC44" s="6">
        <v>42</v>
      </c>
      <c r="AD44" s="20">
        <f t="shared" si="12"/>
        <v>107.87310655905983</v>
      </c>
      <c r="AE44" s="20">
        <f>Demand!F43</f>
        <v>185.82537868818801</v>
      </c>
      <c r="AF44" s="6"/>
      <c r="AG44" s="20">
        <v>0</v>
      </c>
      <c r="AH44" s="20">
        <v>217</v>
      </c>
      <c r="AJ44" s="6">
        <v>42</v>
      </c>
      <c r="AK44" s="20">
        <f t="shared" si="13"/>
        <v>317.53292995581262</v>
      </c>
      <c r="AL44" s="20">
        <f>Demand!G43</f>
        <v>181.337694647766</v>
      </c>
      <c r="AM44" s="6"/>
      <c r="AN44" s="20">
        <f t="shared" si="5"/>
        <v>136.19523530804662</v>
      </c>
      <c r="AO44" s="20">
        <v>164</v>
      </c>
      <c r="AQ44" s="6">
        <v>42</v>
      </c>
      <c r="AR44" s="20">
        <f t="shared" si="14"/>
        <v>653.86726432116814</v>
      </c>
      <c r="AS44" s="20">
        <f>Demand!H43</f>
        <v>99.132735678831907</v>
      </c>
      <c r="AT44" s="6"/>
      <c r="AU44" s="20">
        <f t="shared" si="6"/>
        <v>554.73452864233627</v>
      </c>
      <c r="AV44" s="20">
        <v>116</v>
      </c>
      <c r="AX44" s="6">
        <v>42</v>
      </c>
      <c r="AY44" s="20">
        <f t="shared" si="15"/>
        <v>568.08765270784841</v>
      </c>
      <c r="AZ44" s="20">
        <f>Demand!I43</f>
        <v>43.150342322108997</v>
      </c>
      <c r="BA44" s="6"/>
      <c r="BB44" s="20">
        <f t="shared" si="7"/>
        <v>524.93731038573947</v>
      </c>
      <c r="BC44" s="20">
        <v>28</v>
      </c>
    </row>
    <row r="45" spans="1:55" ht="15.75" x14ac:dyDescent="0.25">
      <c r="A45" s="6">
        <v>43</v>
      </c>
      <c r="B45" s="20">
        <f t="shared" si="8"/>
        <v>0</v>
      </c>
      <c r="C45" s="20">
        <f>Demand!B44</f>
        <v>141.02956768456801</v>
      </c>
      <c r="D45" s="6">
        <v>827</v>
      </c>
      <c r="E45" s="20">
        <f t="shared" si="16"/>
        <v>685.97043231543194</v>
      </c>
      <c r="F45" s="20">
        <v>165</v>
      </c>
      <c r="H45" s="6">
        <v>43</v>
      </c>
      <c r="I45" s="20">
        <f t="shared" si="9"/>
        <v>473.90190030035302</v>
      </c>
      <c r="J45" s="20">
        <f>Demand!C44</f>
        <v>85.549421791104507</v>
      </c>
      <c r="K45" s="6"/>
      <c r="L45" s="20">
        <f t="shared" si="17"/>
        <v>388.3524785092485</v>
      </c>
      <c r="M45" s="20">
        <v>100</v>
      </c>
      <c r="O45" s="6">
        <v>43</v>
      </c>
      <c r="P45" s="20">
        <f t="shared" si="10"/>
        <v>251.81217606978024</v>
      </c>
      <c r="Q45" s="20">
        <f>Demand!D44</f>
        <v>85.861614855481406</v>
      </c>
      <c r="R45" s="6"/>
      <c r="S45" s="20">
        <f t="shared" si="2"/>
        <v>165.95056121429883</v>
      </c>
      <c r="T45" s="20">
        <v>100</v>
      </c>
      <c r="V45" s="6">
        <v>43</v>
      </c>
      <c r="W45" s="20">
        <f t="shared" si="11"/>
        <v>0</v>
      </c>
      <c r="X45" s="20">
        <f>Demand!E44</f>
        <v>140.66555937155499</v>
      </c>
      <c r="Y45" s="6">
        <v>823</v>
      </c>
      <c r="Z45" s="20">
        <f t="shared" si="3"/>
        <v>682.33444062844501</v>
      </c>
      <c r="AA45" s="20">
        <v>164</v>
      </c>
      <c r="AC45" s="6">
        <v>43</v>
      </c>
      <c r="AD45" s="20">
        <f t="shared" si="12"/>
        <v>0</v>
      </c>
      <c r="AE45" s="20">
        <f>Demand!F44</f>
        <v>185.82537868818801</v>
      </c>
      <c r="AF45" s="6">
        <v>1037</v>
      </c>
      <c r="AG45" s="20">
        <f t="shared" si="4"/>
        <v>851.17462131181196</v>
      </c>
      <c r="AH45" s="20">
        <v>217</v>
      </c>
      <c r="AJ45" s="6">
        <v>43</v>
      </c>
      <c r="AK45" s="20">
        <f t="shared" si="13"/>
        <v>136.19523530804662</v>
      </c>
      <c r="AL45" s="20">
        <f>Demand!G44</f>
        <v>109.33769492958</v>
      </c>
      <c r="AM45" s="6">
        <v>897</v>
      </c>
      <c r="AN45" s="20">
        <f t="shared" si="5"/>
        <v>923.85754037846664</v>
      </c>
      <c r="AO45" s="20">
        <v>164</v>
      </c>
      <c r="AQ45" s="6">
        <v>43</v>
      </c>
      <c r="AR45" s="20">
        <f t="shared" si="14"/>
        <v>554.73452864233627</v>
      </c>
      <c r="AS45" s="20">
        <f>Demand!H44</f>
        <v>99.132735678831907</v>
      </c>
      <c r="AT45" s="6"/>
      <c r="AU45" s="20">
        <f t="shared" si="6"/>
        <v>455.60179296350435</v>
      </c>
      <c r="AV45" s="20">
        <v>116</v>
      </c>
      <c r="AX45" s="6">
        <v>43</v>
      </c>
      <c r="AY45" s="20">
        <f t="shared" si="15"/>
        <v>524.93731038573947</v>
      </c>
      <c r="AZ45" s="20">
        <f>Demand!I44</f>
        <v>124.150342322109</v>
      </c>
      <c r="BA45" s="6"/>
      <c r="BB45" s="20">
        <f t="shared" si="7"/>
        <v>400.78696806363047</v>
      </c>
      <c r="BC45" s="20">
        <v>28</v>
      </c>
    </row>
    <row r="46" spans="1:55" ht="15.75" x14ac:dyDescent="0.25">
      <c r="A46" s="6">
        <v>44</v>
      </c>
      <c r="B46" s="20">
        <f t="shared" si="8"/>
        <v>685.97043231543194</v>
      </c>
      <c r="C46" s="20">
        <f>Demand!B45</f>
        <v>141.02956768456801</v>
      </c>
      <c r="D46" s="6"/>
      <c r="E46" s="20">
        <f t="shared" si="16"/>
        <v>544.94086463086387</v>
      </c>
      <c r="F46" s="20">
        <v>165</v>
      </c>
      <c r="H46" s="6">
        <v>44</v>
      </c>
      <c r="I46" s="20">
        <f t="shared" si="9"/>
        <v>388.3524785092485</v>
      </c>
      <c r="J46" s="20">
        <f>Demand!C45</f>
        <v>85.548586913537704</v>
      </c>
      <c r="K46" s="6"/>
      <c r="L46" s="20">
        <f t="shared" si="17"/>
        <v>302.80389159571081</v>
      </c>
      <c r="M46" s="20">
        <v>100</v>
      </c>
      <c r="O46" s="6">
        <v>44</v>
      </c>
      <c r="P46" s="20">
        <f t="shared" si="10"/>
        <v>165.95056121429883</v>
      </c>
      <c r="Q46" s="20">
        <f>Demand!D45</f>
        <v>85.861614855481406</v>
      </c>
      <c r="R46" s="6"/>
      <c r="S46" s="20">
        <f t="shared" si="2"/>
        <v>80.088946358817424</v>
      </c>
      <c r="T46" s="20">
        <v>100</v>
      </c>
      <c r="V46" s="6">
        <v>44</v>
      </c>
      <c r="W46" s="20">
        <f t="shared" si="11"/>
        <v>682.33444062844501</v>
      </c>
      <c r="X46" s="20">
        <f>Demand!E45</f>
        <v>140.66555937155499</v>
      </c>
      <c r="Y46" s="6"/>
      <c r="Z46" s="20">
        <f t="shared" si="3"/>
        <v>541.66888125689002</v>
      </c>
      <c r="AA46" s="20">
        <v>164</v>
      </c>
      <c r="AC46" s="6">
        <v>44</v>
      </c>
      <c r="AD46" s="20">
        <f t="shared" si="12"/>
        <v>851.17462131181196</v>
      </c>
      <c r="AE46" s="20">
        <f>Demand!F45</f>
        <v>185.82537868818801</v>
      </c>
      <c r="AF46" s="6"/>
      <c r="AG46" s="20">
        <f t="shared" si="4"/>
        <v>665.34924262362392</v>
      </c>
      <c r="AH46" s="20">
        <v>217</v>
      </c>
      <c r="AJ46" s="6">
        <v>44</v>
      </c>
      <c r="AK46" s="20">
        <f t="shared" si="13"/>
        <v>923.85754037846664</v>
      </c>
      <c r="AL46" s="20">
        <f>Demand!G45</f>
        <v>100.337694778431</v>
      </c>
      <c r="AM46" s="6"/>
      <c r="AN46" s="20">
        <f t="shared" si="5"/>
        <v>823.51984560003564</v>
      </c>
      <c r="AO46" s="20">
        <v>164</v>
      </c>
      <c r="AQ46" s="6">
        <v>44</v>
      </c>
      <c r="AR46" s="20">
        <f t="shared" si="14"/>
        <v>455.60179296350435</v>
      </c>
      <c r="AS46" s="20">
        <f>Demand!H45</f>
        <v>99.132735678831907</v>
      </c>
      <c r="AT46" s="6"/>
      <c r="AU46" s="20">
        <f t="shared" si="6"/>
        <v>356.46905728467243</v>
      </c>
      <c r="AV46" s="20">
        <v>116</v>
      </c>
      <c r="AX46" s="6">
        <v>44</v>
      </c>
      <c r="AY46" s="20">
        <f t="shared" si="15"/>
        <v>400.78696806363047</v>
      </c>
      <c r="AZ46" s="20">
        <f>Demand!I45</f>
        <v>71.150342322108997</v>
      </c>
      <c r="BA46" s="6"/>
      <c r="BB46" s="20">
        <f t="shared" si="7"/>
        <v>329.63662574152147</v>
      </c>
      <c r="BC46" s="20">
        <v>28</v>
      </c>
    </row>
    <row r="47" spans="1:55" ht="15.75" x14ac:dyDescent="0.25">
      <c r="A47" s="6">
        <v>45</v>
      </c>
      <c r="B47" s="20">
        <f t="shared" si="8"/>
        <v>544.94086463086387</v>
      </c>
      <c r="C47" s="20">
        <f>Demand!B46</f>
        <v>141.02956768456801</v>
      </c>
      <c r="D47" s="6"/>
      <c r="E47" s="20">
        <f t="shared" si="16"/>
        <v>403.91129694629586</v>
      </c>
      <c r="F47" s="20">
        <v>165</v>
      </c>
      <c r="H47" s="6">
        <v>45</v>
      </c>
      <c r="I47" s="20">
        <f t="shared" si="9"/>
        <v>302.80389159571081</v>
      </c>
      <c r="J47" s="20">
        <f>Demand!C46</f>
        <v>85.549261140418693</v>
      </c>
      <c r="K47" s="6"/>
      <c r="L47" s="20">
        <f t="shared" si="17"/>
        <v>217.2546304552921</v>
      </c>
      <c r="M47" s="20">
        <v>100</v>
      </c>
      <c r="O47" s="6">
        <v>45</v>
      </c>
      <c r="P47" s="20">
        <f t="shared" si="10"/>
        <v>80.088946358817424</v>
      </c>
      <c r="Q47" s="20">
        <f>Demand!D46</f>
        <v>85.861614855481406</v>
      </c>
      <c r="R47" s="6">
        <v>643</v>
      </c>
      <c r="S47" s="20">
        <f t="shared" si="2"/>
        <v>637.22733150333602</v>
      </c>
      <c r="T47" s="20">
        <v>100</v>
      </c>
      <c r="V47" s="6">
        <v>45</v>
      </c>
      <c r="W47" s="20">
        <f t="shared" si="11"/>
        <v>541.66888125689002</v>
      </c>
      <c r="X47" s="20">
        <f>Demand!E46</f>
        <v>140.66555937155499</v>
      </c>
      <c r="Y47" s="6"/>
      <c r="Z47" s="20">
        <f t="shared" si="3"/>
        <v>401.00332188533503</v>
      </c>
      <c r="AA47" s="20">
        <v>164</v>
      </c>
      <c r="AC47" s="6">
        <v>45</v>
      </c>
      <c r="AD47" s="20">
        <f t="shared" si="12"/>
        <v>665.34924262362392</v>
      </c>
      <c r="AE47" s="20">
        <f>Demand!F46</f>
        <v>185.82537868818801</v>
      </c>
      <c r="AF47" s="6"/>
      <c r="AG47" s="20">
        <f t="shared" si="4"/>
        <v>479.52386393543588</v>
      </c>
      <c r="AH47" s="20">
        <v>217</v>
      </c>
      <c r="AJ47" s="6">
        <v>45</v>
      </c>
      <c r="AK47" s="20">
        <f t="shared" si="13"/>
        <v>823.51984560003564</v>
      </c>
      <c r="AL47" s="20">
        <f>Demand!G46</f>
        <v>85.337694806180707</v>
      </c>
      <c r="AM47" s="6"/>
      <c r="AN47" s="20">
        <f t="shared" si="5"/>
        <v>738.18215079385493</v>
      </c>
      <c r="AO47" s="20">
        <v>164</v>
      </c>
      <c r="AQ47" s="6">
        <v>45</v>
      </c>
      <c r="AR47" s="20">
        <f t="shared" si="14"/>
        <v>356.46905728467243</v>
      </c>
      <c r="AS47" s="20">
        <f>Demand!H46</f>
        <v>99.132735678831907</v>
      </c>
      <c r="AT47" s="6"/>
      <c r="AU47" s="20">
        <f t="shared" si="6"/>
        <v>257.33632160584051</v>
      </c>
      <c r="AV47" s="20">
        <v>116</v>
      </c>
      <c r="AX47" s="6">
        <v>45</v>
      </c>
      <c r="AY47" s="20">
        <f t="shared" si="15"/>
        <v>329.63662574152147</v>
      </c>
      <c r="AZ47" s="20">
        <f>Demand!I46</f>
        <v>77.150342322108997</v>
      </c>
      <c r="BA47" s="6"/>
      <c r="BB47" s="20">
        <f t="shared" si="7"/>
        <v>252.48628341941247</v>
      </c>
      <c r="BC47" s="20">
        <v>28</v>
      </c>
    </row>
    <row r="48" spans="1:55" ht="15.75" x14ac:dyDescent="0.25">
      <c r="A48" s="6">
        <v>46</v>
      </c>
      <c r="B48" s="20">
        <f t="shared" si="8"/>
        <v>403.91129694629586</v>
      </c>
      <c r="C48" s="20">
        <f>Demand!B47</f>
        <v>141.02956768456801</v>
      </c>
      <c r="D48" s="6"/>
      <c r="E48" s="20">
        <f t="shared" si="16"/>
        <v>262.88172926172786</v>
      </c>
      <c r="F48" s="20">
        <v>165</v>
      </c>
      <c r="H48" s="6">
        <v>46</v>
      </c>
      <c r="I48" s="20">
        <f t="shared" si="9"/>
        <v>217.2546304552921</v>
      </c>
      <c r="J48" s="20">
        <f>Demand!C47</f>
        <v>85.548717222531394</v>
      </c>
      <c r="K48" s="6"/>
      <c r="L48" s="20">
        <f t="shared" si="17"/>
        <v>131.70591323276071</v>
      </c>
      <c r="M48" s="20">
        <v>100</v>
      </c>
      <c r="O48" s="6">
        <v>46</v>
      </c>
      <c r="P48" s="20">
        <f t="shared" si="10"/>
        <v>637.22733150333602</v>
      </c>
      <c r="Q48" s="20">
        <f>Demand!D47</f>
        <v>85.861614855481406</v>
      </c>
      <c r="R48" s="6"/>
      <c r="S48" s="20">
        <f t="shared" si="2"/>
        <v>551.36571664785458</v>
      </c>
      <c r="T48" s="20">
        <v>100</v>
      </c>
      <c r="V48" s="6">
        <v>46</v>
      </c>
      <c r="W48" s="20">
        <f t="shared" si="11"/>
        <v>401.00332188533503</v>
      </c>
      <c r="X48" s="20">
        <f>Demand!E47</f>
        <v>140.66555937155499</v>
      </c>
      <c r="Y48" s="6"/>
      <c r="Z48" s="20">
        <f t="shared" si="3"/>
        <v>260.33776251378004</v>
      </c>
      <c r="AA48" s="20">
        <v>164</v>
      </c>
      <c r="AC48" s="6">
        <v>46</v>
      </c>
      <c r="AD48" s="20">
        <f t="shared" si="12"/>
        <v>479.52386393543588</v>
      </c>
      <c r="AE48" s="20">
        <f>Demand!F47</f>
        <v>185.82537868818801</v>
      </c>
      <c r="AF48" s="6"/>
      <c r="AG48" s="20">
        <f t="shared" si="4"/>
        <v>293.69848524724785</v>
      </c>
      <c r="AH48" s="20">
        <v>217</v>
      </c>
      <c r="AJ48" s="6">
        <v>46</v>
      </c>
      <c r="AK48" s="20">
        <f t="shared" si="13"/>
        <v>738.18215079385493</v>
      </c>
      <c r="AL48" s="20">
        <f>Demand!G47</f>
        <v>129.337694839607</v>
      </c>
      <c r="AM48" s="6"/>
      <c r="AN48" s="20">
        <f t="shared" si="5"/>
        <v>608.84445595424791</v>
      </c>
      <c r="AO48" s="20">
        <v>164</v>
      </c>
      <c r="AQ48" s="6">
        <v>46</v>
      </c>
      <c r="AR48" s="20">
        <f t="shared" si="14"/>
        <v>257.33632160584051</v>
      </c>
      <c r="AS48" s="20">
        <f>Demand!H47</f>
        <v>99.132735678831907</v>
      </c>
      <c r="AT48" s="6"/>
      <c r="AU48" s="20">
        <f t="shared" si="6"/>
        <v>158.20358592700859</v>
      </c>
      <c r="AV48" s="20">
        <v>116</v>
      </c>
      <c r="AX48" s="6">
        <v>46</v>
      </c>
      <c r="AY48" s="20">
        <f t="shared" si="15"/>
        <v>252.48628341941247</v>
      </c>
      <c r="AZ48" s="20">
        <f>Demand!I47</f>
        <v>22.150342322109001</v>
      </c>
      <c r="BA48" s="6"/>
      <c r="BB48" s="20">
        <f t="shared" si="7"/>
        <v>230.33594109730348</v>
      </c>
      <c r="BC48" s="20">
        <v>28</v>
      </c>
    </row>
    <row r="49" spans="1:55" ht="15.75" x14ac:dyDescent="0.25">
      <c r="A49" s="6">
        <v>47</v>
      </c>
      <c r="B49" s="20">
        <f t="shared" si="8"/>
        <v>262.88172926172786</v>
      </c>
      <c r="C49" s="20">
        <f>Demand!B48</f>
        <v>141.02956768456801</v>
      </c>
      <c r="D49" s="6"/>
      <c r="E49" s="20">
        <f t="shared" si="16"/>
        <v>121.85216157715985</v>
      </c>
      <c r="F49" s="20">
        <v>165</v>
      </c>
      <c r="H49" s="6">
        <v>47</v>
      </c>
      <c r="I49" s="20">
        <f t="shared" si="9"/>
        <v>131.70591323276071</v>
      </c>
      <c r="J49" s="20">
        <f>Demand!C48</f>
        <v>85.549117069618205</v>
      </c>
      <c r="K49" s="6"/>
      <c r="L49" s="20">
        <f t="shared" si="17"/>
        <v>46.156796163142502</v>
      </c>
      <c r="M49" s="20">
        <v>100</v>
      </c>
      <c r="O49" s="6">
        <v>47</v>
      </c>
      <c r="P49" s="20">
        <f t="shared" si="10"/>
        <v>551.36571664785458</v>
      </c>
      <c r="Q49" s="20">
        <f>Demand!D48</f>
        <v>85.861614855481406</v>
      </c>
      <c r="R49" s="6"/>
      <c r="S49" s="20">
        <f t="shared" si="2"/>
        <v>465.50410179237315</v>
      </c>
      <c r="T49" s="20">
        <v>100</v>
      </c>
      <c r="V49" s="6">
        <v>47</v>
      </c>
      <c r="W49" s="20">
        <f t="shared" si="11"/>
        <v>260.33776251378004</v>
      </c>
      <c r="X49" s="20">
        <f>Demand!E48</f>
        <v>140.66555937155499</v>
      </c>
      <c r="Y49" s="6"/>
      <c r="Z49" s="20">
        <f t="shared" si="3"/>
        <v>119.67220314222504</v>
      </c>
      <c r="AA49" s="20">
        <v>164</v>
      </c>
      <c r="AC49" s="6">
        <v>47</v>
      </c>
      <c r="AD49" s="20">
        <f t="shared" si="12"/>
        <v>293.69848524724785</v>
      </c>
      <c r="AE49" s="20">
        <f>Demand!F48</f>
        <v>185.82537868818801</v>
      </c>
      <c r="AF49" s="6"/>
      <c r="AG49" s="20">
        <f t="shared" si="4"/>
        <v>107.87310655905983</v>
      </c>
      <c r="AH49" s="20">
        <v>217</v>
      </c>
      <c r="AJ49" s="6">
        <v>47</v>
      </c>
      <c r="AK49" s="20">
        <f t="shared" si="13"/>
        <v>608.84445595424791</v>
      </c>
      <c r="AL49" s="20">
        <f>Demand!G48</f>
        <v>88.337694798567298</v>
      </c>
      <c r="AM49" s="6"/>
      <c r="AN49" s="20">
        <f t="shared" si="5"/>
        <v>520.50676115568058</v>
      </c>
      <c r="AO49" s="20">
        <v>164</v>
      </c>
      <c r="AQ49" s="6">
        <v>47</v>
      </c>
      <c r="AR49" s="20">
        <f t="shared" si="14"/>
        <v>158.20358592700859</v>
      </c>
      <c r="AS49" s="20">
        <f>Demand!H48</f>
        <v>99.132735678831907</v>
      </c>
      <c r="AT49" s="6"/>
      <c r="AU49" s="20">
        <f t="shared" si="6"/>
        <v>59.070850248176683</v>
      </c>
      <c r="AV49" s="20">
        <v>116</v>
      </c>
      <c r="AX49" s="6">
        <v>47</v>
      </c>
      <c r="AY49" s="20">
        <f t="shared" si="15"/>
        <v>230.33594109730348</v>
      </c>
      <c r="AZ49" s="20">
        <f>Demand!I48</f>
        <v>20.150342322109001</v>
      </c>
      <c r="BA49" s="6"/>
      <c r="BB49" s="20">
        <f t="shared" si="7"/>
        <v>210.18559877519448</v>
      </c>
      <c r="BC49" s="20">
        <v>28</v>
      </c>
    </row>
    <row r="50" spans="1:55" ht="15.75" x14ac:dyDescent="0.25">
      <c r="A50" s="6">
        <v>48</v>
      </c>
      <c r="B50" s="20">
        <f t="shared" si="8"/>
        <v>121.85216157715985</v>
      </c>
      <c r="C50" s="20">
        <f>Demand!B49</f>
        <v>141.02956768456801</v>
      </c>
      <c r="D50" s="6"/>
      <c r="E50" s="20">
        <v>0</v>
      </c>
      <c r="F50" s="20">
        <v>165</v>
      </c>
      <c r="H50" s="6">
        <v>48</v>
      </c>
      <c r="I50" s="20">
        <f t="shared" si="9"/>
        <v>46.156796163142502</v>
      </c>
      <c r="J50" s="20">
        <f>Demand!C49</f>
        <v>85.548820476903302</v>
      </c>
      <c r="K50" s="6"/>
      <c r="L50" s="20">
        <v>0</v>
      </c>
      <c r="M50" s="20">
        <v>100</v>
      </c>
      <c r="O50" s="6">
        <v>48</v>
      </c>
      <c r="P50" s="20">
        <f t="shared" si="10"/>
        <v>465.50410179237315</v>
      </c>
      <c r="Q50" s="20">
        <f>Demand!D49</f>
        <v>85.861614855481406</v>
      </c>
      <c r="R50" s="6"/>
      <c r="S50" s="20">
        <f t="shared" si="2"/>
        <v>379.64248693689171</v>
      </c>
      <c r="T50" s="20">
        <v>100</v>
      </c>
      <c r="V50" s="6">
        <v>48</v>
      </c>
      <c r="W50" s="20">
        <f t="shared" si="11"/>
        <v>119.67220314222504</v>
      </c>
      <c r="X50" s="20">
        <f>Demand!E49</f>
        <v>140.66555937155499</v>
      </c>
      <c r="Y50" s="6"/>
      <c r="Z50" s="20">
        <v>0</v>
      </c>
      <c r="AA50" s="20">
        <v>164</v>
      </c>
      <c r="AC50" s="6">
        <v>48</v>
      </c>
      <c r="AD50" s="20">
        <f t="shared" si="12"/>
        <v>107.87310655905983</v>
      </c>
      <c r="AE50" s="20">
        <f>Demand!F49</f>
        <v>185.82537868818801</v>
      </c>
      <c r="AF50" s="6"/>
      <c r="AG50" s="20">
        <v>0</v>
      </c>
      <c r="AH50" s="20">
        <v>217</v>
      </c>
      <c r="AJ50" s="6">
        <v>48</v>
      </c>
      <c r="AK50" s="20">
        <f t="shared" si="13"/>
        <v>520.50676115568058</v>
      </c>
      <c r="AL50" s="20">
        <f>Demand!G49</f>
        <v>111.3376948228</v>
      </c>
      <c r="AM50" s="6"/>
      <c r="AN50" s="20">
        <f t="shared" si="5"/>
        <v>409.16906633288056</v>
      </c>
      <c r="AO50" s="20">
        <v>164</v>
      </c>
      <c r="AQ50" s="6">
        <v>48</v>
      </c>
      <c r="AR50" s="20">
        <f t="shared" si="14"/>
        <v>59.070850248176683</v>
      </c>
      <c r="AS50" s="20">
        <f>Demand!H49</f>
        <v>99.132735678831907</v>
      </c>
      <c r="AT50" s="6"/>
      <c r="AU50" s="20">
        <v>0</v>
      </c>
      <c r="AV50" s="20">
        <v>116</v>
      </c>
      <c r="AX50" s="6">
        <v>48</v>
      </c>
      <c r="AY50" s="20">
        <f t="shared" si="15"/>
        <v>210.18559877519448</v>
      </c>
      <c r="AZ50" s="20">
        <f>Demand!I49</f>
        <v>49.150342322108997</v>
      </c>
      <c r="BA50" s="6"/>
      <c r="BB50" s="20">
        <f t="shared" si="7"/>
        <v>161.03525645308548</v>
      </c>
      <c r="BC50" s="20">
        <v>28</v>
      </c>
    </row>
    <row r="51" spans="1:55" ht="15.75" x14ac:dyDescent="0.25">
      <c r="A51" s="6">
        <v>49</v>
      </c>
      <c r="B51" s="20">
        <f t="shared" si="8"/>
        <v>0</v>
      </c>
      <c r="C51" s="20">
        <f>Demand!B50</f>
        <v>141.02956768456801</v>
      </c>
      <c r="D51" s="6">
        <v>827</v>
      </c>
      <c r="E51" s="20">
        <f t="shared" si="16"/>
        <v>685.97043231543194</v>
      </c>
      <c r="F51" s="20">
        <v>165</v>
      </c>
      <c r="H51" s="6">
        <v>49</v>
      </c>
      <c r="I51" s="20">
        <f t="shared" si="9"/>
        <v>0</v>
      </c>
      <c r="J51" s="20">
        <f>Demand!C50</f>
        <v>85.549060242930906</v>
      </c>
      <c r="K51" s="6">
        <v>645</v>
      </c>
      <c r="L51" s="20">
        <f t="shared" si="17"/>
        <v>559.45093975706914</v>
      </c>
      <c r="M51" s="20">
        <v>100</v>
      </c>
      <c r="O51" s="6">
        <v>49</v>
      </c>
      <c r="P51" s="20">
        <f t="shared" si="10"/>
        <v>379.64248693689171</v>
      </c>
      <c r="Q51" s="20">
        <f>Demand!D50</f>
        <v>85.861614855481406</v>
      </c>
      <c r="R51" s="6"/>
      <c r="S51" s="20">
        <f t="shared" si="2"/>
        <v>293.78087208141028</v>
      </c>
      <c r="T51" s="20">
        <v>100</v>
      </c>
      <c r="V51" s="6">
        <v>49</v>
      </c>
      <c r="W51" s="20">
        <f t="shared" si="11"/>
        <v>0</v>
      </c>
      <c r="X51" s="20">
        <f>Demand!E50</f>
        <v>140.66555937155499</v>
      </c>
      <c r="Y51" s="6">
        <v>823</v>
      </c>
      <c r="Z51" s="20">
        <f t="shared" si="3"/>
        <v>682.33444062844501</v>
      </c>
      <c r="AA51" s="20">
        <v>164</v>
      </c>
      <c r="AC51" s="6">
        <v>49</v>
      </c>
      <c r="AD51" s="20">
        <f t="shared" si="12"/>
        <v>0</v>
      </c>
      <c r="AE51" s="20">
        <f>Demand!F50</f>
        <v>185.82537868818801</v>
      </c>
      <c r="AF51" s="6">
        <v>1037</v>
      </c>
      <c r="AG51" s="20">
        <f t="shared" si="4"/>
        <v>851.17462131181196</v>
      </c>
      <c r="AH51" s="20">
        <v>217</v>
      </c>
      <c r="AJ51" s="6">
        <v>49</v>
      </c>
      <c r="AK51" s="20">
        <f t="shared" si="13"/>
        <v>409.16906633288056</v>
      </c>
      <c r="AL51" s="20">
        <f>Demand!G50</f>
        <v>123.33769481674599</v>
      </c>
      <c r="AM51" s="6"/>
      <c r="AN51" s="20">
        <f t="shared" si="5"/>
        <v>285.8313715161346</v>
      </c>
      <c r="AO51" s="20">
        <v>164</v>
      </c>
      <c r="AQ51" s="6">
        <v>49</v>
      </c>
      <c r="AR51" s="20">
        <f t="shared" si="14"/>
        <v>0</v>
      </c>
      <c r="AS51" s="20">
        <f>Demand!H50</f>
        <v>99.132735678831907</v>
      </c>
      <c r="AT51" s="6">
        <v>753</v>
      </c>
      <c r="AU51" s="20">
        <f t="shared" si="6"/>
        <v>653.86726432116814</v>
      </c>
      <c r="AV51" s="20">
        <v>116</v>
      </c>
      <c r="AX51" s="6">
        <v>49</v>
      </c>
      <c r="AY51" s="20">
        <f t="shared" si="15"/>
        <v>161.03525645308548</v>
      </c>
      <c r="AZ51" s="20">
        <f>Demand!I50</f>
        <v>87.150342322108997</v>
      </c>
      <c r="BA51" s="6"/>
      <c r="BB51" s="20">
        <f t="shared" si="7"/>
        <v>73.884914130976483</v>
      </c>
      <c r="BC51" s="20">
        <v>28</v>
      </c>
    </row>
    <row r="52" spans="1:55" ht="15.75" x14ac:dyDescent="0.25">
      <c r="A52" s="6">
        <v>50</v>
      </c>
      <c r="B52" s="20">
        <f t="shared" si="8"/>
        <v>685.97043231543194</v>
      </c>
      <c r="C52" s="20">
        <f>Demand!B51</f>
        <v>141.02956768456801</v>
      </c>
      <c r="D52" s="6"/>
      <c r="E52" s="20">
        <f t="shared" si="16"/>
        <v>544.94086463086387</v>
      </c>
      <c r="F52" s="20">
        <v>165</v>
      </c>
      <c r="H52" s="6">
        <v>50</v>
      </c>
      <c r="I52" s="20">
        <f t="shared" si="9"/>
        <v>559.45093975706914</v>
      </c>
      <c r="J52" s="20">
        <f>Demand!C51</f>
        <v>85.548870555384994</v>
      </c>
      <c r="K52" s="6"/>
      <c r="L52" s="20">
        <f t="shared" si="17"/>
        <v>473.90206920168413</v>
      </c>
      <c r="M52" s="20">
        <v>100</v>
      </c>
      <c r="O52" s="6">
        <v>50</v>
      </c>
      <c r="P52" s="20">
        <f t="shared" si="10"/>
        <v>293.78087208141028</v>
      </c>
      <c r="Q52" s="20">
        <f>Demand!D51</f>
        <v>85.861614855481406</v>
      </c>
      <c r="R52" s="6"/>
      <c r="S52" s="20">
        <f t="shared" si="2"/>
        <v>207.91925722592887</v>
      </c>
      <c r="T52" s="20">
        <v>100</v>
      </c>
      <c r="V52" s="6">
        <v>50</v>
      </c>
      <c r="W52" s="20">
        <f t="shared" si="11"/>
        <v>682.33444062844501</v>
      </c>
      <c r="X52" s="20">
        <f>Demand!E51</f>
        <v>140.66555937155499</v>
      </c>
      <c r="Y52" s="6"/>
      <c r="Z52" s="20">
        <f t="shared" si="3"/>
        <v>541.66888125689002</v>
      </c>
      <c r="AA52" s="20">
        <v>164</v>
      </c>
      <c r="AC52" s="6">
        <v>50</v>
      </c>
      <c r="AD52" s="20">
        <f t="shared" si="12"/>
        <v>851.17462131181196</v>
      </c>
      <c r="AE52" s="20">
        <f>Demand!F51</f>
        <v>185.82537868818801</v>
      </c>
      <c r="AF52" s="6"/>
      <c r="AG52" s="20">
        <f t="shared" si="4"/>
        <v>665.34924262362392</v>
      </c>
      <c r="AH52" s="20">
        <v>217</v>
      </c>
      <c r="AJ52" s="6">
        <v>50</v>
      </c>
      <c r="AK52" s="20">
        <f t="shared" si="13"/>
        <v>285.8313715161346</v>
      </c>
      <c r="AL52" s="20">
        <f>Demand!G51</f>
        <v>241.33769481284099</v>
      </c>
      <c r="AM52" s="6"/>
      <c r="AN52" s="20">
        <f t="shared" si="5"/>
        <v>44.493676703293602</v>
      </c>
      <c r="AO52" s="20">
        <v>164</v>
      </c>
      <c r="AQ52" s="6">
        <v>50</v>
      </c>
      <c r="AR52" s="20">
        <f t="shared" si="14"/>
        <v>653.86726432116814</v>
      </c>
      <c r="AS52" s="20">
        <f>Demand!H51</f>
        <v>99.132735678831907</v>
      </c>
      <c r="AT52" s="6"/>
      <c r="AU52" s="20">
        <f t="shared" si="6"/>
        <v>554.73452864233627</v>
      </c>
      <c r="AV52" s="20">
        <v>116</v>
      </c>
      <c r="AX52" s="6">
        <v>50</v>
      </c>
      <c r="AY52" s="20">
        <f t="shared" si="15"/>
        <v>73.884914130976483</v>
      </c>
      <c r="AZ52" s="20">
        <f>Demand!I51</f>
        <v>39.150342322108997</v>
      </c>
      <c r="BA52" s="6"/>
      <c r="BB52" s="20">
        <f t="shared" si="7"/>
        <v>34.734571808867486</v>
      </c>
      <c r="BC52" s="20">
        <v>28</v>
      </c>
    </row>
    <row r="53" spans="1:55" ht="15.75" x14ac:dyDescent="0.25">
      <c r="A53" s="6">
        <v>51</v>
      </c>
      <c r="B53" s="20">
        <f t="shared" si="8"/>
        <v>544.94086463086387</v>
      </c>
      <c r="C53" s="20">
        <f>Demand!B52</f>
        <v>141.02956768456801</v>
      </c>
      <c r="D53" s="6"/>
      <c r="E53" s="20">
        <f t="shared" si="16"/>
        <v>403.91129694629586</v>
      </c>
      <c r="F53" s="20">
        <v>165</v>
      </c>
      <c r="H53" s="6">
        <v>51</v>
      </c>
      <c r="I53" s="20">
        <f t="shared" si="9"/>
        <v>473.90206920168413</v>
      </c>
      <c r="J53" s="20">
        <f>Demand!C52</f>
        <v>85.549010100807905</v>
      </c>
      <c r="K53" s="6"/>
      <c r="L53" s="20">
        <f t="shared" si="17"/>
        <v>388.35305910087624</v>
      </c>
      <c r="M53" s="20">
        <v>100</v>
      </c>
      <c r="O53" s="6">
        <v>51</v>
      </c>
      <c r="P53" s="20">
        <f t="shared" si="10"/>
        <v>207.91925722592887</v>
      </c>
      <c r="Q53" s="20">
        <f>Demand!D52</f>
        <v>85.861614855481406</v>
      </c>
      <c r="R53" s="6"/>
      <c r="S53" s="20">
        <f t="shared" si="2"/>
        <v>122.05764237044747</v>
      </c>
      <c r="T53" s="20">
        <v>100</v>
      </c>
      <c r="V53" s="6">
        <v>51</v>
      </c>
      <c r="W53" s="20">
        <f t="shared" si="11"/>
        <v>541.66888125689002</v>
      </c>
      <c r="X53" s="20">
        <f>Demand!E52</f>
        <v>140.66555937155499</v>
      </c>
      <c r="Y53" s="6"/>
      <c r="Z53" s="20">
        <f t="shared" si="3"/>
        <v>401.00332188533503</v>
      </c>
      <c r="AA53" s="20">
        <v>164</v>
      </c>
      <c r="AC53" s="6">
        <v>51</v>
      </c>
      <c r="AD53" s="20">
        <f t="shared" si="12"/>
        <v>665.34924262362392</v>
      </c>
      <c r="AE53" s="20">
        <f>Demand!F52</f>
        <v>185.82537868818801</v>
      </c>
      <c r="AF53" s="6"/>
      <c r="AG53" s="20">
        <f t="shared" si="4"/>
        <v>479.52386393543588</v>
      </c>
      <c r="AH53" s="20">
        <v>217</v>
      </c>
      <c r="AJ53" s="6">
        <v>51</v>
      </c>
      <c r="AK53" s="20">
        <f t="shared" si="13"/>
        <v>44.493676703293602</v>
      </c>
      <c r="AL53" s="20">
        <f>Demand!G52</f>
        <v>122.337694818725</v>
      </c>
      <c r="AM53" s="6"/>
      <c r="AN53" s="20">
        <v>0</v>
      </c>
      <c r="AO53" s="20">
        <v>164</v>
      </c>
      <c r="AQ53" s="6">
        <v>51</v>
      </c>
      <c r="AR53" s="20">
        <f t="shared" si="14"/>
        <v>554.73452864233627</v>
      </c>
      <c r="AS53" s="20">
        <f>Demand!H52</f>
        <v>99.132735678831907</v>
      </c>
      <c r="AT53" s="6"/>
      <c r="AU53" s="20">
        <f t="shared" si="6"/>
        <v>455.60179296350435</v>
      </c>
      <c r="AV53" s="20">
        <v>116</v>
      </c>
      <c r="AX53" s="6">
        <v>51</v>
      </c>
      <c r="AY53" s="20">
        <f t="shared" si="15"/>
        <v>34.734571808867486</v>
      </c>
      <c r="AZ53" s="20">
        <f>Demand!I52</f>
        <v>29.150342322109001</v>
      </c>
      <c r="BA53" s="6"/>
      <c r="BB53" s="20">
        <f t="shared" si="7"/>
        <v>5.5842294867584847</v>
      </c>
      <c r="BC53" s="20">
        <v>28</v>
      </c>
    </row>
    <row r="54" spans="1:55" ht="15.75" x14ac:dyDescent="0.25">
      <c r="A54" s="6">
        <v>52</v>
      </c>
      <c r="B54" s="20">
        <f t="shared" si="8"/>
        <v>403.91129694629586</v>
      </c>
      <c r="C54" s="20">
        <f>Demand!B53</f>
        <v>141.02956768456801</v>
      </c>
      <c r="D54" s="6"/>
      <c r="E54" s="20">
        <f t="shared" si="16"/>
        <v>262.88172926172786</v>
      </c>
      <c r="F54" s="20">
        <v>165</v>
      </c>
      <c r="H54" s="6">
        <v>52</v>
      </c>
      <c r="I54" s="20">
        <f t="shared" si="9"/>
        <v>388.35305910087624</v>
      </c>
      <c r="J54" s="20">
        <f>Demand!C53</f>
        <v>85.548904683405695</v>
      </c>
      <c r="K54" s="6"/>
      <c r="L54" s="20">
        <f t="shared" si="17"/>
        <v>302.80415441747056</v>
      </c>
      <c r="M54" s="20">
        <v>100</v>
      </c>
      <c r="O54" s="6">
        <v>52</v>
      </c>
      <c r="P54" s="20">
        <f t="shared" si="10"/>
        <v>122.05764237044747</v>
      </c>
      <c r="Q54" s="20">
        <f>Demand!D53</f>
        <v>85.861614855481406</v>
      </c>
      <c r="R54" s="6"/>
      <c r="S54" s="20">
        <f t="shared" si="2"/>
        <v>36.196027514966062</v>
      </c>
      <c r="T54" s="20">
        <v>100</v>
      </c>
      <c r="V54" s="6">
        <v>52</v>
      </c>
      <c r="W54" s="20">
        <f t="shared" si="11"/>
        <v>401.00332188533503</v>
      </c>
      <c r="X54" s="20">
        <f>Demand!E53</f>
        <v>140.66555937155499</v>
      </c>
      <c r="Y54" s="6"/>
      <c r="Z54" s="20">
        <f t="shared" si="3"/>
        <v>260.33776251378004</v>
      </c>
      <c r="AA54" s="20">
        <v>164</v>
      </c>
      <c r="AC54" s="6">
        <v>52</v>
      </c>
      <c r="AD54" s="20">
        <f t="shared" si="12"/>
        <v>479.52386393543588</v>
      </c>
      <c r="AE54" s="20">
        <f>Demand!F53</f>
        <v>185.82537868818801</v>
      </c>
      <c r="AF54" s="6"/>
      <c r="AG54" s="20">
        <f t="shared" si="4"/>
        <v>293.69848524724785</v>
      </c>
      <c r="AH54" s="20">
        <v>217</v>
      </c>
      <c r="AJ54" s="6">
        <v>52</v>
      </c>
      <c r="AK54" s="20">
        <f t="shared" si="13"/>
        <v>0</v>
      </c>
      <c r="AL54" s="20">
        <f>Demand!G53</f>
        <v>40.337694814907202</v>
      </c>
      <c r="AM54" s="6"/>
      <c r="AN54" s="20">
        <v>0</v>
      </c>
      <c r="AO54" s="20">
        <v>164</v>
      </c>
      <c r="AQ54" s="6">
        <v>52</v>
      </c>
      <c r="AR54" s="20">
        <f t="shared" si="14"/>
        <v>455.60179296350435</v>
      </c>
      <c r="AS54" s="20">
        <f>Demand!H53</f>
        <v>99.132735678831907</v>
      </c>
      <c r="AT54" s="6"/>
      <c r="AU54" s="20">
        <f t="shared" si="6"/>
        <v>356.46905728467243</v>
      </c>
      <c r="AV54" s="20">
        <v>116</v>
      </c>
      <c r="AX54" s="6">
        <v>52</v>
      </c>
      <c r="AY54" s="20">
        <f t="shared" si="15"/>
        <v>5.5842294867584847</v>
      </c>
      <c r="AZ54" s="20">
        <f>Demand!I53</f>
        <v>32.150342322108997</v>
      </c>
      <c r="BA54" s="6"/>
      <c r="BB54" s="20">
        <v>0</v>
      </c>
      <c r="BC54" s="20">
        <v>28</v>
      </c>
    </row>
    <row r="55" spans="1:55" x14ac:dyDescent="0.25">
      <c r="E55" s="18"/>
    </row>
    <row r="74" spans="21:21" x14ac:dyDescent="0.25">
      <c r="U74" t="s">
        <v>40</v>
      </c>
    </row>
  </sheetData>
  <mergeCells count="8">
    <mergeCell ref="AQ1:AU1"/>
    <mergeCell ref="AX1:BB1"/>
    <mergeCell ref="A1:E1"/>
    <mergeCell ref="H1:L1"/>
    <mergeCell ref="O1:S1"/>
    <mergeCell ref="V1:Z1"/>
    <mergeCell ref="AC1:AG1"/>
    <mergeCell ref="AJ1:AN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EOQ</vt:lpstr>
      <vt:lpstr>Demand</vt:lpstr>
      <vt:lpstr>Selisih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Kayun</dc:creator>
  <cp:lastModifiedBy>Dimas Kayun</cp:lastModifiedBy>
  <dcterms:created xsi:type="dcterms:W3CDTF">2023-11-19T11:04:30Z</dcterms:created>
  <dcterms:modified xsi:type="dcterms:W3CDTF">2024-04-27T10:09:29Z</dcterms:modified>
</cp:coreProperties>
</file>