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FBF8D86A-FDB9-40DC-89F1-3CEE364316CA}" xr6:coauthVersionLast="47" xr6:coauthVersionMax="47" xr10:uidLastSave="{00000000-0000-0000-0000-000000000000}"/>
  <bookViews>
    <workbookView xWindow="-108" yWindow="-108" windowWidth="23256" windowHeight="12456" activeTab="1" xr2:uid="{87892A53-9F96-47A5-A1BE-E2C21C206E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F27" i="2" s="1"/>
  <c r="C27" i="2"/>
  <c r="D27" i="2"/>
  <c r="E27" i="2"/>
  <c r="B15" i="2"/>
  <c r="B23" i="2" s="1"/>
  <c r="C15" i="2"/>
  <c r="C23" i="2" s="1"/>
  <c r="D15" i="2"/>
  <c r="D23" i="2" s="1"/>
  <c r="E15" i="2"/>
  <c r="E23" i="2" s="1"/>
  <c r="B16" i="2"/>
  <c r="B24" i="2" s="1"/>
  <c r="C16" i="2"/>
  <c r="C24" i="2" s="1"/>
  <c r="D16" i="2"/>
  <c r="D24" i="2" s="1"/>
  <c r="E16" i="2"/>
  <c r="E24" i="2" s="1"/>
  <c r="B17" i="2"/>
  <c r="B25" i="2" s="1"/>
  <c r="C17" i="2"/>
  <c r="C25" i="2" s="1"/>
  <c r="D17" i="2"/>
  <c r="D25" i="2" s="1"/>
  <c r="E17" i="2"/>
  <c r="E25" i="2" s="1"/>
  <c r="B18" i="2"/>
  <c r="B26" i="2" s="1"/>
  <c r="C18" i="2"/>
  <c r="C26" i="2" s="1"/>
  <c r="D18" i="2"/>
  <c r="D26" i="2" s="1"/>
  <c r="E18" i="2"/>
  <c r="E26" i="2" s="1"/>
  <c r="C14" i="2"/>
  <c r="C22" i="2" s="1"/>
  <c r="D14" i="2"/>
  <c r="D22" i="2" s="1"/>
  <c r="E14" i="2"/>
  <c r="E22" i="2" s="1"/>
  <c r="B14" i="2"/>
  <c r="B22" i="2" s="1"/>
  <c r="B20" i="1"/>
  <c r="B22" i="1"/>
  <c r="C22" i="1"/>
  <c r="D22" i="1"/>
  <c r="E22" i="1"/>
  <c r="D23" i="1"/>
  <c r="E23" i="1"/>
  <c r="F23" i="1"/>
  <c r="C15" i="1"/>
  <c r="C23" i="1" s="1"/>
  <c r="D15" i="1"/>
  <c r="E15" i="1"/>
  <c r="F15" i="1"/>
  <c r="C14" i="1"/>
  <c r="D14" i="1"/>
  <c r="E14" i="1"/>
  <c r="F14" i="1"/>
  <c r="F22" i="1" s="1"/>
  <c r="C13" i="1"/>
  <c r="C21" i="1" s="1"/>
  <c r="D13" i="1"/>
  <c r="D21" i="1" s="1"/>
  <c r="E13" i="1"/>
  <c r="E21" i="1" s="1"/>
  <c r="F13" i="1"/>
  <c r="F21" i="1" s="1"/>
  <c r="C12" i="1"/>
  <c r="C20" i="1" s="1"/>
  <c r="D12" i="1"/>
  <c r="D20" i="1" s="1"/>
  <c r="E12" i="1"/>
  <c r="E20" i="1" s="1"/>
  <c r="F12" i="1"/>
  <c r="F20" i="1" s="1"/>
  <c r="B12" i="1"/>
  <c r="B13" i="1"/>
  <c r="B21" i="1" s="1"/>
  <c r="B14" i="1"/>
  <c r="B15" i="1"/>
  <c r="B23" i="1" s="1"/>
  <c r="C11" i="1"/>
  <c r="C19" i="1" s="1"/>
  <c r="D11" i="1"/>
  <c r="D19" i="1" s="1"/>
  <c r="E11" i="1"/>
  <c r="E19" i="1" s="1"/>
  <c r="F11" i="1"/>
  <c r="F19" i="1" s="1"/>
  <c r="B11" i="1"/>
  <c r="B19" i="1" s="1"/>
  <c r="F22" i="2" l="1"/>
  <c r="F24" i="2"/>
  <c r="F26" i="2"/>
  <c r="F25" i="2"/>
  <c r="F23" i="2"/>
  <c r="G22" i="1"/>
  <c r="G19" i="1"/>
  <c r="G23" i="1"/>
  <c r="G21" i="1"/>
  <c r="G20" i="1"/>
  <c r="H20" i="1" s="1"/>
  <c r="G23" i="2" l="1"/>
  <c r="G25" i="2"/>
  <c r="G22" i="2"/>
  <c r="G24" i="2"/>
  <c r="G26" i="2"/>
  <c r="G27" i="2"/>
  <c r="H21" i="1"/>
  <c r="H19" i="1"/>
  <c r="H23" i="1"/>
  <c r="H22" i="1"/>
</calcChain>
</file>

<file path=xl/sharedStrings.xml><?xml version="1.0" encoding="utf-8"?>
<sst xmlns="http://schemas.openxmlformats.org/spreadsheetml/2006/main" count="61" uniqueCount="33">
  <si>
    <t xml:space="preserve">Alternatif </t>
  </si>
  <si>
    <t>A1</t>
  </si>
  <si>
    <t>A2</t>
  </si>
  <si>
    <t>A3</t>
  </si>
  <si>
    <t>A4</t>
  </si>
  <si>
    <t>A5</t>
  </si>
  <si>
    <t>Kriteria</t>
  </si>
  <si>
    <t>C1</t>
  </si>
  <si>
    <t>C2</t>
  </si>
  <si>
    <t>C3</t>
  </si>
  <si>
    <t>C4</t>
  </si>
  <si>
    <t>C5</t>
  </si>
  <si>
    <t>Benefit</t>
  </si>
  <si>
    <t>Cost</t>
  </si>
  <si>
    <t>Normalisasi</t>
  </si>
  <si>
    <t>Matriks</t>
  </si>
  <si>
    <t>Bobot</t>
  </si>
  <si>
    <t xml:space="preserve">Nilai V </t>
  </si>
  <si>
    <t>V1</t>
  </si>
  <si>
    <t>V2</t>
  </si>
  <si>
    <t>V3</t>
  </si>
  <si>
    <t>V4</t>
  </si>
  <si>
    <t>V5</t>
  </si>
  <si>
    <t>Nilai V</t>
  </si>
  <si>
    <t>rank</t>
  </si>
  <si>
    <t>A6</t>
  </si>
  <si>
    <t>V6</t>
  </si>
  <si>
    <t>Rank</t>
  </si>
  <si>
    <t>Nama :</t>
  </si>
  <si>
    <t>Nim :</t>
  </si>
  <si>
    <t>Kelas :</t>
  </si>
  <si>
    <t>01PT6</t>
  </si>
  <si>
    <t>Dimas Nando Prayoga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</si>
</sst>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0" xfId="0" applyFill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0988-32A5-409C-AAF6-2130F581F6EE}">
  <dimension ref="A2:H23"/>
  <sheetViews>
    <sheetView topLeftCell="A2" zoomScale="93" workbookViewId="0">
      <selection activeCell="B19" sqref="B19"/>
    </sheetView>
  </sheetViews>
  <sheetFormatPr defaultRowHeight="14.4" x14ac:dyDescent="0.3"/>
  <cols>
    <col min="1" max="1" width="11" customWidth="1"/>
  </cols>
  <sheetData>
    <row r="2" spans="1:6" x14ac:dyDescent="0.3">
      <c r="A2" s="1"/>
      <c r="B2" s="1" t="s">
        <v>6</v>
      </c>
      <c r="C2" s="1"/>
      <c r="D2" s="1"/>
      <c r="E2" s="1"/>
      <c r="F2" s="1"/>
    </row>
    <row r="3" spans="1:6" x14ac:dyDescent="0.3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</row>
    <row r="4" spans="1:6" x14ac:dyDescent="0.3">
      <c r="A4" s="1" t="s">
        <v>1</v>
      </c>
      <c r="B4" s="1">
        <v>0.5</v>
      </c>
      <c r="C4" s="1">
        <v>1</v>
      </c>
      <c r="D4" s="1">
        <v>0.7</v>
      </c>
      <c r="E4" s="1">
        <v>0.7</v>
      </c>
      <c r="F4" s="1">
        <v>0.8</v>
      </c>
    </row>
    <row r="5" spans="1:6" x14ac:dyDescent="0.3">
      <c r="A5" s="1" t="s">
        <v>2</v>
      </c>
      <c r="B5" s="1">
        <v>0.8</v>
      </c>
      <c r="C5" s="1">
        <v>0.7</v>
      </c>
      <c r="D5" s="1">
        <v>1</v>
      </c>
      <c r="E5" s="1">
        <v>0.5</v>
      </c>
      <c r="F5" s="1">
        <v>1</v>
      </c>
    </row>
    <row r="6" spans="1:6" x14ac:dyDescent="0.3">
      <c r="A6" s="1" t="s">
        <v>3</v>
      </c>
      <c r="B6" s="1">
        <v>1</v>
      </c>
      <c r="C6" s="1">
        <v>0.3</v>
      </c>
      <c r="D6" s="1">
        <v>0.4</v>
      </c>
      <c r="E6" s="1">
        <v>0.7</v>
      </c>
      <c r="F6" s="1">
        <v>1</v>
      </c>
    </row>
    <row r="7" spans="1:6" x14ac:dyDescent="0.3">
      <c r="A7" s="1" t="s">
        <v>4</v>
      </c>
      <c r="B7" s="1">
        <v>0.2</v>
      </c>
      <c r="C7" s="1">
        <v>1</v>
      </c>
      <c r="D7" s="1">
        <v>0.5</v>
      </c>
      <c r="E7" s="1">
        <v>0.9</v>
      </c>
      <c r="F7" s="1">
        <v>0.7</v>
      </c>
    </row>
    <row r="8" spans="1:6" x14ac:dyDescent="0.3">
      <c r="A8" s="1" t="s">
        <v>5</v>
      </c>
      <c r="B8" s="1">
        <v>1</v>
      </c>
      <c r="C8" s="1">
        <v>0.7</v>
      </c>
      <c r="D8" s="1">
        <v>0.4</v>
      </c>
      <c r="E8" s="1">
        <v>0.7</v>
      </c>
      <c r="F8" s="1">
        <v>1</v>
      </c>
    </row>
    <row r="9" spans="1:6" x14ac:dyDescent="0.3">
      <c r="A9" s="1"/>
      <c r="B9" s="1" t="s">
        <v>12</v>
      </c>
      <c r="C9" s="1" t="s">
        <v>12</v>
      </c>
      <c r="D9" s="1" t="s">
        <v>12</v>
      </c>
      <c r="E9" s="1" t="s">
        <v>13</v>
      </c>
      <c r="F9" s="1" t="s">
        <v>13</v>
      </c>
    </row>
    <row r="11" spans="1:6" x14ac:dyDescent="0.3">
      <c r="A11" s="1" t="s">
        <v>14</v>
      </c>
      <c r="B11" s="1">
        <f>IF(B$9="Benefit",B4/MAX(B$4:B$8),MIN(B$4:B$8)/B4)</f>
        <v>0.5</v>
      </c>
      <c r="C11" s="1">
        <f t="shared" ref="C11:F11" si="0">IF(C$9="Benefit",C4/MAX(C$4:C$8),MIN(C$4:C$8)/C4)</f>
        <v>1</v>
      </c>
      <c r="D11" s="1">
        <f t="shared" si="0"/>
        <v>0.7</v>
      </c>
      <c r="E11" s="1">
        <f t="shared" si="0"/>
        <v>0.7142857142857143</v>
      </c>
      <c r="F11" s="1">
        <f t="shared" si="0"/>
        <v>0.87499999999999989</v>
      </c>
    </row>
    <row r="12" spans="1:6" x14ac:dyDescent="0.3">
      <c r="A12" s="1" t="s">
        <v>15</v>
      </c>
      <c r="B12" s="1">
        <f t="shared" ref="B12:F15" si="1">IF(B$9="Benefit",B5/MAX(B$4:B$8),MIN(B$4:B$8)/B5)</f>
        <v>0.8</v>
      </c>
      <c r="C12" s="1">
        <f t="shared" si="1"/>
        <v>0.7</v>
      </c>
      <c r="D12" s="1">
        <f t="shared" si="1"/>
        <v>1</v>
      </c>
      <c r="E12" s="1">
        <f t="shared" si="1"/>
        <v>1</v>
      </c>
      <c r="F12" s="1">
        <f t="shared" si="1"/>
        <v>0.7</v>
      </c>
    </row>
    <row r="13" spans="1:6" x14ac:dyDescent="0.3">
      <c r="A13" s="1"/>
      <c r="B13" s="1">
        <f t="shared" si="1"/>
        <v>1</v>
      </c>
      <c r="C13" s="1">
        <f t="shared" si="1"/>
        <v>0.3</v>
      </c>
      <c r="D13" s="1">
        <f t="shared" si="1"/>
        <v>0.4</v>
      </c>
      <c r="E13" s="1">
        <f t="shared" si="1"/>
        <v>0.7142857142857143</v>
      </c>
      <c r="F13" s="1">
        <f t="shared" si="1"/>
        <v>0.7</v>
      </c>
    </row>
    <row r="14" spans="1:6" x14ac:dyDescent="0.3">
      <c r="A14" s="1"/>
      <c r="B14" s="1">
        <f t="shared" si="1"/>
        <v>0.2</v>
      </c>
      <c r="C14" s="1">
        <f t="shared" si="1"/>
        <v>1</v>
      </c>
      <c r="D14" s="1">
        <f t="shared" si="1"/>
        <v>0.5</v>
      </c>
      <c r="E14" s="1">
        <f t="shared" si="1"/>
        <v>0.55555555555555558</v>
      </c>
      <c r="F14" s="1">
        <f t="shared" si="1"/>
        <v>1</v>
      </c>
    </row>
    <row r="15" spans="1:6" x14ac:dyDescent="0.3">
      <c r="A15" s="1"/>
      <c r="B15" s="1">
        <f t="shared" si="1"/>
        <v>1</v>
      </c>
      <c r="C15" s="1">
        <f t="shared" si="1"/>
        <v>0.7</v>
      </c>
      <c r="D15" s="1">
        <f t="shared" si="1"/>
        <v>0.4</v>
      </c>
      <c r="E15" s="1">
        <f t="shared" si="1"/>
        <v>0.7142857142857143</v>
      </c>
      <c r="F15" s="1">
        <f t="shared" si="1"/>
        <v>0.7</v>
      </c>
    </row>
    <row r="16" spans="1:6" x14ac:dyDescent="0.3">
      <c r="A16" s="1" t="s">
        <v>16</v>
      </c>
      <c r="B16" s="1">
        <v>0.3</v>
      </c>
      <c r="C16" s="1">
        <v>0.2</v>
      </c>
      <c r="D16" s="1">
        <v>0.2</v>
      </c>
      <c r="E16" s="1">
        <v>0.15</v>
      </c>
      <c r="F16" s="1">
        <v>0.15</v>
      </c>
    </row>
    <row r="18" spans="1:8" x14ac:dyDescent="0.3">
      <c r="A18" s="1" t="s">
        <v>17</v>
      </c>
      <c r="B18" s="1"/>
      <c r="C18" s="1"/>
      <c r="D18" s="1"/>
      <c r="E18" s="1"/>
      <c r="F18" s="1"/>
      <c r="G18" s="1" t="s">
        <v>23</v>
      </c>
      <c r="H18" s="1" t="s">
        <v>24</v>
      </c>
    </row>
    <row r="19" spans="1:8" x14ac:dyDescent="0.3">
      <c r="A19" s="1" t="s">
        <v>18</v>
      </c>
      <c r="B19" s="1">
        <f>B$16*B11</f>
        <v>0.15</v>
      </c>
      <c r="C19" s="1">
        <f t="shared" ref="C19:F19" si="2">C$16*C11</f>
        <v>0.2</v>
      </c>
      <c r="D19" s="1">
        <f t="shared" si="2"/>
        <v>0.13999999999999999</v>
      </c>
      <c r="E19" s="1">
        <f t="shared" si="2"/>
        <v>0.10714285714285714</v>
      </c>
      <c r="F19" s="1">
        <f t="shared" si="2"/>
        <v>0.13124999999999998</v>
      </c>
      <c r="G19" s="1">
        <f>SUM(B19:F19)</f>
        <v>0.72839285714285706</v>
      </c>
      <c r="H19" s="1">
        <f>_xlfn.RANK.AVG(G19,$G$19:$G$23,0)</f>
        <v>3</v>
      </c>
    </row>
    <row r="20" spans="1:8" x14ac:dyDescent="0.3">
      <c r="A20" s="1" t="s">
        <v>19</v>
      </c>
      <c r="B20" s="1">
        <f t="shared" ref="B20:F20" si="3">B$16*B12</f>
        <v>0.24</v>
      </c>
      <c r="C20" s="1">
        <f t="shared" si="3"/>
        <v>0.13999999999999999</v>
      </c>
      <c r="D20" s="1">
        <f t="shared" si="3"/>
        <v>0.2</v>
      </c>
      <c r="E20" s="1">
        <f t="shared" si="3"/>
        <v>0.15</v>
      </c>
      <c r="F20" s="1">
        <f t="shared" si="3"/>
        <v>0.105</v>
      </c>
      <c r="G20" s="1">
        <f t="shared" ref="G20:G23" si="4">SUM(B20:F20)</f>
        <v>0.83500000000000008</v>
      </c>
      <c r="H20" s="1">
        <f>_xlfn.RANK.AVG(G20,$G$19:$G$23,0)</f>
        <v>1</v>
      </c>
    </row>
    <row r="21" spans="1:8" x14ac:dyDescent="0.3">
      <c r="A21" s="1" t="s">
        <v>20</v>
      </c>
      <c r="B21" s="1">
        <f t="shared" ref="B21:F21" si="5">B$16*B13</f>
        <v>0.3</v>
      </c>
      <c r="C21" s="1">
        <f t="shared" si="5"/>
        <v>0.06</v>
      </c>
      <c r="D21" s="1">
        <f t="shared" si="5"/>
        <v>8.0000000000000016E-2</v>
      </c>
      <c r="E21" s="1">
        <f t="shared" si="5"/>
        <v>0.10714285714285714</v>
      </c>
      <c r="F21" s="1">
        <f t="shared" si="5"/>
        <v>0.105</v>
      </c>
      <c r="G21" s="1">
        <f t="shared" si="4"/>
        <v>0.65214285714285714</v>
      </c>
      <c r="H21" s="1">
        <f>_xlfn.RANK.AVG(G21,$G$19:$G$23,0)</f>
        <v>4</v>
      </c>
    </row>
    <row r="22" spans="1:8" x14ac:dyDescent="0.3">
      <c r="A22" s="1" t="s">
        <v>21</v>
      </c>
      <c r="B22" s="1">
        <f t="shared" ref="B22:F22" si="6">B$16*B14</f>
        <v>0.06</v>
      </c>
      <c r="C22" s="1">
        <f t="shared" si="6"/>
        <v>0.2</v>
      </c>
      <c r="D22" s="1">
        <f t="shared" si="6"/>
        <v>0.1</v>
      </c>
      <c r="E22" s="1">
        <f t="shared" si="6"/>
        <v>8.3333333333333329E-2</v>
      </c>
      <c r="F22" s="1">
        <f t="shared" si="6"/>
        <v>0.15</v>
      </c>
      <c r="G22" s="1">
        <f t="shared" si="4"/>
        <v>0.59333333333333327</v>
      </c>
      <c r="H22" s="1">
        <f>_xlfn.RANK.AVG(G22,$G$19:$G$23,0)</f>
        <v>5</v>
      </c>
    </row>
    <row r="23" spans="1:8" x14ac:dyDescent="0.3">
      <c r="A23" s="1" t="s">
        <v>22</v>
      </c>
      <c r="B23" s="1">
        <f t="shared" ref="B23:F23" si="7">B$16*B15</f>
        <v>0.3</v>
      </c>
      <c r="C23" s="1">
        <f t="shared" si="7"/>
        <v>0.13999999999999999</v>
      </c>
      <c r="D23" s="1">
        <f t="shared" si="7"/>
        <v>8.0000000000000016E-2</v>
      </c>
      <c r="E23" s="1">
        <f t="shared" si="7"/>
        <v>0.10714285714285714</v>
      </c>
      <c r="F23" s="1">
        <f t="shared" si="7"/>
        <v>0.105</v>
      </c>
      <c r="G23" s="1">
        <f t="shared" si="4"/>
        <v>0.7321428571428571</v>
      </c>
      <c r="H23" s="1">
        <f>_xlfn.RANK.AVG(G23,$G$19:$G$23,0)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845A-A5F2-47EC-B30E-F794ACD72B81}">
  <dimension ref="A3:J27"/>
  <sheetViews>
    <sheetView tabSelected="1" workbookViewId="0">
      <selection activeCell="G22" sqref="G22:G27"/>
    </sheetView>
  </sheetViews>
  <sheetFormatPr defaultRowHeight="14.4" x14ac:dyDescent="0.3"/>
  <cols>
    <col min="3" max="3" width="9.44140625" customWidth="1"/>
    <col min="9" max="9" width="21.6640625" customWidth="1"/>
  </cols>
  <sheetData>
    <row r="3" spans="1:10" x14ac:dyDescent="0.3">
      <c r="A3" s="1"/>
      <c r="B3" s="1" t="s">
        <v>6</v>
      </c>
      <c r="C3" s="1"/>
      <c r="D3" s="1"/>
      <c r="E3" s="1"/>
      <c r="H3" t="s">
        <v>28</v>
      </c>
      <c r="I3" t="s">
        <v>32</v>
      </c>
    </row>
    <row r="4" spans="1:10" x14ac:dyDescent="0.3">
      <c r="A4" s="1" t="s">
        <v>0</v>
      </c>
      <c r="B4" s="1" t="s">
        <v>7</v>
      </c>
      <c r="C4" s="1" t="s">
        <v>8</v>
      </c>
      <c r="D4" s="1" t="s">
        <v>9</v>
      </c>
      <c r="E4" s="1" t="s">
        <v>10</v>
      </c>
      <c r="H4" t="s">
        <v>29</v>
      </c>
      <c r="I4" s="4">
        <v>8020200220</v>
      </c>
    </row>
    <row r="5" spans="1:10" x14ac:dyDescent="0.3">
      <c r="A5" s="1" t="s">
        <v>1</v>
      </c>
      <c r="B5" s="1">
        <v>70</v>
      </c>
      <c r="C5" s="1">
        <v>62</v>
      </c>
      <c r="D5" s="1">
        <v>84</v>
      </c>
      <c r="E5" s="1">
        <v>68</v>
      </c>
      <c r="H5" t="s">
        <v>30</v>
      </c>
      <c r="I5" t="s">
        <v>31</v>
      </c>
    </row>
    <row r="6" spans="1:10" x14ac:dyDescent="0.3">
      <c r="A6" s="1" t="s">
        <v>2</v>
      </c>
      <c r="B6" s="1">
        <v>50</v>
      </c>
      <c r="C6" s="1">
        <v>76</v>
      </c>
      <c r="D6" s="1">
        <v>82</v>
      </c>
      <c r="E6" s="1">
        <v>76</v>
      </c>
    </row>
    <row r="7" spans="1:10" x14ac:dyDescent="0.3">
      <c r="A7" s="1" t="s">
        <v>3</v>
      </c>
      <c r="B7" s="1">
        <v>82</v>
      </c>
      <c r="C7" s="1">
        <v>53</v>
      </c>
      <c r="D7" s="1">
        <v>78</v>
      </c>
      <c r="E7" s="1">
        <v>71</v>
      </c>
    </row>
    <row r="8" spans="1:10" x14ac:dyDescent="0.3">
      <c r="A8" s="1" t="s">
        <v>4</v>
      </c>
      <c r="B8" s="1">
        <v>89</v>
      </c>
      <c r="C8" s="1">
        <v>68</v>
      </c>
      <c r="D8" s="1">
        <v>73</v>
      </c>
      <c r="E8" s="1">
        <v>86</v>
      </c>
      <c r="J8" s="3"/>
    </row>
    <row r="9" spans="1:10" x14ac:dyDescent="0.3">
      <c r="A9" s="1" t="s">
        <v>5</v>
      </c>
      <c r="B9" s="1">
        <v>75</v>
      </c>
      <c r="C9" s="1">
        <v>72</v>
      </c>
      <c r="D9" s="1">
        <v>86</v>
      </c>
      <c r="E9" s="1">
        <v>74</v>
      </c>
    </row>
    <row r="10" spans="1:10" x14ac:dyDescent="0.3">
      <c r="A10" s="1" t="s">
        <v>25</v>
      </c>
      <c r="B10" s="1">
        <v>62</v>
      </c>
      <c r="C10" s="1">
        <v>59</v>
      </c>
      <c r="D10" s="1">
        <v>75</v>
      </c>
      <c r="E10" s="1">
        <v>84</v>
      </c>
    </row>
    <row r="11" spans="1:10" x14ac:dyDescent="0.3">
      <c r="A11" s="1"/>
      <c r="B11" s="1" t="s">
        <v>12</v>
      </c>
      <c r="C11" s="1" t="s">
        <v>12</v>
      </c>
      <c r="D11" s="1" t="s">
        <v>12</v>
      </c>
      <c r="E11" s="1" t="s">
        <v>12</v>
      </c>
    </row>
    <row r="13" spans="1:10" x14ac:dyDescent="0.3">
      <c r="A13" s="1" t="s">
        <v>14</v>
      </c>
      <c r="B13" s="1"/>
      <c r="C13" s="1"/>
      <c r="D13" s="1"/>
      <c r="E13" s="1"/>
    </row>
    <row r="14" spans="1:10" x14ac:dyDescent="0.3">
      <c r="A14" s="1" t="s">
        <v>15</v>
      </c>
      <c r="B14" s="1">
        <f>IF(B$11="Benefit",B5/MAX(B$5:B$10),MIN(B$5:B$10)/B5)</f>
        <v>0.7865168539325843</v>
      </c>
      <c r="C14" s="1">
        <f t="shared" ref="C14:E14" si="0">IF(C$11="Benefit",C5/MAX(C$5:C$10),MIN(C$5:C$10)/C5)</f>
        <v>0.81578947368421051</v>
      </c>
      <c r="D14" s="1">
        <f t="shared" si="0"/>
        <v>0.97674418604651159</v>
      </c>
      <c r="E14" s="1">
        <f t="shared" si="0"/>
        <v>0.79069767441860461</v>
      </c>
    </row>
    <row r="15" spans="1:10" x14ac:dyDescent="0.3">
      <c r="A15" s="1"/>
      <c r="B15" s="1">
        <f t="shared" ref="B15:E15" si="1">IF(B$11="Benefit",B6/MAX(B$5:B$10),MIN(B$5:B$10)/B6)</f>
        <v>0.5617977528089888</v>
      </c>
      <c r="C15" s="1">
        <f t="shared" si="1"/>
        <v>1</v>
      </c>
      <c r="D15" s="1">
        <f t="shared" si="1"/>
        <v>0.95348837209302328</v>
      </c>
      <c r="E15" s="1">
        <f t="shared" si="1"/>
        <v>0.88372093023255816</v>
      </c>
    </row>
    <row r="16" spans="1:10" x14ac:dyDescent="0.3">
      <c r="A16" s="1"/>
      <c r="B16" s="1">
        <f t="shared" ref="B16:E16" si="2">IF(B$11="Benefit",B7/MAX(B$5:B$10),MIN(B$5:B$10)/B7)</f>
        <v>0.9213483146067416</v>
      </c>
      <c r="C16" s="1">
        <f t="shared" si="2"/>
        <v>0.69736842105263153</v>
      </c>
      <c r="D16" s="1">
        <f t="shared" si="2"/>
        <v>0.90697674418604646</v>
      </c>
      <c r="E16" s="1">
        <f t="shared" si="2"/>
        <v>0.82558139534883723</v>
      </c>
    </row>
    <row r="17" spans="1:7" x14ac:dyDescent="0.3">
      <c r="A17" s="1"/>
      <c r="B17" s="1">
        <f t="shared" ref="B17:E17" si="3">IF(B$11="Benefit",B8/MAX(B$5:B$10),MIN(B$5:B$10)/B8)</f>
        <v>1</v>
      </c>
      <c r="C17" s="1">
        <f t="shared" si="3"/>
        <v>0.89473684210526316</v>
      </c>
      <c r="D17" s="1">
        <f t="shared" si="3"/>
        <v>0.84883720930232553</v>
      </c>
      <c r="E17" s="1">
        <f t="shared" si="3"/>
        <v>1</v>
      </c>
    </row>
    <row r="18" spans="1:7" x14ac:dyDescent="0.3">
      <c r="A18" s="1"/>
      <c r="B18" s="1">
        <f t="shared" ref="B18:E18" si="4">IF(B$11="Benefit",B9/MAX(B$5:B$10),MIN(B$5:B$10)/B9)</f>
        <v>0.84269662921348309</v>
      </c>
      <c r="C18" s="1">
        <f t="shared" si="4"/>
        <v>0.94736842105263153</v>
      </c>
      <c r="D18" s="1">
        <f t="shared" si="4"/>
        <v>1</v>
      </c>
      <c r="E18" s="1">
        <f t="shared" si="4"/>
        <v>0.86046511627906974</v>
      </c>
    </row>
    <row r="19" spans="1:7" x14ac:dyDescent="0.3">
      <c r="A19" s="1" t="s">
        <v>16</v>
      </c>
      <c r="B19" s="2">
        <v>0.35</v>
      </c>
      <c r="C19" s="2">
        <v>0.3</v>
      </c>
      <c r="D19" s="2">
        <v>0.25</v>
      </c>
      <c r="E19" s="2">
        <v>0.1</v>
      </c>
    </row>
    <row r="21" spans="1:7" x14ac:dyDescent="0.3">
      <c r="A21" s="1" t="s">
        <v>17</v>
      </c>
      <c r="B21" s="1"/>
      <c r="C21" s="1"/>
      <c r="D21" s="1"/>
      <c r="E21" s="1"/>
      <c r="F21" s="1" t="s">
        <v>23</v>
      </c>
      <c r="G21" s="1" t="s">
        <v>27</v>
      </c>
    </row>
    <row r="22" spans="1:7" x14ac:dyDescent="0.3">
      <c r="A22" s="1" t="s">
        <v>18</v>
      </c>
      <c r="B22" s="1">
        <f>B$19*B14</f>
        <v>0.2752808988764045</v>
      </c>
      <c r="C22" s="1">
        <f t="shared" ref="C22:E22" si="5">C$19*C14</f>
        <v>0.24473684210526314</v>
      </c>
      <c r="D22" s="1">
        <f t="shared" si="5"/>
        <v>0.2441860465116279</v>
      </c>
      <c r="E22" s="1">
        <f t="shared" si="5"/>
        <v>7.9069767441860464E-2</v>
      </c>
      <c r="F22" s="5">
        <f>SUM(B22:E22)</f>
        <v>0.84327355493515599</v>
      </c>
      <c r="G22" s="6">
        <f>_xlfn.RANK.AVG(F22,$F$22:$F$27,0)</f>
        <v>3</v>
      </c>
    </row>
    <row r="23" spans="1:7" x14ac:dyDescent="0.3">
      <c r="A23" s="1" t="s">
        <v>19</v>
      </c>
      <c r="B23" s="1">
        <f t="shared" ref="B23:E23" si="6">B$19*B15</f>
        <v>0.19662921348314608</v>
      </c>
      <c r="C23" s="1">
        <f t="shared" si="6"/>
        <v>0.3</v>
      </c>
      <c r="D23" s="1">
        <f t="shared" si="6"/>
        <v>0.23837209302325582</v>
      </c>
      <c r="E23" s="1">
        <f t="shared" si="6"/>
        <v>8.8372093023255827E-2</v>
      </c>
      <c r="F23" s="5">
        <f t="shared" ref="F23:F27" si="7">SUM(B23:E23)</f>
        <v>0.82337339952965771</v>
      </c>
      <c r="G23" s="6">
        <f>_xlfn.RANK.AVG(F23,$F$22:$F$27,0)</f>
        <v>5</v>
      </c>
    </row>
    <row r="24" spans="1:7" x14ac:dyDescent="0.3">
      <c r="A24" s="1" t="s">
        <v>20</v>
      </c>
      <c r="B24" s="1">
        <f t="shared" ref="B24:E24" si="8">B$19*B16</f>
        <v>0.32247191011235954</v>
      </c>
      <c r="C24" s="1">
        <f t="shared" si="8"/>
        <v>0.20921052631578946</v>
      </c>
      <c r="D24" s="1">
        <f t="shared" si="8"/>
        <v>0.22674418604651161</v>
      </c>
      <c r="E24" s="1">
        <f t="shared" si="8"/>
        <v>8.2558139534883723E-2</v>
      </c>
      <c r="F24" s="5">
        <f t="shared" si="7"/>
        <v>0.84098476200954431</v>
      </c>
      <c r="G24" s="6">
        <f t="shared" ref="G24:G27" si="9">_xlfn.RANK.AVG(F24,$F$22:$F$27,0)</f>
        <v>4</v>
      </c>
    </row>
    <row r="25" spans="1:7" x14ac:dyDescent="0.3">
      <c r="A25" s="1" t="s">
        <v>21</v>
      </c>
      <c r="B25" s="1">
        <f t="shared" ref="B25:E25" si="10">B$19*B17</f>
        <v>0.35</v>
      </c>
      <c r="C25" s="1">
        <f t="shared" si="10"/>
        <v>0.26842105263157895</v>
      </c>
      <c r="D25" s="1">
        <f t="shared" si="10"/>
        <v>0.21220930232558138</v>
      </c>
      <c r="E25" s="1">
        <f t="shared" si="10"/>
        <v>0.1</v>
      </c>
      <c r="F25" s="5">
        <f t="shared" si="7"/>
        <v>0.93063035495716029</v>
      </c>
      <c r="G25" s="6">
        <f t="shared" si="9"/>
        <v>1</v>
      </c>
    </row>
    <row r="26" spans="1:7" x14ac:dyDescent="0.3">
      <c r="A26" s="1" t="s">
        <v>22</v>
      </c>
      <c r="B26" s="1">
        <f t="shared" ref="B26:E26" si="11">B$19*B18</f>
        <v>0.29494382022471904</v>
      </c>
      <c r="C26" s="1">
        <f t="shared" si="11"/>
        <v>0.28421052631578947</v>
      </c>
      <c r="D26" s="1">
        <f t="shared" si="11"/>
        <v>0.25</v>
      </c>
      <c r="E26" s="1">
        <f t="shared" si="11"/>
        <v>8.6046511627906982E-2</v>
      </c>
      <c r="F26" s="5">
        <f t="shared" si="7"/>
        <v>0.91520085816841545</v>
      </c>
      <c r="G26" s="6">
        <f t="shared" si="9"/>
        <v>2</v>
      </c>
    </row>
    <row r="27" spans="1:7" x14ac:dyDescent="0.3">
      <c r="A27" s="1" t="s">
        <v>26</v>
      </c>
      <c r="B27" s="1">
        <f t="shared" ref="B27:E27" si="12">B$19*B19</f>
        <v>0.12249999999999998</v>
      </c>
      <c r="C27" s="1">
        <f t="shared" si="12"/>
        <v>0.09</v>
      </c>
      <c r="D27" s="1">
        <f t="shared" si="12"/>
        <v>6.25E-2</v>
      </c>
      <c r="E27" s="1">
        <f t="shared" si="12"/>
        <v>1.0000000000000002E-2</v>
      </c>
      <c r="F27" s="5">
        <f t="shared" si="7"/>
        <v>0.28499999999999998</v>
      </c>
      <c r="G27" s="6">
        <f t="shared" si="9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2023-05-25T07:53:38Z</dcterms:created>
  <dcterms:modified xsi:type="dcterms:W3CDTF">2023-06-08T06:47:56Z</dcterms:modified>
</cp:coreProperties>
</file>