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rDol\OneDrive\Рабочий стол\Прога\ИКС\5lab\"/>
    </mc:Choice>
  </mc:AlternateContent>
  <xr:revisionPtr revIDLastSave="0" documentId="13_ncr:1_{8BE33FCA-7E3C-48E3-98B4-51238D5D9BFD}" xr6:coauthVersionLast="47" xr6:coauthVersionMax="47" xr10:uidLastSave="{00000000-0000-0000-0000-000000000000}"/>
  <bookViews>
    <workbookView xWindow="14640" yWindow="1920" windowWidth="17280" windowHeight="9420" xr2:uid="{00000000-000D-0000-FFFF-FFFF00000000}"/>
  </bookViews>
  <sheets>
    <sheet name="Лист2" sheetId="2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Лист2!#REF!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0" i="2" l="1"/>
  <c r="O49" i="2"/>
  <c r="O48" i="2"/>
  <c r="O47" i="2"/>
  <c r="O46" i="2"/>
  <c r="O44" i="2"/>
  <c r="O45" i="2" s="1"/>
  <c r="O43" i="2"/>
  <c r="O42" i="2"/>
  <c r="O41" i="2"/>
  <c r="O40" i="2"/>
  <c r="O39" i="2"/>
  <c r="N50" i="2"/>
  <c r="N49" i="2"/>
  <c r="N48" i="2"/>
  <c r="N47" i="2"/>
  <c r="N46" i="2"/>
  <c r="N44" i="2"/>
  <c r="N45" i="2" s="1"/>
  <c r="N43" i="2"/>
  <c r="N42" i="2"/>
  <c r="N41" i="2"/>
  <c r="N40" i="2"/>
  <c r="N39" i="2"/>
  <c r="M50" i="2"/>
  <c r="M49" i="2"/>
  <c r="M48" i="2"/>
  <c r="M47" i="2"/>
  <c r="M46" i="2"/>
  <c r="M42" i="2"/>
  <c r="M44" i="2"/>
  <c r="M45" i="2" s="1"/>
  <c r="M43" i="2"/>
  <c r="M41" i="2"/>
  <c r="M40" i="2"/>
  <c r="M39" i="2"/>
</calcChain>
</file>

<file path=xl/sharedStrings.xml><?xml version="1.0" encoding="utf-8"?>
<sst xmlns="http://schemas.openxmlformats.org/spreadsheetml/2006/main" count="101" uniqueCount="42">
  <si>
    <t>Случайная выборка размером 20</t>
  </si>
  <si>
    <t>Систематическая выборка размером 20</t>
  </si>
  <si>
    <t>Нормальное распределение</t>
  </si>
  <si>
    <t>Биномиальное распределение</t>
  </si>
  <si>
    <t>Распределение Бернулли</t>
  </si>
  <si>
    <t>Карман</t>
  </si>
  <si>
    <t>Еще</t>
  </si>
  <si>
    <t>Частота</t>
  </si>
  <si>
    <t>Столбец1</t>
  </si>
  <si>
    <t>Случайное распределение</t>
  </si>
  <si>
    <t>Случайная выборка</t>
  </si>
  <si>
    <t>Систематическая выборка</t>
  </si>
  <si>
    <t>Гистограмма нормального распределения</t>
  </si>
  <si>
    <t>Медиана</t>
  </si>
  <si>
    <t>Мода</t>
  </si>
  <si>
    <t>Минимум</t>
  </si>
  <si>
    <t>Максимум</t>
  </si>
  <si>
    <t>Ранг</t>
  </si>
  <si>
    <t>Ср.Арифм</t>
  </si>
  <si>
    <t>Ср.Геом.</t>
  </si>
  <si>
    <t>Размах выборки</t>
  </si>
  <si>
    <t>Среднее линейное отклонение</t>
  </si>
  <si>
    <t>СКО</t>
  </si>
  <si>
    <t>Эксцесс</t>
  </si>
  <si>
    <t>Асииметрия</t>
  </si>
  <si>
    <t xml:space="preserve">                                   Показатель уровня</t>
  </si>
  <si>
    <t xml:space="preserve">                         Показатель асимметрии</t>
  </si>
  <si>
    <t xml:space="preserve">                             Показатель рассеяния</t>
  </si>
  <si>
    <t>Дисперсия</t>
  </si>
  <si>
    <t xml:space="preserve">Нормальное распределение </t>
  </si>
  <si>
    <t>Случайные выборки</t>
  </si>
  <si>
    <t>Точка</t>
  </si>
  <si>
    <t>Процент</t>
  </si>
  <si>
    <t>Перцентиль и ранг</t>
  </si>
  <si>
    <t>Среднее</t>
  </si>
  <si>
    <t>Стандартная ошибка</t>
  </si>
  <si>
    <t>Стандартное отклонение</t>
  </si>
  <si>
    <t>Дисперсия выборки</t>
  </si>
  <si>
    <t>Асимметричность</t>
  </si>
  <si>
    <t>Интервал</t>
  </si>
  <si>
    <t>Сумма</t>
  </si>
  <si>
    <t>Счет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</si>
</sst>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0" fillId="7" borderId="0" xfId="0" applyFill="1"/>
    <xf numFmtId="0" fontId="0" fillId="0" borderId="0" xfId="0" applyNumberFormat="1" applyFill="1" applyBorder="1" applyAlignment="1"/>
    <xf numFmtId="10" fontId="0" fillId="0" borderId="0" xfId="0" applyNumberFormat="1" applyFill="1" applyBorder="1" applyAlignment="1"/>
    <xf numFmtId="0" fontId="0" fillId="0" borderId="1" xfId="0" applyNumberFormat="1" applyFill="1" applyBorder="1" applyAlignment="1"/>
    <xf numFmtId="10" fontId="0" fillId="0" borderId="1" xfId="0" applyNumberFormat="1" applyFill="1" applyBorder="1" applyAlignment="1"/>
    <xf numFmtId="0" fontId="3" fillId="5" borderId="0" xfId="0" applyFont="1" applyFill="1"/>
    <xf numFmtId="0" fontId="3" fillId="6" borderId="0" xfId="0" applyFont="1" applyFill="1"/>
    <xf numFmtId="0" fontId="1" fillId="0" borderId="2" xfId="0" applyFont="1" applyFill="1" applyBorder="1" applyAlignment="1">
      <alignment horizontal="centerContinuous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Гистограмма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Частота</c:v>
          </c:tx>
          <c:invertIfNegative val="0"/>
          <c:cat>
            <c:strRef>
              <c:f>Лист2!$E$30:$E$40</c:f>
              <c:strCache>
                <c:ptCount val="11"/>
                <c:pt idx="0">
                  <c:v>57,0158252</c:v>
                </c:pt>
                <c:pt idx="1">
                  <c:v>66,38514858</c:v>
                </c:pt>
                <c:pt idx="2">
                  <c:v>75,75447196</c:v>
                </c:pt>
                <c:pt idx="3">
                  <c:v>85,12379534</c:v>
                </c:pt>
                <c:pt idx="4">
                  <c:v>94,49311872</c:v>
                </c:pt>
                <c:pt idx="5">
                  <c:v>103,8624421</c:v>
                </c:pt>
                <c:pt idx="6">
                  <c:v>113,2317655</c:v>
                </c:pt>
                <c:pt idx="7">
                  <c:v>122,6010889</c:v>
                </c:pt>
                <c:pt idx="8">
                  <c:v>131,9704122</c:v>
                </c:pt>
                <c:pt idx="9">
                  <c:v>141,3397356</c:v>
                </c:pt>
                <c:pt idx="10">
                  <c:v>Еще</c:v>
                </c:pt>
              </c:strCache>
            </c:strRef>
          </c:cat>
          <c:val>
            <c:numRef>
              <c:f>Лист2!$F$30:$F$40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7</c:v>
                </c:pt>
                <c:pt idx="3">
                  <c:v>7</c:v>
                </c:pt>
                <c:pt idx="4">
                  <c:v>14</c:v>
                </c:pt>
                <c:pt idx="5">
                  <c:v>22</c:v>
                </c:pt>
                <c:pt idx="6">
                  <c:v>21</c:v>
                </c:pt>
                <c:pt idx="7">
                  <c:v>12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5B-4227-9A3B-9101639F5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30168688"/>
        <c:axId val="1630165360"/>
      </c:barChart>
      <c:catAx>
        <c:axId val="1630168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Карман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30165360"/>
        <c:crosses val="autoZero"/>
        <c:auto val="1"/>
        <c:lblAlgn val="ctr"/>
        <c:lblOffset val="100"/>
        <c:noMultiLvlLbl val="0"/>
      </c:catAx>
      <c:valAx>
        <c:axId val="16301653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Частота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3016868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Гистограмма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Частота</c:v>
          </c:tx>
          <c:invertIfNegative val="0"/>
          <c:cat>
            <c:strRef>
              <c:f>Лист2!$E$44:$E$48</c:f>
              <c:strCache>
                <c:ptCount val="5"/>
                <c:pt idx="0">
                  <c:v>63,70752342</c:v>
                </c:pt>
                <c:pt idx="1">
                  <c:v>78,77866917</c:v>
                </c:pt>
                <c:pt idx="2">
                  <c:v>93,84981493</c:v>
                </c:pt>
                <c:pt idx="3">
                  <c:v>108,9209607</c:v>
                </c:pt>
                <c:pt idx="4">
                  <c:v>Еще</c:v>
                </c:pt>
              </c:strCache>
            </c:strRef>
          </c:cat>
          <c:val>
            <c:numRef>
              <c:f>Лист2!$F$44:$F$48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C9-4FE0-ADAB-ACA85BD82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6437696"/>
        <c:axId val="116438944"/>
      </c:barChart>
      <c:catAx>
        <c:axId val="116437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Карман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6438944"/>
        <c:crosses val="autoZero"/>
        <c:auto val="1"/>
        <c:lblAlgn val="ctr"/>
        <c:lblOffset val="100"/>
        <c:noMultiLvlLbl val="0"/>
      </c:catAx>
      <c:valAx>
        <c:axId val="1164389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Частота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643769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Гистограмма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Частота</c:v>
          </c:tx>
          <c:invertIfNegative val="0"/>
          <c:cat>
            <c:strRef>
              <c:f>Лист2!$E$53:$E$57</c:f>
              <c:strCache>
                <c:ptCount val="5"/>
                <c:pt idx="0">
                  <c:v>73,30460246</c:v>
                </c:pt>
                <c:pt idx="1">
                  <c:v>91,6083425</c:v>
                </c:pt>
                <c:pt idx="2">
                  <c:v>109,9120825</c:v>
                </c:pt>
                <c:pt idx="3">
                  <c:v>128,2158226</c:v>
                </c:pt>
                <c:pt idx="4">
                  <c:v>Еще</c:v>
                </c:pt>
              </c:strCache>
            </c:strRef>
          </c:cat>
          <c:val>
            <c:numRef>
              <c:f>Лист2!$F$53:$F$57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9</c:v>
                </c:pt>
                <c:pt idx="3">
                  <c:v>2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E1-4DC1-BDD5-F51EF9159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8750560"/>
        <c:axId val="88749312"/>
      </c:barChart>
      <c:catAx>
        <c:axId val="88750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Карман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8749312"/>
        <c:crosses val="autoZero"/>
        <c:auto val="1"/>
        <c:lblAlgn val="ctr"/>
        <c:lblOffset val="100"/>
        <c:noMultiLvlLbl val="0"/>
      </c:catAx>
      <c:valAx>
        <c:axId val="887493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Частота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875056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27213</xdr:colOff>
      <xdr:row>27</xdr:row>
      <xdr:rowOff>165462</xdr:rowOff>
    </xdr:from>
    <xdr:to>
      <xdr:col>7</xdr:col>
      <xdr:colOff>304800</xdr:colOff>
      <xdr:row>38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58CC317-F6A0-4207-8B55-01C0E1E9D0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25037</xdr:colOff>
      <xdr:row>41</xdr:row>
      <xdr:rowOff>101832</xdr:rowOff>
    </xdr:from>
    <xdr:to>
      <xdr:col>8</xdr:col>
      <xdr:colOff>1011382</xdr:colOff>
      <xdr:row>49</xdr:row>
      <xdr:rowOff>41564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03B1901-0B29-4E2B-A19C-01619A411D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385482</xdr:colOff>
      <xdr:row>51</xdr:row>
      <xdr:rowOff>11974</xdr:rowOff>
    </xdr:from>
    <xdr:to>
      <xdr:col>8</xdr:col>
      <xdr:colOff>872837</xdr:colOff>
      <xdr:row>62</xdr:row>
      <xdr:rowOff>35858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CD796C6-1189-4CE7-A68C-5159103A46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5698-4D65-4E40-942B-3D23A03D8F27}">
  <dimension ref="A1:P120"/>
  <sheetViews>
    <sheetView tabSelected="1" topLeftCell="D56" zoomScale="70" zoomScaleNormal="70" workbookViewId="0">
      <selection activeCell="I75" sqref="I75"/>
    </sheetView>
  </sheetViews>
  <sheetFormatPr defaultRowHeight="14.4" x14ac:dyDescent="0.3"/>
  <cols>
    <col min="5" max="5" width="28.88671875" customWidth="1"/>
    <col min="7" max="7" width="34.88671875" customWidth="1"/>
    <col min="9" max="9" width="30.21875" customWidth="1"/>
    <col min="11" max="11" width="34.88671875" customWidth="1"/>
    <col min="12" max="12" width="27.44140625" customWidth="1"/>
    <col min="13" max="13" width="29.6640625" customWidth="1"/>
    <col min="14" max="14" width="30.21875" customWidth="1"/>
    <col min="15" max="15" width="35.44140625" customWidth="1"/>
  </cols>
  <sheetData>
    <row r="1" spans="1:15" x14ac:dyDescent="0.3">
      <c r="A1">
        <v>1</v>
      </c>
      <c r="B1">
        <v>22</v>
      </c>
      <c r="C1">
        <v>73.199828673386946</v>
      </c>
    </row>
    <row r="2" spans="1:15" x14ac:dyDescent="0.3">
      <c r="A2">
        <v>0</v>
      </c>
      <c r="B2">
        <v>18</v>
      </c>
      <c r="C2">
        <v>97.123723005643114</v>
      </c>
      <c r="E2" t="s">
        <v>0</v>
      </c>
      <c r="G2" t="s">
        <v>1</v>
      </c>
      <c r="I2" t="s">
        <v>0</v>
      </c>
      <c r="K2" t="s">
        <v>1</v>
      </c>
      <c r="M2" t="s">
        <v>0</v>
      </c>
      <c r="O2" t="s">
        <v>1</v>
      </c>
    </row>
    <row r="3" spans="1:15" x14ac:dyDescent="0.3">
      <c r="A3">
        <v>1</v>
      </c>
      <c r="B3">
        <v>20</v>
      </c>
      <c r="C3">
        <v>103.7169229472056</v>
      </c>
      <c r="E3" t="s">
        <v>2</v>
      </c>
      <c r="G3" t="s">
        <v>2</v>
      </c>
      <c r="I3" t="s">
        <v>3</v>
      </c>
      <c r="K3" t="s">
        <v>3</v>
      </c>
      <c r="M3" t="s">
        <v>4</v>
      </c>
      <c r="O3" t="s">
        <v>4</v>
      </c>
    </row>
    <row r="4" spans="1:15" x14ac:dyDescent="0.3">
      <c r="A4">
        <v>0</v>
      </c>
      <c r="B4">
        <v>21</v>
      </c>
      <c r="C4">
        <v>113.27305199083639</v>
      </c>
      <c r="E4">
        <v>110.51453182299156</v>
      </c>
      <c r="G4">
        <v>106.88296495354734</v>
      </c>
      <c r="I4">
        <v>21</v>
      </c>
      <c r="K4">
        <v>19</v>
      </c>
      <c r="M4">
        <v>1</v>
      </c>
      <c r="O4">
        <v>0</v>
      </c>
    </row>
    <row r="5" spans="1:15" x14ac:dyDescent="0.3">
      <c r="A5">
        <v>0</v>
      </c>
      <c r="B5">
        <v>19</v>
      </c>
      <c r="C5">
        <v>106.88296495354734</v>
      </c>
      <c r="E5">
        <v>123.99210643488914</v>
      </c>
      <c r="G5">
        <v>110.51453182299156</v>
      </c>
      <c r="I5">
        <v>21</v>
      </c>
      <c r="K5">
        <v>22</v>
      </c>
      <c r="M5">
        <v>1</v>
      </c>
      <c r="O5">
        <v>1</v>
      </c>
    </row>
    <row r="6" spans="1:15" x14ac:dyDescent="0.3">
      <c r="A6">
        <v>1</v>
      </c>
      <c r="B6">
        <v>21</v>
      </c>
      <c r="C6">
        <v>131.34910002700053</v>
      </c>
      <c r="E6">
        <v>77.739344103611074</v>
      </c>
      <c r="G6">
        <v>92.182324604073074</v>
      </c>
      <c r="I6">
        <v>19</v>
      </c>
      <c r="K6">
        <v>23</v>
      </c>
      <c r="M6">
        <v>0</v>
      </c>
      <c r="O6">
        <v>0</v>
      </c>
    </row>
    <row r="7" spans="1:15" x14ac:dyDescent="0.3">
      <c r="A7">
        <v>0</v>
      </c>
      <c r="B7">
        <v>20</v>
      </c>
      <c r="C7">
        <v>63.707523420453072</v>
      </c>
      <c r="E7">
        <v>91.376489560934715</v>
      </c>
      <c r="G7">
        <v>105.05556272401009</v>
      </c>
      <c r="I7">
        <v>21</v>
      </c>
      <c r="K7">
        <v>21</v>
      </c>
      <c r="M7">
        <v>1</v>
      </c>
      <c r="O7">
        <v>1</v>
      </c>
    </row>
    <row r="8" spans="1:15" x14ac:dyDescent="0.3">
      <c r="A8">
        <v>0</v>
      </c>
      <c r="B8">
        <v>20</v>
      </c>
      <c r="C8">
        <v>96.550468495115638</v>
      </c>
      <c r="E8">
        <v>110.51453182299156</v>
      </c>
      <c r="G8">
        <v>84.743590175639838</v>
      </c>
      <c r="I8">
        <v>22</v>
      </c>
      <c r="K8">
        <v>21</v>
      </c>
      <c r="M8">
        <v>0</v>
      </c>
      <c r="O8">
        <v>0</v>
      </c>
    </row>
    <row r="9" spans="1:15" x14ac:dyDescent="0.3">
      <c r="A9">
        <v>0</v>
      </c>
      <c r="B9">
        <v>22</v>
      </c>
      <c r="C9">
        <v>102.84228462987812</v>
      </c>
      <c r="E9">
        <v>95.470352587290108</v>
      </c>
      <c r="G9">
        <v>138.4850864065811</v>
      </c>
      <c r="I9">
        <v>23</v>
      </c>
      <c r="K9">
        <v>21</v>
      </c>
      <c r="M9">
        <v>0</v>
      </c>
      <c r="O9">
        <v>0</v>
      </c>
    </row>
    <row r="10" spans="1:15" x14ac:dyDescent="0.3">
      <c r="A10">
        <v>1</v>
      </c>
      <c r="B10">
        <v>22</v>
      </c>
      <c r="C10">
        <v>110.51453182299156</v>
      </c>
      <c r="E10">
        <v>87.113483257417101</v>
      </c>
      <c r="G10">
        <v>99.227929947664961</v>
      </c>
      <c r="I10">
        <v>23</v>
      </c>
      <c r="K10">
        <v>21</v>
      </c>
      <c r="M10">
        <v>0</v>
      </c>
      <c r="O10">
        <v>1</v>
      </c>
    </row>
    <row r="11" spans="1:15" x14ac:dyDescent="0.3">
      <c r="A11">
        <v>0</v>
      </c>
      <c r="B11">
        <v>23</v>
      </c>
      <c r="C11">
        <v>118.24473656597547</v>
      </c>
      <c r="E11">
        <v>63.707523420453072</v>
      </c>
      <c r="G11">
        <v>105.53093286725925</v>
      </c>
      <c r="I11">
        <v>24</v>
      </c>
      <c r="K11">
        <v>19</v>
      </c>
      <c r="M11">
        <v>0</v>
      </c>
      <c r="O11">
        <v>0</v>
      </c>
    </row>
    <row r="12" spans="1:15" x14ac:dyDescent="0.3">
      <c r="A12">
        <v>0</v>
      </c>
      <c r="B12">
        <v>23</v>
      </c>
      <c r="C12">
        <v>146.91755748353899</v>
      </c>
      <c r="E12">
        <v>88.28552634222433</v>
      </c>
      <c r="G12">
        <v>94.805284586618654</v>
      </c>
      <c r="I12">
        <v>21</v>
      </c>
      <c r="K12">
        <v>23</v>
      </c>
      <c r="M12">
        <v>0</v>
      </c>
      <c r="O12">
        <v>0</v>
      </c>
    </row>
    <row r="13" spans="1:15" x14ac:dyDescent="0.3">
      <c r="A13">
        <v>1</v>
      </c>
      <c r="B13">
        <v>22</v>
      </c>
      <c r="C13">
        <v>121.28390406141989</v>
      </c>
      <c r="E13">
        <v>95.470352587290108</v>
      </c>
      <c r="G13">
        <v>115.83798621140886</v>
      </c>
      <c r="I13">
        <v>21</v>
      </c>
      <c r="K13">
        <v>23</v>
      </c>
      <c r="M13">
        <v>0</v>
      </c>
      <c r="O13">
        <v>0</v>
      </c>
    </row>
    <row r="14" spans="1:15" x14ac:dyDescent="0.3">
      <c r="A14">
        <v>1</v>
      </c>
      <c r="B14">
        <v>19</v>
      </c>
      <c r="C14">
        <v>112.36735442944337</v>
      </c>
      <c r="E14">
        <v>96.550468495115638</v>
      </c>
      <c r="G14">
        <v>79.810763761634007</v>
      </c>
      <c r="I14">
        <v>21</v>
      </c>
      <c r="K14">
        <v>21</v>
      </c>
      <c r="M14">
        <v>0</v>
      </c>
      <c r="O14">
        <v>0</v>
      </c>
    </row>
    <row r="15" spans="1:15" x14ac:dyDescent="0.3">
      <c r="A15">
        <v>0</v>
      </c>
      <c r="B15">
        <v>23</v>
      </c>
      <c r="C15">
        <v>92.182324604073074</v>
      </c>
      <c r="E15">
        <v>102.7742999009206</v>
      </c>
      <c r="G15">
        <v>105.80807864025701</v>
      </c>
      <c r="I15">
        <v>19</v>
      </c>
      <c r="K15">
        <v>21</v>
      </c>
      <c r="M15">
        <v>0</v>
      </c>
      <c r="O15">
        <v>0</v>
      </c>
    </row>
    <row r="16" spans="1:15" x14ac:dyDescent="0.3">
      <c r="A16">
        <v>1</v>
      </c>
      <c r="B16">
        <v>21</v>
      </c>
      <c r="C16">
        <v>88.783247317769565</v>
      </c>
      <c r="E16">
        <v>74.900038068881258</v>
      </c>
      <c r="G16">
        <v>92.678681337565649</v>
      </c>
      <c r="I16">
        <v>24</v>
      </c>
      <c r="K16">
        <v>23</v>
      </c>
      <c r="M16">
        <v>0</v>
      </c>
      <c r="O16">
        <v>0</v>
      </c>
    </row>
    <row r="17" spans="1:15" x14ac:dyDescent="0.3">
      <c r="A17">
        <v>0</v>
      </c>
      <c r="B17">
        <v>23</v>
      </c>
      <c r="C17">
        <v>68.883912515593693</v>
      </c>
      <c r="E17">
        <v>107.05690581526142</v>
      </c>
      <c r="G17">
        <v>85.761678544804454</v>
      </c>
      <c r="I17">
        <v>24</v>
      </c>
      <c r="K17">
        <v>20</v>
      </c>
      <c r="M17">
        <v>0</v>
      </c>
      <c r="O17">
        <v>0</v>
      </c>
    </row>
    <row r="18" spans="1:15" x14ac:dyDescent="0.3">
      <c r="A18">
        <v>1</v>
      </c>
      <c r="B18">
        <v>22</v>
      </c>
      <c r="C18">
        <v>105.36897459824104</v>
      </c>
      <c r="E18">
        <v>92.678681337565649</v>
      </c>
      <c r="G18">
        <v>133.13216438982636</v>
      </c>
      <c r="I18">
        <v>23</v>
      </c>
      <c r="K18">
        <v>24</v>
      </c>
      <c r="M18">
        <v>1</v>
      </c>
      <c r="O18">
        <v>1</v>
      </c>
    </row>
    <row r="19" spans="1:15" x14ac:dyDescent="0.3">
      <c r="A19">
        <v>0</v>
      </c>
      <c r="B19">
        <v>21</v>
      </c>
      <c r="C19">
        <v>137.49100869754329</v>
      </c>
      <c r="E19">
        <v>114.68542905058712</v>
      </c>
      <c r="G19">
        <v>74.282809489523061</v>
      </c>
      <c r="I19">
        <v>23</v>
      </c>
      <c r="K19">
        <v>19</v>
      </c>
      <c r="M19">
        <v>1</v>
      </c>
      <c r="O19">
        <v>0</v>
      </c>
    </row>
    <row r="20" spans="1:15" x14ac:dyDescent="0.3">
      <c r="A20">
        <v>1</v>
      </c>
      <c r="B20">
        <v>21</v>
      </c>
      <c r="C20">
        <v>105.05556272401009</v>
      </c>
      <c r="E20">
        <v>110.38474692904856</v>
      </c>
      <c r="G20">
        <v>73.304602463031188</v>
      </c>
      <c r="I20">
        <v>23</v>
      </c>
      <c r="K20">
        <v>19</v>
      </c>
      <c r="M20">
        <v>0</v>
      </c>
      <c r="O20">
        <v>0</v>
      </c>
    </row>
    <row r="21" spans="1:15" x14ac:dyDescent="0.3">
      <c r="A21">
        <v>0</v>
      </c>
      <c r="B21">
        <v>17</v>
      </c>
      <c r="C21">
        <v>122.20676833530888</v>
      </c>
      <c r="E21">
        <v>88.201898304396309</v>
      </c>
      <c r="G21">
        <v>99.974761522025801</v>
      </c>
      <c r="I21">
        <v>23</v>
      </c>
      <c r="K21">
        <v>20</v>
      </c>
      <c r="M21">
        <v>0</v>
      </c>
      <c r="O21">
        <v>1</v>
      </c>
    </row>
    <row r="22" spans="1:15" x14ac:dyDescent="0.3">
      <c r="A22">
        <v>1</v>
      </c>
      <c r="B22">
        <v>22</v>
      </c>
      <c r="C22">
        <v>77.339803081122227</v>
      </c>
      <c r="E22">
        <v>75.245964378700592</v>
      </c>
      <c r="G22">
        <v>74.900038068881258</v>
      </c>
      <c r="I22">
        <v>23</v>
      </c>
      <c r="K22">
        <v>24</v>
      </c>
      <c r="M22">
        <v>1</v>
      </c>
      <c r="O22">
        <v>1</v>
      </c>
    </row>
    <row r="23" spans="1:15" x14ac:dyDescent="0.3">
      <c r="A23">
        <v>0</v>
      </c>
      <c r="B23">
        <v>18</v>
      </c>
      <c r="C23">
        <v>67.341136652976274</v>
      </c>
      <c r="E23">
        <v>103.71383066521958</v>
      </c>
      <c r="G23">
        <v>146.51956260204315</v>
      </c>
      <c r="I23">
        <v>22</v>
      </c>
      <c r="K23">
        <v>22</v>
      </c>
      <c r="M23">
        <v>0</v>
      </c>
      <c r="O23">
        <v>0</v>
      </c>
    </row>
    <row r="24" spans="1:15" x14ac:dyDescent="0.3">
      <c r="A24">
        <v>0</v>
      </c>
      <c r="B24">
        <v>19</v>
      </c>
      <c r="C24">
        <v>137.32402547029778</v>
      </c>
    </row>
    <row r="25" spans="1:15" x14ac:dyDescent="0.3">
      <c r="A25">
        <v>0</v>
      </c>
      <c r="B25">
        <v>21</v>
      </c>
      <c r="C25">
        <v>84.743590175639838</v>
      </c>
    </row>
    <row r="26" spans="1:15" x14ac:dyDescent="0.3">
      <c r="A26">
        <v>0</v>
      </c>
      <c r="B26">
        <v>23</v>
      </c>
      <c r="C26">
        <v>113.40490598522592</v>
      </c>
    </row>
    <row r="27" spans="1:15" x14ac:dyDescent="0.3">
      <c r="A27">
        <v>0</v>
      </c>
      <c r="B27">
        <v>23</v>
      </c>
      <c r="C27">
        <v>123.99210643488914</v>
      </c>
    </row>
    <row r="28" spans="1:15" ht="15" thickBot="1" x14ac:dyDescent="0.35">
      <c r="A28">
        <v>0</v>
      </c>
      <c r="B28">
        <v>21</v>
      </c>
      <c r="C28">
        <v>75.245964378700592</v>
      </c>
      <c r="E28" t="s">
        <v>12</v>
      </c>
    </row>
    <row r="29" spans="1:15" x14ac:dyDescent="0.3">
      <c r="A29">
        <v>0</v>
      </c>
      <c r="B29">
        <v>18</v>
      </c>
      <c r="C29">
        <v>111.94043761643115</v>
      </c>
      <c r="E29" s="3" t="s">
        <v>5</v>
      </c>
      <c r="F29" s="3" t="s">
        <v>7</v>
      </c>
    </row>
    <row r="30" spans="1:15" x14ac:dyDescent="0.3">
      <c r="A30">
        <v>0</v>
      </c>
      <c r="B30">
        <v>21</v>
      </c>
      <c r="C30">
        <v>138.4850864065811</v>
      </c>
      <c r="E30" s="1">
        <v>57.015825202688575</v>
      </c>
      <c r="F30" s="1">
        <v>1</v>
      </c>
    </row>
    <row r="31" spans="1:15" x14ac:dyDescent="0.3">
      <c r="A31">
        <v>0</v>
      </c>
      <c r="B31">
        <v>24</v>
      </c>
      <c r="C31">
        <v>103.19046193908434</v>
      </c>
      <c r="E31" s="1">
        <v>66.385148582048714</v>
      </c>
      <c r="F31" s="1">
        <v>1</v>
      </c>
    </row>
    <row r="32" spans="1:15" x14ac:dyDescent="0.3">
      <c r="A32">
        <v>0</v>
      </c>
      <c r="B32">
        <v>22</v>
      </c>
      <c r="C32">
        <v>94.735640029830392</v>
      </c>
      <c r="E32" s="1">
        <v>75.754471961408854</v>
      </c>
      <c r="F32" s="1">
        <v>7</v>
      </c>
    </row>
    <row r="33" spans="1:15" x14ac:dyDescent="0.3">
      <c r="A33">
        <v>0</v>
      </c>
      <c r="B33">
        <v>20</v>
      </c>
      <c r="C33">
        <v>113.97347659803927</v>
      </c>
      <c r="E33" s="1">
        <v>85.123795340768993</v>
      </c>
      <c r="F33" s="1">
        <v>7</v>
      </c>
    </row>
    <row r="34" spans="1:15" x14ac:dyDescent="0.3">
      <c r="A34">
        <v>0</v>
      </c>
      <c r="B34">
        <v>24</v>
      </c>
      <c r="C34">
        <v>103.71383066521958</v>
      </c>
      <c r="E34" s="1">
        <v>94.493118720129132</v>
      </c>
      <c r="F34" s="1">
        <v>14</v>
      </c>
    </row>
    <row r="35" spans="1:15" x14ac:dyDescent="0.3">
      <c r="A35">
        <v>1</v>
      </c>
      <c r="B35">
        <v>21</v>
      </c>
      <c r="C35">
        <v>99.227929947664961</v>
      </c>
      <c r="E35" s="1">
        <v>103.86244209948927</v>
      </c>
      <c r="F35" s="1">
        <v>22</v>
      </c>
    </row>
    <row r="36" spans="1:15" ht="18" x14ac:dyDescent="0.35">
      <c r="A36">
        <v>0</v>
      </c>
      <c r="B36">
        <v>22</v>
      </c>
      <c r="C36">
        <v>150.70905899628997</v>
      </c>
      <c r="E36" s="1">
        <v>113.23176547884941</v>
      </c>
      <c r="F36" s="1">
        <v>21</v>
      </c>
      <c r="M36" s="7" t="s">
        <v>30</v>
      </c>
    </row>
    <row r="37" spans="1:15" x14ac:dyDescent="0.3">
      <c r="A37">
        <v>0</v>
      </c>
      <c r="B37">
        <v>20</v>
      </c>
      <c r="C37">
        <v>88.201898304396309</v>
      </c>
      <c r="E37" s="1">
        <v>122.60108885820955</v>
      </c>
      <c r="F37" s="1">
        <v>12</v>
      </c>
    </row>
    <row r="38" spans="1:15" x14ac:dyDescent="0.3">
      <c r="A38">
        <v>1</v>
      </c>
      <c r="B38">
        <v>19</v>
      </c>
      <c r="C38">
        <v>122.4033556150971</v>
      </c>
      <c r="E38" s="1">
        <v>131.97041223756969</v>
      </c>
      <c r="F38" s="1">
        <v>5</v>
      </c>
      <c r="M38" s="8" t="s">
        <v>29</v>
      </c>
      <c r="N38" s="15" t="s">
        <v>3</v>
      </c>
      <c r="O38" s="9" t="s">
        <v>4</v>
      </c>
    </row>
    <row r="39" spans="1:15" x14ac:dyDescent="0.3">
      <c r="A39">
        <v>0</v>
      </c>
      <c r="B39">
        <v>19</v>
      </c>
      <c r="C39">
        <v>107.05690581526142</v>
      </c>
      <c r="E39" s="1">
        <v>141.33973561692983</v>
      </c>
      <c r="F39" s="1">
        <v>5</v>
      </c>
      <c r="G39" t="s">
        <v>9</v>
      </c>
      <c r="K39" t="s">
        <v>25</v>
      </c>
      <c r="L39" s="4" t="s">
        <v>18</v>
      </c>
      <c r="M39">
        <f>AVERAGE(E4:E23)</f>
        <v>95.518825244289474</v>
      </c>
      <c r="N39">
        <f>AVERAGE(I4:I23)</f>
        <v>22.05</v>
      </c>
      <c r="O39">
        <f>AVERAGE(M4:M23)</f>
        <v>0.3</v>
      </c>
    </row>
    <row r="40" spans="1:15" ht="15" thickBot="1" x14ac:dyDescent="0.35">
      <c r="A40">
        <v>0</v>
      </c>
      <c r="B40">
        <v>19</v>
      </c>
      <c r="C40">
        <v>105.53093286725925</v>
      </c>
      <c r="E40" s="2" t="s">
        <v>6</v>
      </c>
      <c r="F40" s="2">
        <v>5</v>
      </c>
      <c r="L40" s="4" t="s">
        <v>19</v>
      </c>
      <c r="M40">
        <f>GEOMEAN(E4:E23)</f>
        <v>94.292482922251608</v>
      </c>
      <c r="N40">
        <f>GEOMEAN(I4:I23)</f>
        <v>21.999856369917637</v>
      </c>
      <c r="O40" t="e">
        <f>GEOMEAN(M4:M23)</f>
        <v>#NUM!</v>
      </c>
    </row>
    <row r="41" spans="1:15" x14ac:dyDescent="0.3">
      <c r="A41">
        <v>0</v>
      </c>
      <c r="B41">
        <v>24</v>
      </c>
      <c r="C41">
        <v>107.30497049516998</v>
      </c>
      <c r="L41" s="4" t="s">
        <v>13</v>
      </c>
      <c r="M41">
        <f>MEDIAN(E4:E23)</f>
        <v>95.470352587290108</v>
      </c>
      <c r="N41">
        <f>MEDIAN(I4:I23)</f>
        <v>22.5</v>
      </c>
      <c r="O41">
        <f>MEDIAN(M4:M23)</f>
        <v>0</v>
      </c>
    </row>
    <row r="42" spans="1:15" ht="15" thickBot="1" x14ac:dyDescent="0.35">
      <c r="A42">
        <v>0</v>
      </c>
      <c r="B42">
        <v>21</v>
      </c>
      <c r="C42">
        <v>121.02160578942858</v>
      </c>
      <c r="E42" t="s">
        <v>10</v>
      </c>
      <c r="L42" s="4" t="s">
        <v>14</v>
      </c>
      <c r="M42">
        <f>MODE(E4:E23)</f>
        <v>110.51453182299156</v>
      </c>
      <c r="N42">
        <f>MODE(I4:I23)</f>
        <v>23</v>
      </c>
      <c r="O42">
        <f>MODE(M4:M23)</f>
        <v>0</v>
      </c>
    </row>
    <row r="43" spans="1:15" x14ac:dyDescent="0.3">
      <c r="A43">
        <v>1</v>
      </c>
      <c r="B43">
        <v>19</v>
      </c>
      <c r="C43">
        <v>91.211666383605916</v>
      </c>
      <c r="E43" s="3" t="s">
        <v>5</v>
      </c>
      <c r="F43" s="3" t="s">
        <v>7</v>
      </c>
      <c r="L43" s="4" t="s">
        <v>15</v>
      </c>
      <c r="M43">
        <f>MIN(E4:E23)</f>
        <v>63.707523420453072</v>
      </c>
      <c r="N43">
        <f>MIN(I4:I23)</f>
        <v>19</v>
      </c>
      <c r="O43">
        <f>MIN(M4:M23)</f>
        <v>0</v>
      </c>
    </row>
    <row r="44" spans="1:15" x14ac:dyDescent="0.3">
      <c r="A44">
        <v>0</v>
      </c>
      <c r="B44">
        <v>22</v>
      </c>
      <c r="C44">
        <v>130.84187483182177</v>
      </c>
      <c r="E44" s="1">
        <v>63.707523420453072</v>
      </c>
      <c r="F44" s="1">
        <v>1</v>
      </c>
      <c r="L44" s="4" t="s">
        <v>16</v>
      </c>
      <c r="M44">
        <f>MAX(E4:E23)</f>
        <v>123.99210643488914</v>
      </c>
      <c r="N44">
        <f>MAX(I4:I23)</f>
        <v>24</v>
      </c>
      <c r="O44">
        <f>MAX(M4:M23)</f>
        <v>1</v>
      </c>
    </row>
    <row r="45" spans="1:15" x14ac:dyDescent="0.3">
      <c r="A45">
        <v>0</v>
      </c>
      <c r="B45">
        <v>23</v>
      </c>
      <c r="C45">
        <v>94.805284586618654</v>
      </c>
      <c r="E45" s="1">
        <v>78.778669174062088</v>
      </c>
      <c r="F45" s="1">
        <v>3</v>
      </c>
      <c r="K45" t="s">
        <v>27</v>
      </c>
      <c r="L45" s="6" t="s">
        <v>20</v>
      </c>
      <c r="M45">
        <f>M44-M43</f>
        <v>60.284583014436066</v>
      </c>
      <c r="N45">
        <f>N44-$N$43</f>
        <v>5</v>
      </c>
      <c r="O45">
        <f>O44-$O$43</f>
        <v>1</v>
      </c>
    </row>
    <row r="46" spans="1:15" x14ac:dyDescent="0.3">
      <c r="A46">
        <v>0</v>
      </c>
      <c r="B46">
        <v>23</v>
      </c>
      <c r="C46">
        <v>98.440148374356795</v>
      </c>
      <c r="E46" s="1">
        <v>93.849814927671105</v>
      </c>
      <c r="F46" s="1">
        <v>5</v>
      </c>
      <c r="L46" s="6" t="s">
        <v>21</v>
      </c>
      <c r="M46">
        <f>AVEDEV(E4:E23)</f>
        <v>12.051742373841989</v>
      </c>
      <c r="N46">
        <f>AVEDEV(I4:I23)</f>
        <v>1.25</v>
      </c>
      <c r="O46">
        <f>AVEDEV(M4:M23)</f>
        <v>0.41999999999999993</v>
      </c>
    </row>
    <row r="47" spans="1:15" x14ac:dyDescent="0.3">
      <c r="A47">
        <v>0</v>
      </c>
      <c r="B47">
        <v>23</v>
      </c>
      <c r="C47">
        <v>100.40622580854688</v>
      </c>
      <c r="E47" s="1">
        <v>108.92096068128012</v>
      </c>
      <c r="F47" s="1">
        <v>6</v>
      </c>
      <c r="L47" s="6" t="s">
        <v>22</v>
      </c>
      <c r="M47">
        <f>STDEV(E4:E23)</f>
        <v>15.336139179387937</v>
      </c>
      <c r="N47">
        <f>STDEV(I4:I23)</f>
        <v>1.5035046776746233</v>
      </c>
      <c r="O47">
        <f>STDEV(M4:M23)</f>
        <v>0.47016234598162726</v>
      </c>
    </row>
    <row r="48" spans="1:15" ht="15" thickBot="1" x14ac:dyDescent="0.35">
      <c r="A48">
        <v>0</v>
      </c>
      <c r="B48">
        <v>19</v>
      </c>
      <c r="C48">
        <v>91.376489560934715</v>
      </c>
      <c r="E48" s="2" t="s">
        <v>6</v>
      </c>
      <c r="F48" s="2">
        <v>5</v>
      </c>
      <c r="L48" s="6" t="s">
        <v>28</v>
      </c>
      <c r="M48">
        <f>VAR(E4:E23)</f>
        <v>235.19716492955769</v>
      </c>
      <c r="N48">
        <f>VAR(I4:I23)</f>
        <v>2.2605263157894728</v>
      </c>
      <c r="O48">
        <f>VAR(M4:M23)</f>
        <v>0.22105263157894739</v>
      </c>
    </row>
    <row r="49" spans="1:16" x14ac:dyDescent="0.3">
      <c r="A49">
        <v>0</v>
      </c>
      <c r="B49">
        <v>21</v>
      </c>
      <c r="C49">
        <v>96.077394825988449</v>
      </c>
      <c r="K49" t="s">
        <v>26</v>
      </c>
      <c r="L49" s="5" t="s">
        <v>23</v>
      </c>
      <c r="M49">
        <f>KURT(E4:E23)</f>
        <v>-0.33740545078515316</v>
      </c>
      <c r="N49">
        <f>KURT(I4:I23)</f>
        <v>-0.29557292715061223</v>
      </c>
      <c r="O49">
        <f>KURT(M4:M23)</f>
        <v>-1.2418300653594763</v>
      </c>
    </row>
    <row r="50" spans="1:16" x14ac:dyDescent="0.3">
      <c r="A50">
        <v>0</v>
      </c>
      <c r="B50">
        <v>23</v>
      </c>
      <c r="C50">
        <v>115.83798621140886</v>
      </c>
      <c r="L50" s="5" t="s">
        <v>24</v>
      </c>
      <c r="M50">
        <f>SKEW(E4:E23)</f>
        <v>-0.22282172206058726</v>
      </c>
      <c r="N50">
        <f>SKEW(I4:I23)</f>
        <v>-0.60988017953715024</v>
      </c>
      <c r="O50">
        <f>SKEW(M4:M23)</f>
        <v>0.94529995488369534</v>
      </c>
    </row>
    <row r="51" spans="1:16" ht="15" thickBot="1" x14ac:dyDescent="0.35">
      <c r="A51">
        <v>0</v>
      </c>
      <c r="B51">
        <v>20</v>
      </c>
      <c r="C51">
        <v>91.292474987858441</v>
      </c>
      <c r="E51" t="s">
        <v>11</v>
      </c>
    </row>
    <row r="52" spans="1:16" x14ac:dyDescent="0.3">
      <c r="A52">
        <v>0</v>
      </c>
      <c r="B52">
        <v>23</v>
      </c>
      <c r="C52">
        <v>110.38474692904856</v>
      </c>
      <c r="E52" s="3" t="s">
        <v>5</v>
      </c>
      <c r="F52" s="3" t="s">
        <v>7</v>
      </c>
    </row>
    <row r="53" spans="1:16" x14ac:dyDescent="0.3">
      <c r="A53">
        <v>1</v>
      </c>
      <c r="B53">
        <v>23</v>
      </c>
      <c r="C53">
        <v>92.050038599700201</v>
      </c>
      <c r="E53" s="1">
        <v>73.304602463031188</v>
      </c>
      <c r="F53" s="1">
        <v>1</v>
      </c>
    </row>
    <row r="54" spans="1:16" ht="15" thickBot="1" x14ac:dyDescent="0.35">
      <c r="A54">
        <v>1</v>
      </c>
      <c r="B54">
        <v>21</v>
      </c>
      <c r="C54">
        <v>94.14562807942275</v>
      </c>
      <c r="E54" s="1">
        <v>91.608342497784179</v>
      </c>
      <c r="F54" s="1">
        <v>5</v>
      </c>
    </row>
    <row r="55" spans="1:16" x14ac:dyDescent="0.3">
      <c r="A55">
        <v>0</v>
      </c>
      <c r="B55">
        <v>21</v>
      </c>
      <c r="C55">
        <v>79.810763761634007</v>
      </c>
      <c r="E55" s="1">
        <v>109.91208253253717</v>
      </c>
      <c r="F55" s="1">
        <v>9</v>
      </c>
      <c r="L55" s="14" t="s">
        <v>33</v>
      </c>
      <c r="M55" s="3" t="s">
        <v>31</v>
      </c>
      <c r="N55" s="3" t="s">
        <v>8</v>
      </c>
      <c r="O55" s="3" t="s">
        <v>17</v>
      </c>
      <c r="P55" s="3" t="s">
        <v>32</v>
      </c>
    </row>
    <row r="56" spans="1:16" x14ac:dyDescent="0.3">
      <c r="A56">
        <v>0</v>
      </c>
      <c r="B56">
        <v>23</v>
      </c>
      <c r="C56">
        <v>81.110249791527167</v>
      </c>
      <c r="E56" s="1">
        <v>128.21582256729016</v>
      </c>
      <c r="F56" s="1">
        <v>2</v>
      </c>
      <c r="M56" s="1">
        <v>2</v>
      </c>
      <c r="N56" s="10">
        <v>123.99210643488914</v>
      </c>
      <c r="O56" s="1">
        <v>1</v>
      </c>
      <c r="P56" s="11">
        <v>1</v>
      </c>
    </row>
    <row r="57" spans="1:16" ht="15" thickBot="1" x14ac:dyDescent="0.35">
      <c r="A57">
        <v>0</v>
      </c>
      <c r="B57">
        <v>23</v>
      </c>
      <c r="C57">
        <v>106.83589860273059</v>
      </c>
      <c r="E57" s="2" t="s">
        <v>6</v>
      </c>
      <c r="F57" s="2">
        <v>3</v>
      </c>
      <c r="M57" s="1">
        <v>16</v>
      </c>
      <c r="N57" s="10">
        <v>114.68542905058712</v>
      </c>
      <c r="O57" s="1">
        <v>2</v>
      </c>
      <c r="P57" s="11">
        <v>0.94699999999999995</v>
      </c>
    </row>
    <row r="58" spans="1:16" x14ac:dyDescent="0.3">
      <c r="A58">
        <v>0</v>
      </c>
      <c r="B58">
        <v>19</v>
      </c>
      <c r="C58">
        <v>111.47195689554792</v>
      </c>
      <c r="M58" s="1">
        <v>1</v>
      </c>
      <c r="N58" s="10">
        <v>110.51453182299156</v>
      </c>
      <c r="O58" s="1">
        <v>3</v>
      </c>
      <c r="P58" s="11">
        <v>0.84199999999999997</v>
      </c>
    </row>
    <row r="59" spans="1:16" x14ac:dyDescent="0.3">
      <c r="A59">
        <v>0</v>
      </c>
      <c r="B59">
        <v>22</v>
      </c>
      <c r="C59">
        <v>104.03183548769448</v>
      </c>
      <c r="M59" s="1">
        <v>5</v>
      </c>
      <c r="N59" s="10">
        <v>110.51453182299156</v>
      </c>
      <c r="O59" s="1">
        <v>3</v>
      </c>
      <c r="P59" s="11">
        <v>0.84199999999999997</v>
      </c>
    </row>
    <row r="60" spans="1:16" x14ac:dyDescent="0.3">
      <c r="A60">
        <v>0</v>
      </c>
      <c r="B60">
        <v>21</v>
      </c>
      <c r="C60">
        <v>105.80807864025701</v>
      </c>
      <c r="M60" s="1">
        <v>17</v>
      </c>
      <c r="N60" s="10">
        <v>110.38474692904856</v>
      </c>
      <c r="O60" s="1">
        <v>5</v>
      </c>
      <c r="P60" s="11">
        <v>0.78900000000000003</v>
      </c>
    </row>
    <row r="61" spans="1:16" x14ac:dyDescent="0.3">
      <c r="A61">
        <v>0</v>
      </c>
      <c r="B61">
        <v>21</v>
      </c>
      <c r="C61">
        <v>87.113483257417101</v>
      </c>
      <c r="M61" s="1">
        <v>14</v>
      </c>
      <c r="N61" s="10">
        <v>107.05690581526142</v>
      </c>
      <c r="O61" s="1">
        <v>6</v>
      </c>
      <c r="P61" s="11">
        <v>0.73599999999999999</v>
      </c>
    </row>
    <row r="62" spans="1:16" x14ac:dyDescent="0.3">
      <c r="A62">
        <v>0</v>
      </c>
      <c r="B62">
        <v>21</v>
      </c>
      <c r="C62">
        <v>111.75444594991859</v>
      </c>
      <c r="M62" s="1">
        <v>20</v>
      </c>
      <c r="N62" s="10">
        <v>103.71383066521958</v>
      </c>
      <c r="O62" s="1">
        <v>7</v>
      </c>
      <c r="P62" s="11">
        <v>0.68400000000000005</v>
      </c>
    </row>
    <row r="63" spans="1:16" x14ac:dyDescent="0.3">
      <c r="A63">
        <v>0</v>
      </c>
      <c r="B63">
        <v>18</v>
      </c>
      <c r="C63">
        <v>111.00254394259537</v>
      </c>
      <c r="M63" s="1">
        <v>12</v>
      </c>
      <c r="N63" s="10">
        <v>102.7742999009206</v>
      </c>
      <c r="O63" s="1">
        <v>8</v>
      </c>
      <c r="P63" s="11">
        <v>0.63100000000000001</v>
      </c>
    </row>
    <row r="64" spans="1:16" x14ac:dyDescent="0.3">
      <c r="A64">
        <v>0</v>
      </c>
      <c r="B64">
        <v>22</v>
      </c>
      <c r="C64">
        <v>96.184942574473098</v>
      </c>
      <c r="M64" s="1">
        <v>11</v>
      </c>
      <c r="N64" s="10">
        <v>96.550468495115638</v>
      </c>
      <c r="O64" s="1">
        <v>9</v>
      </c>
      <c r="P64" s="11">
        <v>0.57799999999999996</v>
      </c>
    </row>
    <row r="65" spans="1:16" x14ac:dyDescent="0.3">
      <c r="A65">
        <v>0</v>
      </c>
      <c r="B65">
        <v>23</v>
      </c>
      <c r="C65">
        <v>92.678681337565649</v>
      </c>
      <c r="M65" s="1">
        <v>6</v>
      </c>
      <c r="N65" s="10">
        <v>95.470352587290108</v>
      </c>
      <c r="O65" s="1">
        <v>10</v>
      </c>
      <c r="P65" s="11">
        <v>0.47299999999999998</v>
      </c>
    </row>
    <row r="66" spans="1:16" x14ac:dyDescent="0.3">
      <c r="A66">
        <v>1</v>
      </c>
      <c r="B66">
        <v>17</v>
      </c>
      <c r="C66">
        <v>99.417764229292516</v>
      </c>
      <c r="M66" s="1">
        <v>10</v>
      </c>
      <c r="N66" s="10">
        <v>95.470352587290108</v>
      </c>
      <c r="O66" s="1">
        <v>10</v>
      </c>
      <c r="P66" s="11">
        <v>0.47299999999999998</v>
      </c>
    </row>
    <row r="67" spans="1:16" x14ac:dyDescent="0.3">
      <c r="A67">
        <v>0</v>
      </c>
      <c r="B67">
        <v>21</v>
      </c>
      <c r="C67">
        <v>89.714910952898208</v>
      </c>
      <c r="M67" s="1">
        <v>15</v>
      </c>
      <c r="N67" s="10">
        <v>92.678681337565649</v>
      </c>
      <c r="O67" s="1">
        <v>12</v>
      </c>
      <c r="P67" s="11">
        <v>0.42099999999999999</v>
      </c>
    </row>
    <row r="68" spans="1:16" x14ac:dyDescent="0.3">
      <c r="A68">
        <v>0</v>
      </c>
      <c r="B68">
        <v>20</v>
      </c>
      <c r="C68">
        <v>112.79627213079948</v>
      </c>
      <c r="M68" s="1">
        <v>4</v>
      </c>
      <c r="N68" s="10">
        <v>91.376489560934715</v>
      </c>
      <c r="O68" s="1">
        <v>13</v>
      </c>
      <c r="P68" s="11">
        <v>0.36799999999999999</v>
      </c>
    </row>
    <row r="69" spans="1:16" x14ac:dyDescent="0.3">
      <c r="A69">
        <v>0</v>
      </c>
      <c r="B69">
        <v>20</v>
      </c>
      <c r="C69">
        <v>114.68542905058712</v>
      </c>
      <c r="M69" s="1">
        <v>9</v>
      </c>
      <c r="N69" s="10">
        <v>88.28552634222433</v>
      </c>
      <c r="O69" s="1">
        <v>14</v>
      </c>
      <c r="P69" s="11">
        <v>0.315</v>
      </c>
    </row>
    <row r="70" spans="1:16" x14ac:dyDescent="0.3">
      <c r="A70">
        <v>0</v>
      </c>
      <c r="B70">
        <v>20</v>
      </c>
      <c r="C70">
        <v>85.761678544804454</v>
      </c>
      <c r="M70" s="1">
        <v>18</v>
      </c>
      <c r="N70" s="10">
        <v>88.201898304396309</v>
      </c>
      <c r="O70" s="1">
        <v>15</v>
      </c>
      <c r="P70" s="11">
        <v>0.26300000000000001</v>
      </c>
    </row>
    <row r="71" spans="1:16" x14ac:dyDescent="0.3">
      <c r="A71">
        <v>0</v>
      </c>
      <c r="B71">
        <v>24</v>
      </c>
      <c r="C71">
        <v>133.87267497600988</v>
      </c>
      <c r="M71" s="1">
        <v>7</v>
      </c>
      <c r="N71" s="10">
        <v>87.113483257417101</v>
      </c>
      <c r="O71" s="1">
        <v>16</v>
      </c>
      <c r="P71" s="11">
        <v>0.21</v>
      </c>
    </row>
    <row r="72" spans="1:16" x14ac:dyDescent="0.3">
      <c r="A72">
        <v>0</v>
      </c>
      <c r="B72">
        <v>23</v>
      </c>
      <c r="C72">
        <v>101.09064330899855</v>
      </c>
      <c r="M72" s="1">
        <v>3</v>
      </c>
      <c r="N72" s="10">
        <v>77.739344103611074</v>
      </c>
      <c r="O72" s="1">
        <v>17</v>
      </c>
      <c r="P72" s="11">
        <v>0.157</v>
      </c>
    </row>
    <row r="73" spans="1:16" ht="15" thickBot="1" x14ac:dyDescent="0.35">
      <c r="A73">
        <v>1</v>
      </c>
      <c r="B73">
        <v>21</v>
      </c>
      <c r="C73">
        <v>124.68177626724355</v>
      </c>
      <c r="M73" s="1">
        <v>19</v>
      </c>
      <c r="N73" s="10">
        <v>75.245964378700592</v>
      </c>
      <c r="O73" s="1">
        <v>18</v>
      </c>
      <c r="P73" s="11">
        <v>0.105</v>
      </c>
    </row>
    <row r="74" spans="1:16" x14ac:dyDescent="0.3">
      <c r="A74">
        <v>0</v>
      </c>
      <c r="B74">
        <v>18</v>
      </c>
      <c r="C74">
        <v>95.470352587290108</v>
      </c>
      <c r="E74" s="16" t="s">
        <v>2</v>
      </c>
      <c r="F74" s="16"/>
      <c r="G74" s="16" t="s">
        <v>3</v>
      </c>
      <c r="H74" s="16"/>
      <c r="I74" s="16" t="s">
        <v>4</v>
      </c>
      <c r="J74" s="16"/>
      <c r="M74" s="1">
        <v>13</v>
      </c>
      <c r="N74" s="10">
        <v>74.900038068881258</v>
      </c>
      <c r="O74" s="1">
        <v>19</v>
      </c>
      <c r="P74" s="11">
        <v>5.1999999999999998E-2</v>
      </c>
    </row>
    <row r="75" spans="1:16" ht="15" thickBot="1" x14ac:dyDescent="0.35">
      <c r="A75">
        <v>1</v>
      </c>
      <c r="B75">
        <v>24</v>
      </c>
      <c r="C75">
        <v>133.13216438982636</v>
      </c>
      <c r="E75" s="1"/>
      <c r="F75" s="1"/>
      <c r="G75" s="1"/>
      <c r="H75" s="1"/>
      <c r="I75" s="1"/>
      <c r="J75" s="1"/>
      <c r="M75" s="2">
        <v>8</v>
      </c>
      <c r="N75" s="12">
        <v>63.707523420453072</v>
      </c>
      <c r="O75" s="2">
        <v>20</v>
      </c>
      <c r="P75" s="13">
        <v>0</v>
      </c>
    </row>
    <row r="76" spans="1:16" ht="15" thickBot="1" x14ac:dyDescent="0.35">
      <c r="A76">
        <v>0</v>
      </c>
      <c r="B76">
        <v>22</v>
      </c>
      <c r="C76">
        <v>104.53437678515911</v>
      </c>
      <c r="E76" s="1" t="s">
        <v>34</v>
      </c>
      <c r="F76" s="1">
        <v>95.518825244289474</v>
      </c>
      <c r="G76" s="1" t="s">
        <v>34</v>
      </c>
      <c r="H76" s="1">
        <v>22.05</v>
      </c>
      <c r="I76" s="1" t="s">
        <v>34</v>
      </c>
      <c r="J76" s="1">
        <v>0.3</v>
      </c>
    </row>
    <row r="77" spans="1:16" x14ac:dyDescent="0.3">
      <c r="A77">
        <v>1</v>
      </c>
      <c r="B77">
        <v>21</v>
      </c>
      <c r="C77">
        <v>112.21769707626663</v>
      </c>
      <c r="E77" s="1" t="s">
        <v>35</v>
      </c>
      <c r="F77" s="1">
        <v>3.4292649717509267</v>
      </c>
      <c r="G77" s="1" t="s">
        <v>35</v>
      </c>
      <c r="H77" s="1">
        <v>0.33619386637693677</v>
      </c>
      <c r="I77" s="1" t="s">
        <v>35</v>
      </c>
      <c r="J77" s="1">
        <v>0.10513149660756936</v>
      </c>
      <c r="L77" s="6" t="s">
        <v>33</v>
      </c>
      <c r="M77" s="3" t="s">
        <v>31</v>
      </c>
      <c r="N77" s="3" t="s">
        <v>8</v>
      </c>
      <c r="O77" s="3" t="s">
        <v>17</v>
      </c>
      <c r="P77" s="3" t="s">
        <v>32</v>
      </c>
    </row>
    <row r="78" spans="1:16" x14ac:dyDescent="0.3">
      <c r="A78">
        <v>0</v>
      </c>
      <c r="B78">
        <v>24</v>
      </c>
      <c r="C78">
        <v>77.739344103611074</v>
      </c>
      <c r="E78" s="1" t="s">
        <v>13</v>
      </c>
      <c r="F78" s="1">
        <v>95.470352587290108</v>
      </c>
      <c r="G78" s="1" t="s">
        <v>13</v>
      </c>
      <c r="H78" s="1">
        <v>22.5</v>
      </c>
      <c r="I78" s="1" t="s">
        <v>13</v>
      </c>
      <c r="J78" s="1">
        <v>0</v>
      </c>
      <c r="M78" s="1">
        <v>8</v>
      </c>
      <c r="N78" s="10">
        <v>24</v>
      </c>
      <c r="O78" s="1">
        <v>1</v>
      </c>
      <c r="P78" s="11">
        <v>0.89400000000000002</v>
      </c>
    </row>
    <row r="79" spans="1:16" x14ac:dyDescent="0.3">
      <c r="A79">
        <v>0</v>
      </c>
      <c r="B79">
        <v>23</v>
      </c>
      <c r="C79">
        <v>147.5647539133206</v>
      </c>
      <c r="E79" s="1" t="s">
        <v>14</v>
      </c>
      <c r="F79" s="1">
        <v>110.51453182299156</v>
      </c>
      <c r="G79" s="1" t="s">
        <v>14</v>
      </c>
      <c r="H79" s="1">
        <v>23</v>
      </c>
      <c r="I79" s="1" t="s">
        <v>14</v>
      </c>
      <c r="J79" s="1">
        <v>0</v>
      </c>
      <c r="M79" s="1">
        <v>13</v>
      </c>
      <c r="N79" s="10">
        <v>24</v>
      </c>
      <c r="O79" s="1">
        <v>1</v>
      </c>
      <c r="P79" s="11">
        <v>0.89400000000000002</v>
      </c>
    </row>
    <row r="80" spans="1:16" x14ac:dyDescent="0.3">
      <c r="A80">
        <v>0</v>
      </c>
      <c r="B80">
        <v>19</v>
      </c>
      <c r="C80">
        <v>74.282809489523061</v>
      </c>
      <c r="E80" s="1" t="s">
        <v>36</v>
      </c>
      <c r="F80" s="1">
        <v>15.336139179387937</v>
      </c>
      <c r="G80" s="1" t="s">
        <v>36</v>
      </c>
      <c r="H80" s="1">
        <v>1.5035046776746233</v>
      </c>
      <c r="I80" s="1" t="s">
        <v>36</v>
      </c>
      <c r="J80" s="1">
        <v>0.47016234598162726</v>
      </c>
      <c r="M80" s="1">
        <v>14</v>
      </c>
      <c r="N80" s="10">
        <v>24</v>
      </c>
      <c r="O80" s="1">
        <v>1</v>
      </c>
      <c r="P80" s="11">
        <v>0.89400000000000002</v>
      </c>
    </row>
    <row r="81" spans="1:16" x14ac:dyDescent="0.3">
      <c r="A81">
        <v>0</v>
      </c>
      <c r="B81">
        <v>24</v>
      </c>
      <c r="C81">
        <v>102.7742999009206</v>
      </c>
      <c r="E81" s="1" t="s">
        <v>37</v>
      </c>
      <c r="F81" s="1">
        <v>235.19716492955769</v>
      </c>
      <c r="G81" s="1" t="s">
        <v>37</v>
      </c>
      <c r="H81" s="1">
        <v>2.2605263157894728</v>
      </c>
      <c r="I81" s="1" t="s">
        <v>37</v>
      </c>
      <c r="J81" s="1">
        <v>0.22105263157894739</v>
      </c>
      <c r="M81" s="1">
        <v>6</v>
      </c>
      <c r="N81" s="10">
        <v>23</v>
      </c>
      <c r="O81" s="1">
        <v>4</v>
      </c>
      <c r="P81" s="11">
        <v>0.52600000000000002</v>
      </c>
    </row>
    <row r="82" spans="1:16" x14ac:dyDescent="0.3">
      <c r="A82">
        <v>1</v>
      </c>
      <c r="B82">
        <v>19</v>
      </c>
      <c r="C82">
        <v>121.53351488232147</v>
      </c>
      <c r="E82" s="1" t="s">
        <v>23</v>
      </c>
      <c r="F82" s="1">
        <v>-0.33740545078515316</v>
      </c>
      <c r="G82" s="1" t="s">
        <v>23</v>
      </c>
      <c r="H82" s="1">
        <v>-0.29557292715061223</v>
      </c>
      <c r="I82" s="1" t="s">
        <v>23</v>
      </c>
      <c r="J82" s="1">
        <v>-1.2418300653594763</v>
      </c>
      <c r="M82" s="1">
        <v>7</v>
      </c>
      <c r="N82" s="10">
        <v>23</v>
      </c>
      <c r="O82" s="1">
        <v>4</v>
      </c>
      <c r="P82" s="11">
        <v>0.52600000000000002</v>
      </c>
    </row>
    <row r="83" spans="1:16" x14ac:dyDescent="0.3">
      <c r="A83">
        <v>0</v>
      </c>
      <c r="B83">
        <v>22</v>
      </c>
      <c r="C83">
        <v>94.841687112057116</v>
      </c>
      <c r="E83" s="1" t="s">
        <v>38</v>
      </c>
      <c r="F83" s="1">
        <v>-0.22282172206058726</v>
      </c>
      <c r="G83" s="1" t="s">
        <v>38</v>
      </c>
      <c r="H83" s="1">
        <v>-0.60988017953715024</v>
      </c>
      <c r="I83" s="1" t="s">
        <v>38</v>
      </c>
      <c r="J83" s="1">
        <v>0.94529995488369534</v>
      </c>
      <c r="M83" s="1">
        <v>15</v>
      </c>
      <c r="N83" s="10">
        <v>23</v>
      </c>
      <c r="O83" s="1">
        <v>4</v>
      </c>
      <c r="P83" s="11">
        <v>0.52600000000000002</v>
      </c>
    </row>
    <row r="84" spans="1:16" x14ac:dyDescent="0.3">
      <c r="A84">
        <v>0</v>
      </c>
      <c r="B84">
        <v>21</v>
      </c>
      <c r="C84">
        <v>101.4417082638829</v>
      </c>
      <c r="E84" s="1" t="s">
        <v>39</v>
      </c>
      <c r="F84" s="1">
        <v>60.284583014436066</v>
      </c>
      <c r="G84" s="1" t="s">
        <v>39</v>
      </c>
      <c r="H84" s="1">
        <v>5</v>
      </c>
      <c r="I84" s="1" t="s">
        <v>39</v>
      </c>
      <c r="J84" s="1">
        <v>1</v>
      </c>
      <c r="M84" s="1">
        <v>16</v>
      </c>
      <c r="N84" s="10">
        <v>23</v>
      </c>
      <c r="O84" s="1">
        <v>4</v>
      </c>
      <c r="P84" s="11">
        <v>0.52600000000000002</v>
      </c>
    </row>
    <row r="85" spans="1:16" x14ac:dyDescent="0.3">
      <c r="A85">
        <v>0</v>
      </c>
      <c r="B85">
        <v>19</v>
      </c>
      <c r="C85">
        <v>73.304602463031188</v>
      </c>
      <c r="E85" s="1" t="s">
        <v>15</v>
      </c>
      <c r="F85" s="1">
        <v>63.707523420453072</v>
      </c>
      <c r="G85" s="1" t="s">
        <v>15</v>
      </c>
      <c r="H85" s="1">
        <v>19</v>
      </c>
      <c r="I85" s="1" t="s">
        <v>15</v>
      </c>
      <c r="J85" s="1">
        <v>0</v>
      </c>
      <c r="M85" s="1">
        <v>17</v>
      </c>
      <c r="N85" s="10">
        <v>23</v>
      </c>
      <c r="O85" s="1">
        <v>4</v>
      </c>
      <c r="P85" s="11">
        <v>0.52600000000000002</v>
      </c>
    </row>
    <row r="86" spans="1:16" x14ac:dyDescent="0.3">
      <c r="A86">
        <v>1</v>
      </c>
      <c r="B86">
        <v>19</v>
      </c>
      <c r="C86">
        <v>97.628356140921824</v>
      </c>
      <c r="E86" s="1" t="s">
        <v>16</v>
      </c>
      <c r="F86" s="1">
        <v>123.99210643488914</v>
      </c>
      <c r="G86" s="1" t="s">
        <v>16</v>
      </c>
      <c r="H86" s="1">
        <v>24</v>
      </c>
      <c r="I86" s="1" t="s">
        <v>16</v>
      </c>
      <c r="J86" s="1">
        <v>1</v>
      </c>
      <c r="M86" s="1">
        <v>18</v>
      </c>
      <c r="N86" s="10">
        <v>23</v>
      </c>
      <c r="O86" s="1">
        <v>4</v>
      </c>
      <c r="P86" s="11">
        <v>0.52600000000000002</v>
      </c>
    </row>
    <row r="87" spans="1:16" x14ac:dyDescent="0.3">
      <c r="A87">
        <v>1</v>
      </c>
      <c r="B87">
        <v>22</v>
      </c>
      <c r="C87">
        <v>148.72927092947066</v>
      </c>
      <c r="E87" s="1" t="s">
        <v>40</v>
      </c>
      <c r="F87" s="1">
        <v>1910.3765048857895</v>
      </c>
      <c r="G87" s="1" t="s">
        <v>40</v>
      </c>
      <c r="H87" s="1">
        <v>441</v>
      </c>
      <c r="I87" s="1" t="s">
        <v>40</v>
      </c>
      <c r="J87" s="1">
        <v>6</v>
      </c>
      <c r="M87" s="1">
        <v>19</v>
      </c>
      <c r="N87" s="10">
        <v>23</v>
      </c>
      <c r="O87" s="1">
        <v>4</v>
      </c>
      <c r="P87" s="11">
        <v>0.52600000000000002</v>
      </c>
    </row>
    <row r="88" spans="1:16" ht="15" thickBot="1" x14ac:dyDescent="0.35">
      <c r="A88">
        <v>1</v>
      </c>
      <c r="B88">
        <v>21</v>
      </c>
      <c r="C88">
        <v>109.62354533839971</v>
      </c>
      <c r="E88" s="2" t="s">
        <v>41</v>
      </c>
      <c r="F88" s="2">
        <v>20</v>
      </c>
      <c r="G88" s="2" t="s">
        <v>41</v>
      </c>
      <c r="H88" s="2">
        <v>20</v>
      </c>
      <c r="I88" s="2" t="s">
        <v>41</v>
      </c>
      <c r="J88" s="2">
        <v>20</v>
      </c>
      <c r="M88" s="1">
        <v>5</v>
      </c>
      <c r="N88" s="10">
        <v>22</v>
      </c>
      <c r="O88" s="1">
        <v>11</v>
      </c>
      <c r="P88" s="11">
        <v>0.42099999999999999</v>
      </c>
    </row>
    <row r="89" spans="1:16" x14ac:dyDescent="0.3">
      <c r="A89">
        <v>0</v>
      </c>
      <c r="B89">
        <v>22</v>
      </c>
      <c r="C89">
        <v>105.71396867599105</v>
      </c>
      <c r="F89">
        <v>0</v>
      </c>
      <c r="H89">
        <v>0</v>
      </c>
      <c r="J89">
        <v>0</v>
      </c>
      <c r="M89" s="1">
        <v>20</v>
      </c>
      <c r="N89" s="10">
        <v>22</v>
      </c>
      <c r="O89" s="1">
        <v>11</v>
      </c>
      <c r="P89" s="11">
        <v>0.42099999999999999</v>
      </c>
    </row>
    <row r="90" spans="1:16" x14ac:dyDescent="0.3">
      <c r="A90">
        <v>1</v>
      </c>
      <c r="B90">
        <v>20</v>
      </c>
      <c r="C90">
        <v>99.974761522025801</v>
      </c>
      <c r="M90" s="1">
        <v>1</v>
      </c>
      <c r="N90" s="10">
        <v>21</v>
      </c>
      <c r="O90" s="1">
        <v>13</v>
      </c>
      <c r="P90" s="11">
        <v>0.105</v>
      </c>
    </row>
    <row r="91" spans="1:16" x14ac:dyDescent="0.3">
      <c r="A91">
        <v>1</v>
      </c>
      <c r="B91">
        <v>21</v>
      </c>
      <c r="C91">
        <v>88.28552634222433</v>
      </c>
      <c r="M91" s="1">
        <v>2</v>
      </c>
      <c r="N91" s="10">
        <v>21</v>
      </c>
      <c r="O91" s="1">
        <v>13</v>
      </c>
      <c r="P91" s="11">
        <v>0.105</v>
      </c>
    </row>
    <row r="92" spans="1:16" x14ac:dyDescent="0.3">
      <c r="A92">
        <v>1</v>
      </c>
      <c r="B92">
        <v>21</v>
      </c>
      <c r="C92">
        <v>114.53759068681393</v>
      </c>
      <c r="M92" s="1">
        <v>4</v>
      </c>
      <c r="N92" s="10">
        <v>21</v>
      </c>
      <c r="O92" s="1">
        <v>13</v>
      </c>
      <c r="P92" s="11">
        <v>0.105</v>
      </c>
    </row>
    <row r="93" spans="1:16" x14ac:dyDescent="0.3">
      <c r="A93">
        <v>0</v>
      </c>
      <c r="B93">
        <v>22</v>
      </c>
      <c r="C93">
        <v>123.78292265348136</v>
      </c>
      <c r="M93" s="1">
        <v>9</v>
      </c>
      <c r="N93" s="10">
        <v>21</v>
      </c>
      <c r="O93" s="1">
        <v>13</v>
      </c>
      <c r="P93" s="11">
        <v>0.105</v>
      </c>
    </row>
    <row r="94" spans="1:16" x14ac:dyDescent="0.3">
      <c r="A94">
        <v>1</v>
      </c>
      <c r="B94">
        <v>22</v>
      </c>
      <c r="C94">
        <v>77.455718180863187</v>
      </c>
      <c r="M94" s="1">
        <v>10</v>
      </c>
      <c r="N94" s="10">
        <v>21</v>
      </c>
      <c r="O94" s="1">
        <v>13</v>
      </c>
      <c r="P94" s="11">
        <v>0.105</v>
      </c>
    </row>
    <row r="95" spans="1:16" x14ac:dyDescent="0.3">
      <c r="A95">
        <v>1</v>
      </c>
      <c r="B95">
        <v>24</v>
      </c>
      <c r="C95">
        <v>74.900038068881258</v>
      </c>
      <c r="M95" s="1">
        <v>11</v>
      </c>
      <c r="N95" s="10">
        <v>21</v>
      </c>
      <c r="O95" s="1">
        <v>13</v>
      </c>
      <c r="P95" s="11">
        <v>0.105</v>
      </c>
    </row>
    <row r="96" spans="1:16" x14ac:dyDescent="0.3">
      <c r="A96">
        <v>0</v>
      </c>
      <c r="B96">
        <v>23</v>
      </c>
      <c r="C96">
        <v>57.015825202688575</v>
      </c>
      <c r="M96" s="1">
        <v>3</v>
      </c>
      <c r="N96" s="10">
        <v>19</v>
      </c>
      <c r="O96" s="1">
        <v>19</v>
      </c>
      <c r="P96" s="11">
        <v>0</v>
      </c>
    </row>
    <row r="97" spans="1:16" ht="15" thickBot="1" x14ac:dyDescent="0.35">
      <c r="A97">
        <v>0</v>
      </c>
      <c r="B97">
        <v>23</v>
      </c>
      <c r="C97">
        <v>90.844526109867729</v>
      </c>
      <c r="M97" s="2">
        <v>12</v>
      </c>
      <c r="N97" s="12">
        <v>19</v>
      </c>
      <c r="O97" s="2">
        <v>19</v>
      </c>
      <c r="P97" s="13">
        <v>0</v>
      </c>
    </row>
    <row r="98" spans="1:16" x14ac:dyDescent="0.3">
      <c r="A98">
        <v>1</v>
      </c>
      <c r="B98">
        <v>25</v>
      </c>
      <c r="C98">
        <v>77.713741827756166</v>
      </c>
    </row>
    <row r="99" spans="1:16" ht="15" thickBot="1" x14ac:dyDescent="0.35">
      <c r="A99">
        <v>1</v>
      </c>
      <c r="B99">
        <v>21</v>
      </c>
      <c r="C99">
        <v>97.174722921045031</v>
      </c>
    </row>
    <row r="100" spans="1:16" x14ac:dyDescent="0.3">
      <c r="A100">
        <v>0</v>
      </c>
      <c r="B100">
        <v>22</v>
      </c>
      <c r="C100">
        <v>146.51956260204315</v>
      </c>
      <c r="L100" s="9" t="s">
        <v>33</v>
      </c>
      <c r="M100" s="3" t="s">
        <v>31</v>
      </c>
      <c r="N100" s="3" t="s">
        <v>8</v>
      </c>
      <c r="O100" s="3" t="s">
        <v>17</v>
      </c>
      <c r="P100" s="3" t="s">
        <v>32</v>
      </c>
    </row>
    <row r="101" spans="1:16" x14ac:dyDescent="0.3">
      <c r="M101" s="1">
        <v>1</v>
      </c>
      <c r="N101" s="10">
        <v>1</v>
      </c>
      <c r="O101" s="1">
        <v>1</v>
      </c>
      <c r="P101" s="11">
        <v>0.73599999999999999</v>
      </c>
    </row>
    <row r="102" spans="1:16" x14ac:dyDescent="0.3">
      <c r="M102" s="1">
        <v>2</v>
      </c>
      <c r="N102" s="10">
        <v>1</v>
      </c>
      <c r="O102" s="1">
        <v>1</v>
      </c>
      <c r="P102" s="11">
        <v>0.73599999999999999</v>
      </c>
    </row>
    <row r="103" spans="1:16" x14ac:dyDescent="0.3">
      <c r="M103" s="1">
        <v>4</v>
      </c>
      <c r="N103" s="10">
        <v>1</v>
      </c>
      <c r="O103" s="1">
        <v>1</v>
      </c>
      <c r="P103" s="11">
        <v>0.73599999999999999</v>
      </c>
    </row>
    <row r="104" spans="1:16" x14ac:dyDescent="0.3">
      <c r="M104" s="1">
        <v>15</v>
      </c>
      <c r="N104" s="10">
        <v>1</v>
      </c>
      <c r="O104" s="1">
        <v>1</v>
      </c>
      <c r="P104" s="11">
        <v>0.73599999999999999</v>
      </c>
    </row>
    <row r="105" spans="1:16" x14ac:dyDescent="0.3">
      <c r="M105" s="1">
        <v>16</v>
      </c>
      <c r="N105" s="10">
        <v>1</v>
      </c>
      <c r="O105" s="1">
        <v>1</v>
      </c>
      <c r="P105" s="11">
        <v>0.73599999999999999</v>
      </c>
    </row>
    <row r="106" spans="1:16" x14ac:dyDescent="0.3">
      <c r="M106" s="1">
        <v>19</v>
      </c>
      <c r="N106" s="10">
        <v>1</v>
      </c>
      <c r="O106" s="1">
        <v>1</v>
      </c>
      <c r="P106" s="11">
        <v>0.73599999999999999</v>
      </c>
    </row>
    <row r="107" spans="1:16" x14ac:dyDescent="0.3">
      <c r="M107" s="1">
        <v>3</v>
      </c>
      <c r="N107" s="10">
        <v>0</v>
      </c>
      <c r="O107" s="1">
        <v>7</v>
      </c>
      <c r="P107" s="11">
        <v>0</v>
      </c>
    </row>
    <row r="108" spans="1:16" x14ac:dyDescent="0.3">
      <c r="M108" s="1">
        <v>5</v>
      </c>
      <c r="N108" s="10">
        <v>0</v>
      </c>
      <c r="O108" s="1">
        <v>7</v>
      </c>
      <c r="P108" s="11">
        <v>0</v>
      </c>
    </row>
    <row r="109" spans="1:16" x14ac:dyDescent="0.3">
      <c r="M109" s="1">
        <v>6</v>
      </c>
      <c r="N109" s="10">
        <v>0</v>
      </c>
      <c r="O109" s="1">
        <v>7</v>
      </c>
      <c r="P109" s="11">
        <v>0</v>
      </c>
    </row>
    <row r="110" spans="1:16" x14ac:dyDescent="0.3">
      <c r="M110" s="1">
        <v>7</v>
      </c>
      <c r="N110" s="10">
        <v>0</v>
      </c>
      <c r="O110" s="1">
        <v>7</v>
      </c>
      <c r="P110" s="11">
        <v>0</v>
      </c>
    </row>
    <row r="111" spans="1:16" x14ac:dyDescent="0.3">
      <c r="M111" s="1">
        <v>8</v>
      </c>
      <c r="N111" s="10">
        <v>0</v>
      </c>
      <c r="O111" s="1">
        <v>7</v>
      </c>
      <c r="P111" s="11">
        <v>0</v>
      </c>
    </row>
    <row r="112" spans="1:16" x14ac:dyDescent="0.3">
      <c r="M112" s="1">
        <v>9</v>
      </c>
      <c r="N112" s="10">
        <v>0</v>
      </c>
      <c r="O112" s="1">
        <v>7</v>
      </c>
      <c r="P112" s="11">
        <v>0</v>
      </c>
    </row>
    <row r="113" spans="13:16" x14ac:dyDescent="0.3">
      <c r="M113" s="1">
        <v>10</v>
      </c>
      <c r="N113" s="10">
        <v>0</v>
      </c>
      <c r="O113" s="1">
        <v>7</v>
      </c>
      <c r="P113" s="11">
        <v>0</v>
      </c>
    </row>
    <row r="114" spans="13:16" x14ac:dyDescent="0.3">
      <c r="M114" s="1">
        <v>11</v>
      </c>
      <c r="N114" s="10">
        <v>0</v>
      </c>
      <c r="O114" s="1">
        <v>7</v>
      </c>
      <c r="P114" s="11">
        <v>0</v>
      </c>
    </row>
    <row r="115" spans="13:16" x14ac:dyDescent="0.3">
      <c r="M115" s="1">
        <v>12</v>
      </c>
      <c r="N115" s="10">
        <v>0</v>
      </c>
      <c r="O115" s="1">
        <v>7</v>
      </c>
      <c r="P115" s="11">
        <v>0</v>
      </c>
    </row>
    <row r="116" spans="13:16" x14ac:dyDescent="0.3">
      <c r="M116" s="1">
        <v>13</v>
      </c>
      <c r="N116" s="10">
        <v>0</v>
      </c>
      <c r="O116" s="1">
        <v>7</v>
      </c>
      <c r="P116" s="11">
        <v>0</v>
      </c>
    </row>
    <row r="117" spans="13:16" x14ac:dyDescent="0.3">
      <c r="M117" s="1">
        <v>14</v>
      </c>
      <c r="N117" s="10">
        <v>0</v>
      </c>
      <c r="O117" s="1">
        <v>7</v>
      </c>
      <c r="P117" s="11">
        <v>0</v>
      </c>
    </row>
    <row r="118" spans="13:16" x14ac:dyDescent="0.3">
      <c r="M118" s="1">
        <v>17</v>
      </c>
      <c r="N118" s="10">
        <v>0</v>
      </c>
      <c r="O118" s="1">
        <v>7</v>
      </c>
      <c r="P118" s="11">
        <v>0</v>
      </c>
    </row>
    <row r="119" spans="13:16" x14ac:dyDescent="0.3">
      <c r="M119" s="1">
        <v>18</v>
      </c>
      <c r="N119" s="10">
        <v>0</v>
      </c>
      <c r="O119" s="1">
        <v>7</v>
      </c>
      <c r="P119" s="11">
        <v>0</v>
      </c>
    </row>
    <row r="120" spans="13:16" ht="15" thickBot="1" x14ac:dyDescent="0.35">
      <c r="M120" s="2">
        <v>20</v>
      </c>
      <c r="N120" s="12">
        <v>0</v>
      </c>
      <c r="O120" s="2">
        <v>7</v>
      </c>
      <c r="P120" s="13">
        <v>0</v>
      </c>
    </row>
  </sheetData>
  <sortState xmlns:xlrd2="http://schemas.microsoft.com/office/spreadsheetml/2017/richdata2" ref="M101:P120">
    <sortCondition ref="O10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Долматов</dc:creator>
  <cp:lastModifiedBy>Дмитрий Долматов</cp:lastModifiedBy>
  <dcterms:created xsi:type="dcterms:W3CDTF">2015-06-05T18:19:34Z</dcterms:created>
  <dcterms:modified xsi:type="dcterms:W3CDTF">2021-12-21T21:48:05Z</dcterms:modified>
</cp:coreProperties>
</file>