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D69" i="1" l="1"/>
  <c r="E69" i="1"/>
  <c r="F69" i="1"/>
  <c r="G69" i="1"/>
  <c r="H69" i="1"/>
  <c r="I69" i="1"/>
  <c r="J69" i="1"/>
  <c r="K69" i="1"/>
  <c r="L69" i="1"/>
  <c r="M69" i="1"/>
  <c r="D70" i="1"/>
  <c r="E70" i="1"/>
  <c r="F70" i="1"/>
  <c r="G70" i="1"/>
  <c r="H70" i="1"/>
  <c r="I70" i="1"/>
  <c r="J70" i="1"/>
  <c r="K70" i="1"/>
  <c r="L70" i="1"/>
  <c r="M70" i="1"/>
  <c r="D71" i="1"/>
  <c r="E71" i="1"/>
  <c r="F71" i="1"/>
  <c r="G71" i="1"/>
  <c r="H71" i="1"/>
  <c r="I71" i="1"/>
  <c r="J71" i="1"/>
  <c r="K71" i="1"/>
  <c r="L71" i="1"/>
  <c r="M71" i="1"/>
  <c r="D72" i="1"/>
  <c r="E72" i="1"/>
  <c r="F72" i="1"/>
  <c r="G72" i="1"/>
  <c r="H72" i="1"/>
  <c r="I72" i="1"/>
  <c r="J72" i="1"/>
  <c r="K72" i="1"/>
  <c r="L72" i="1"/>
  <c r="M72" i="1"/>
  <c r="D73" i="1"/>
  <c r="E73" i="1"/>
  <c r="F73" i="1"/>
  <c r="G73" i="1"/>
  <c r="H73" i="1"/>
  <c r="I73" i="1"/>
  <c r="J73" i="1"/>
  <c r="K73" i="1"/>
  <c r="L73" i="1"/>
  <c r="M73" i="1"/>
  <c r="C72" i="1"/>
  <c r="C71" i="1"/>
  <c r="C69" i="1"/>
  <c r="C70" i="1" s="1"/>
  <c r="D50" i="1"/>
  <c r="E50" i="1"/>
  <c r="F50" i="1"/>
  <c r="G50" i="1"/>
  <c r="H50" i="1"/>
  <c r="I50" i="1"/>
  <c r="J50" i="1"/>
  <c r="K50" i="1"/>
  <c r="L50" i="1"/>
  <c r="M50" i="1"/>
  <c r="D51" i="1"/>
  <c r="E51" i="1"/>
  <c r="F51" i="1"/>
  <c r="G51" i="1"/>
  <c r="H51" i="1"/>
  <c r="I51" i="1"/>
  <c r="J51" i="1"/>
  <c r="K51" i="1"/>
  <c r="L51" i="1"/>
  <c r="M51" i="1"/>
  <c r="D52" i="1"/>
  <c r="E52" i="1"/>
  <c r="F52" i="1"/>
  <c r="G52" i="1"/>
  <c r="H52" i="1"/>
  <c r="I52" i="1"/>
  <c r="J52" i="1"/>
  <c r="K52" i="1"/>
  <c r="L52" i="1"/>
  <c r="M52" i="1"/>
  <c r="D53" i="1"/>
  <c r="E53" i="1"/>
  <c r="F53" i="1"/>
  <c r="G53" i="1"/>
  <c r="H53" i="1"/>
  <c r="I53" i="1"/>
  <c r="J53" i="1"/>
  <c r="K53" i="1"/>
  <c r="L53" i="1"/>
  <c r="M53" i="1"/>
  <c r="D54" i="1"/>
  <c r="E54" i="1"/>
  <c r="F54" i="1"/>
  <c r="G54" i="1"/>
  <c r="H54" i="1"/>
  <c r="I54" i="1"/>
  <c r="J54" i="1"/>
  <c r="K54" i="1"/>
  <c r="L54" i="1"/>
  <c r="M54" i="1"/>
  <c r="C53" i="1"/>
  <c r="C54" i="1" s="1"/>
  <c r="C52" i="1"/>
  <c r="C50" i="1"/>
  <c r="C51" i="1" s="1"/>
  <c r="D34" i="1"/>
  <c r="E34" i="1"/>
  <c r="F34" i="1"/>
  <c r="G34" i="1"/>
  <c r="H34" i="1"/>
  <c r="I34" i="1"/>
  <c r="J34" i="1"/>
  <c r="K34" i="1"/>
  <c r="L34" i="1"/>
  <c r="M34" i="1"/>
  <c r="D35" i="1"/>
  <c r="E35" i="1"/>
  <c r="F35" i="1"/>
  <c r="G35" i="1"/>
  <c r="H35" i="1"/>
  <c r="I35" i="1"/>
  <c r="J35" i="1"/>
  <c r="K35" i="1"/>
  <c r="L35" i="1"/>
  <c r="M35" i="1"/>
  <c r="D36" i="1"/>
  <c r="E36" i="1"/>
  <c r="F36" i="1"/>
  <c r="G36" i="1"/>
  <c r="H36" i="1"/>
  <c r="I36" i="1"/>
  <c r="J36" i="1"/>
  <c r="K36" i="1"/>
  <c r="L36" i="1"/>
  <c r="M36" i="1"/>
  <c r="C35" i="1"/>
  <c r="C34" i="1"/>
  <c r="C36" i="1" s="1"/>
  <c r="D32" i="1"/>
  <c r="E32" i="1"/>
  <c r="F32" i="1"/>
  <c r="G32" i="1"/>
  <c r="H32" i="1"/>
  <c r="I32" i="1"/>
  <c r="J32" i="1"/>
  <c r="K32" i="1"/>
  <c r="L32" i="1"/>
  <c r="M32" i="1"/>
  <c r="D33" i="1"/>
  <c r="E33" i="1"/>
  <c r="F33" i="1"/>
  <c r="G33" i="1"/>
  <c r="H33" i="1"/>
  <c r="I33" i="1"/>
  <c r="J33" i="1"/>
  <c r="K33" i="1"/>
  <c r="L33" i="1"/>
  <c r="M33" i="1"/>
  <c r="C32" i="1"/>
  <c r="C33" i="1" s="1"/>
  <c r="D16" i="1"/>
  <c r="E16" i="1"/>
  <c r="F16" i="1"/>
  <c r="G16" i="1"/>
  <c r="H16" i="1"/>
  <c r="I16" i="1"/>
  <c r="J16" i="1"/>
  <c r="K16" i="1"/>
  <c r="L16" i="1"/>
  <c r="M16" i="1"/>
  <c r="C16" i="1"/>
  <c r="D15" i="1"/>
  <c r="E15" i="1"/>
  <c r="F15" i="1"/>
  <c r="G15" i="1"/>
  <c r="H15" i="1"/>
  <c r="I15" i="1"/>
  <c r="J15" i="1"/>
  <c r="K15" i="1"/>
  <c r="L15" i="1"/>
  <c r="M15" i="1"/>
  <c r="C15" i="1"/>
  <c r="D13" i="1"/>
  <c r="D14" i="1" s="1"/>
  <c r="E13" i="1"/>
  <c r="E14" i="1" s="1"/>
  <c r="F13" i="1"/>
  <c r="F14" i="1" s="1"/>
  <c r="G13" i="1"/>
  <c r="G14" i="1" s="1"/>
  <c r="H13" i="1"/>
  <c r="H14" i="1" s="1"/>
  <c r="I13" i="1"/>
  <c r="I14" i="1" s="1"/>
  <c r="J13" i="1"/>
  <c r="J14" i="1" s="1"/>
  <c r="K13" i="1"/>
  <c r="K14" i="1" s="1"/>
  <c r="L13" i="1"/>
  <c r="L14" i="1" s="1"/>
  <c r="M13" i="1"/>
  <c r="M14" i="1" s="1"/>
  <c r="C13" i="1"/>
  <c r="C14" i="1" s="1"/>
  <c r="C17" i="1" l="1"/>
  <c r="L17" i="1"/>
  <c r="J17" i="1"/>
  <c r="H17" i="1"/>
  <c r="F17" i="1"/>
  <c r="D17" i="1"/>
  <c r="C73" i="1"/>
  <c r="M17" i="1"/>
  <c r="K17" i="1"/>
  <c r="I17" i="1"/>
  <c r="G17" i="1"/>
  <c r="E17" i="1"/>
</calcChain>
</file>

<file path=xl/sharedStrings.xml><?xml version="1.0" encoding="utf-8"?>
<sst xmlns="http://schemas.openxmlformats.org/spreadsheetml/2006/main" count="24" uniqueCount="17">
  <si>
    <r>
      <t>c</t>
    </r>
    <r>
      <rPr>
        <sz val="10"/>
        <color theme="1"/>
        <rFont val="Calibri"/>
        <family val="2"/>
        <scheme val="minor"/>
      </rPr>
      <t>i</t>
    </r>
  </si>
  <si>
    <t>Psb1</t>
  </si>
  <si>
    <t>Psb2</t>
  </si>
  <si>
    <t>Csb1</t>
  </si>
  <si>
    <t>Csr1</t>
  </si>
  <si>
    <t>Cs1</t>
  </si>
  <si>
    <t>Csb2</t>
  </si>
  <si>
    <t>Csr2</t>
  </si>
  <si>
    <t>Cs2</t>
  </si>
  <si>
    <t>Psb3</t>
  </si>
  <si>
    <t>Csb4</t>
  </si>
  <si>
    <t>Csr3</t>
  </si>
  <si>
    <t>Csb3</t>
  </si>
  <si>
    <t>Cs3</t>
  </si>
  <si>
    <t>Psb4</t>
  </si>
  <si>
    <t>Csr4</t>
  </si>
  <si>
    <t>Cs4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</si>
</sst>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233573928258969"/>
          <c:y val="2.8252405949256341E-2"/>
          <c:w val="0.7365529308836396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Лист1!$B$13</c:f>
              <c:strCache>
                <c:ptCount val="1"/>
                <c:pt idx="0">
                  <c:v>Psb1</c:v>
                </c:pt>
              </c:strCache>
            </c:strRef>
          </c:tx>
          <c:marker>
            <c:symbol val="none"/>
          </c:marker>
          <c:val>
            <c:numRef>
              <c:f>Лист1!$C$13:$M$13</c:f>
              <c:numCache>
                <c:formatCode>General</c:formatCode>
                <c:ptCount val="11"/>
                <c:pt idx="0">
                  <c:v>0.7</c:v>
                </c:pt>
                <c:pt idx="1">
                  <c:v>0.22</c:v>
                </c:pt>
                <c:pt idx="2">
                  <c:v>0.24</c:v>
                </c:pt>
                <c:pt idx="3">
                  <c:v>0.19999999999999998</c:v>
                </c:pt>
                <c:pt idx="4">
                  <c:v>0.15</c:v>
                </c:pt>
                <c:pt idx="5">
                  <c:v>0.13</c:v>
                </c:pt>
                <c:pt idx="6">
                  <c:v>0.12</c:v>
                </c:pt>
                <c:pt idx="7">
                  <c:v>0.10999999999999999</c:v>
                </c:pt>
                <c:pt idx="8">
                  <c:v>0.1</c:v>
                </c:pt>
                <c:pt idx="9">
                  <c:v>0.09</c:v>
                </c:pt>
                <c:pt idx="10">
                  <c:v>0.09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Лист1!$B$32</c:f>
              <c:strCache>
                <c:ptCount val="1"/>
                <c:pt idx="0">
                  <c:v>Psb2</c:v>
                </c:pt>
              </c:strCache>
            </c:strRef>
          </c:tx>
          <c:marker>
            <c:symbol val="none"/>
          </c:marker>
          <c:val>
            <c:numRef>
              <c:f>Лист1!$C$32:$M$32</c:f>
              <c:numCache>
                <c:formatCode>General</c:formatCode>
                <c:ptCount val="11"/>
                <c:pt idx="0">
                  <c:v>0.28000000000000003</c:v>
                </c:pt>
                <c:pt idx="1">
                  <c:v>0.05</c:v>
                </c:pt>
                <c:pt idx="2">
                  <c:v>0.33</c:v>
                </c:pt>
                <c:pt idx="3">
                  <c:v>0.28999999999999998</c:v>
                </c:pt>
                <c:pt idx="4">
                  <c:v>0.26</c:v>
                </c:pt>
                <c:pt idx="5">
                  <c:v>0.28000000000000003</c:v>
                </c:pt>
                <c:pt idx="6">
                  <c:v>0.27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0.28000000000000003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14816"/>
        <c:axId val="39716352"/>
      </c:lineChart>
      <c:catAx>
        <c:axId val="39714816"/>
        <c:scaling>
          <c:orientation val="minMax"/>
        </c:scaling>
        <c:delete val="0"/>
        <c:axPos val="b"/>
        <c:majorTickMark val="out"/>
        <c:minorTickMark val="none"/>
        <c:tickLblPos val="nextTo"/>
        <c:crossAx val="39716352"/>
        <c:crosses val="autoZero"/>
        <c:auto val="1"/>
        <c:lblAlgn val="ctr"/>
        <c:lblOffset val="100"/>
        <c:noMultiLvlLbl val="0"/>
      </c:catAx>
      <c:valAx>
        <c:axId val="39716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14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Лист1!$B$14</c:f>
              <c:strCache>
                <c:ptCount val="1"/>
                <c:pt idx="0">
                  <c:v>Psb2</c:v>
                </c:pt>
              </c:strCache>
            </c:strRef>
          </c:tx>
          <c:marker>
            <c:symbol val="none"/>
          </c:marker>
          <c:val>
            <c:numRef>
              <c:f>Лист1!$C$14:$M$14</c:f>
              <c:numCache>
                <c:formatCode>General</c:formatCode>
                <c:ptCount val="11"/>
                <c:pt idx="0">
                  <c:v>0.30000000000000004</c:v>
                </c:pt>
                <c:pt idx="1">
                  <c:v>0.78</c:v>
                </c:pt>
                <c:pt idx="2">
                  <c:v>0.76</c:v>
                </c:pt>
                <c:pt idx="3">
                  <c:v>0.8</c:v>
                </c:pt>
                <c:pt idx="4">
                  <c:v>0.85</c:v>
                </c:pt>
                <c:pt idx="5">
                  <c:v>0.87</c:v>
                </c:pt>
                <c:pt idx="6">
                  <c:v>0.88</c:v>
                </c:pt>
                <c:pt idx="7">
                  <c:v>0.89</c:v>
                </c:pt>
                <c:pt idx="8">
                  <c:v>0.9</c:v>
                </c:pt>
                <c:pt idx="9">
                  <c:v>0.91</c:v>
                </c:pt>
                <c:pt idx="10">
                  <c:v>0.91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Лист1!$B$33</c:f>
              <c:strCache>
                <c:ptCount val="1"/>
                <c:pt idx="0">
                  <c:v>Psb2</c:v>
                </c:pt>
              </c:strCache>
            </c:strRef>
          </c:tx>
          <c:marker>
            <c:symbol val="none"/>
          </c:marker>
          <c:val>
            <c:numRef>
              <c:f>Лист1!$C$33:$M$33</c:f>
              <c:numCache>
                <c:formatCode>General</c:formatCode>
                <c:ptCount val="11"/>
                <c:pt idx="0">
                  <c:v>0.72</c:v>
                </c:pt>
                <c:pt idx="1">
                  <c:v>0.95</c:v>
                </c:pt>
                <c:pt idx="2">
                  <c:v>0.66999999999999993</c:v>
                </c:pt>
                <c:pt idx="3">
                  <c:v>0.71</c:v>
                </c:pt>
                <c:pt idx="4">
                  <c:v>0.74</c:v>
                </c:pt>
                <c:pt idx="5">
                  <c:v>0.72</c:v>
                </c:pt>
                <c:pt idx="6">
                  <c:v>0.73</c:v>
                </c:pt>
                <c:pt idx="7">
                  <c:v>0.72</c:v>
                </c:pt>
                <c:pt idx="8">
                  <c:v>0.72</c:v>
                </c:pt>
                <c:pt idx="9">
                  <c:v>0.72</c:v>
                </c:pt>
                <c:pt idx="10">
                  <c:v>0.72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75680"/>
        <c:axId val="42777216"/>
      </c:lineChart>
      <c:catAx>
        <c:axId val="42775680"/>
        <c:scaling>
          <c:orientation val="minMax"/>
        </c:scaling>
        <c:delete val="0"/>
        <c:axPos val="b"/>
        <c:majorTickMark val="out"/>
        <c:minorTickMark val="none"/>
        <c:tickLblPos val="nextTo"/>
        <c:crossAx val="42777216"/>
        <c:crosses val="autoZero"/>
        <c:auto val="1"/>
        <c:lblAlgn val="ctr"/>
        <c:lblOffset val="100"/>
        <c:noMultiLvlLbl val="0"/>
      </c:catAx>
      <c:valAx>
        <c:axId val="42777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775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Лист1!$B$15</c:f>
              <c:strCache>
                <c:ptCount val="1"/>
                <c:pt idx="0">
                  <c:v>Csb1</c:v>
                </c:pt>
              </c:strCache>
            </c:strRef>
          </c:tx>
          <c:marker>
            <c:symbol val="none"/>
          </c:marker>
          <c:val>
            <c:numRef>
              <c:f>Лист1!$C$15:$M$15</c:f>
              <c:numCache>
                <c:formatCode>General</c:formatCode>
                <c:ptCount val="11"/>
                <c:pt idx="0">
                  <c:v>66</c:v>
                </c:pt>
                <c:pt idx="1">
                  <c:v>16.600000000000001</c:v>
                </c:pt>
                <c:pt idx="2">
                  <c:v>19.2</c:v>
                </c:pt>
                <c:pt idx="3">
                  <c:v>16.8</c:v>
                </c:pt>
                <c:pt idx="4">
                  <c:v>12.1</c:v>
                </c:pt>
                <c:pt idx="5">
                  <c:v>10.5</c:v>
                </c:pt>
                <c:pt idx="6">
                  <c:v>9.5</c:v>
                </c:pt>
                <c:pt idx="7">
                  <c:v>8.9</c:v>
                </c:pt>
                <c:pt idx="8">
                  <c:v>8.1000000000000014</c:v>
                </c:pt>
                <c:pt idx="9">
                  <c:v>7.1000000000000005</c:v>
                </c:pt>
                <c:pt idx="10">
                  <c:v>7.1000000000000005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Лист1!$B$34</c:f>
              <c:strCache>
                <c:ptCount val="1"/>
                <c:pt idx="0">
                  <c:v>Csb2</c:v>
                </c:pt>
              </c:strCache>
            </c:strRef>
          </c:tx>
          <c:marker>
            <c:symbol val="none"/>
          </c:marker>
          <c:val>
            <c:numRef>
              <c:f>Лист1!$C$34:$M$34</c:f>
              <c:numCache>
                <c:formatCode>General</c:formatCode>
                <c:ptCount val="11"/>
                <c:pt idx="0">
                  <c:v>15.6</c:v>
                </c:pt>
                <c:pt idx="1">
                  <c:v>4</c:v>
                </c:pt>
                <c:pt idx="2">
                  <c:v>18.200000000000003</c:v>
                </c:pt>
                <c:pt idx="3">
                  <c:v>16.8</c:v>
                </c:pt>
                <c:pt idx="4">
                  <c:v>14.800000000000002</c:v>
                </c:pt>
                <c:pt idx="5">
                  <c:v>15.6</c:v>
                </c:pt>
                <c:pt idx="6">
                  <c:v>15.200000000000001</c:v>
                </c:pt>
                <c:pt idx="7">
                  <c:v>15.6</c:v>
                </c:pt>
                <c:pt idx="8">
                  <c:v>15.6</c:v>
                </c:pt>
                <c:pt idx="9">
                  <c:v>15.6</c:v>
                </c:pt>
                <c:pt idx="10">
                  <c:v>15.6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42624"/>
        <c:axId val="101644160"/>
      </c:lineChart>
      <c:catAx>
        <c:axId val="101642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01644160"/>
        <c:crosses val="autoZero"/>
        <c:auto val="1"/>
        <c:lblAlgn val="ctr"/>
        <c:lblOffset val="100"/>
        <c:noMultiLvlLbl val="0"/>
      </c:catAx>
      <c:valAx>
        <c:axId val="10164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642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46062992125985"/>
          <c:y val="6.0659813356663747E-2"/>
          <c:w val="0.72544203849518807"/>
          <c:h val="0.89719889180519097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Лист1!$B$16</c:f>
              <c:strCache>
                <c:ptCount val="1"/>
                <c:pt idx="0">
                  <c:v>Csr1</c:v>
                </c:pt>
              </c:strCache>
            </c:strRef>
          </c:tx>
          <c:marker>
            <c:symbol val="none"/>
          </c:marker>
          <c:val>
            <c:numRef>
              <c:f>Лист1!$C$16:$M$16</c:f>
              <c:numCache>
                <c:formatCode>General</c:formatCode>
                <c:ptCount val="11"/>
                <c:pt idx="0">
                  <c:v>14</c:v>
                </c:pt>
                <c:pt idx="1">
                  <c:v>24.700000000000003</c:v>
                </c:pt>
                <c:pt idx="2">
                  <c:v>-84.42</c:v>
                </c:pt>
                <c:pt idx="3">
                  <c:v>-13.920000000000002</c:v>
                </c:pt>
                <c:pt idx="4">
                  <c:v>-5.0799999999999974</c:v>
                </c:pt>
                <c:pt idx="5">
                  <c:v>-5.3000000000000007</c:v>
                </c:pt>
                <c:pt idx="6">
                  <c:v>9.1400000000000041</c:v>
                </c:pt>
                <c:pt idx="7">
                  <c:v>14.98</c:v>
                </c:pt>
                <c:pt idx="8">
                  <c:v>14.98</c:v>
                </c:pt>
                <c:pt idx="9">
                  <c:v>15.48</c:v>
                </c:pt>
                <c:pt idx="10">
                  <c:v>21.22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Лист1!$B$35</c:f>
              <c:strCache>
                <c:ptCount val="1"/>
                <c:pt idx="0">
                  <c:v>Csr2</c:v>
                </c:pt>
              </c:strCache>
            </c:strRef>
          </c:tx>
          <c:marker>
            <c:symbol val="none"/>
          </c:marker>
          <c:val>
            <c:numRef>
              <c:f>Лист1!$C$35:$M$35</c:f>
              <c:numCache>
                <c:formatCode>General</c:formatCode>
                <c:ptCount val="11"/>
                <c:pt idx="0">
                  <c:v>38.799999999999997</c:v>
                </c:pt>
                <c:pt idx="1">
                  <c:v>54.7</c:v>
                </c:pt>
                <c:pt idx="2">
                  <c:v>32.900000000000006</c:v>
                </c:pt>
                <c:pt idx="3">
                  <c:v>33.1</c:v>
                </c:pt>
                <c:pt idx="4">
                  <c:v>37.799999999999997</c:v>
                </c:pt>
                <c:pt idx="5">
                  <c:v>36.299999999999997</c:v>
                </c:pt>
                <c:pt idx="6">
                  <c:v>36.799999999999997</c:v>
                </c:pt>
                <c:pt idx="7">
                  <c:v>37.299999999999997</c:v>
                </c:pt>
                <c:pt idx="8">
                  <c:v>38.799999999999997</c:v>
                </c:pt>
                <c:pt idx="9">
                  <c:v>39.299999999999997</c:v>
                </c:pt>
                <c:pt idx="10">
                  <c:v>39.299999999999997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185664"/>
        <c:axId val="105187200"/>
      </c:lineChart>
      <c:catAx>
        <c:axId val="105185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05187200"/>
        <c:crosses val="autoZero"/>
        <c:auto val="1"/>
        <c:lblAlgn val="ctr"/>
        <c:lblOffset val="100"/>
        <c:noMultiLvlLbl val="0"/>
      </c:catAx>
      <c:valAx>
        <c:axId val="10518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185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Лист1!$B$50</c:f>
              <c:strCache>
                <c:ptCount val="1"/>
                <c:pt idx="0">
                  <c:v>Psb3</c:v>
                </c:pt>
              </c:strCache>
            </c:strRef>
          </c:tx>
          <c:marker>
            <c:symbol val="none"/>
          </c:marker>
          <c:val>
            <c:numRef>
              <c:f>Лист1!$C$50:$M$50</c:f>
              <c:numCache>
                <c:formatCode>General</c:formatCode>
                <c:ptCount val="11"/>
                <c:pt idx="0">
                  <c:v>0.7</c:v>
                </c:pt>
                <c:pt idx="1">
                  <c:v>0.21999999999999997</c:v>
                </c:pt>
                <c:pt idx="2">
                  <c:v>0.15</c:v>
                </c:pt>
                <c:pt idx="3">
                  <c:v>6.0000000000000005E-2</c:v>
                </c:pt>
                <c:pt idx="4">
                  <c:v>0.04</c:v>
                </c:pt>
                <c:pt idx="5">
                  <c:v>0.01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Лист1!$B$69</c:f>
              <c:strCache>
                <c:ptCount val="1"/>
                <c:pt idx="0">
                  <c:v>Psb4</c:v>
                </c:pt>
              </c:strCache>
            </c:strRef>
          </c:tx>
          <c:marker>
            <c:symbol val="none"/>
          </c:marker>
          <c:val>
            <c:numRef>
              <c:f>Лист1!$C$69:$M$69</c:f>
              <c:numCache>
                <c:formatCode>General</c:formatCode>
                <c:ptCount val="11"/>
                <c:pt idx="0">
                  <c:v>1</c:v>
                </c:pt>
                <c:pt idx="1">
                  <c:v>0.05</c:v>
                </c:pt>
                <c:pt idx="2">
                  <c:v>0.3</c:v>
                </c:pt>
                <c:pt idx="3">
                  <c:v>0.27</c:v>
                </c:pt>
                <c:pt idx="4">
                  <c:v>0.23</c:v>
                </c:pt>
                <c:pt idx="5">
                  <c:v>0.24000000000000002</c:v>
                </c:pt>
                <c:pt idx="6">
                  <c:v>0.24000000000000002</c:v>
                </c:pt>
                <c:pt idx="7">
                  <c:v>0.24000000000000002</c:v>
                </c:pt>
                <c:pt idx="8">
                  <c:v>0.24000000000000002</c:v>
                </c:pt>
                <c:pt idx="9">
                  <c:v>0.24000000000000002</c:v>
                </c:pt>
                <c:pt idx="10">
                  <c:v>0.24000000000000002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15488"/>
        <c:axId val="101617024"/>
      </c:lineChart>
      <c:catAx>
        <c:axId val="101615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01617024"/>
        <c:crosses val="autoZero"/>
        <c:auto val="1"/>
        <c:lblAlgn val="ctr"/>
        <c:lblOffset val="100"/>
        <c:noMultiLvlLbl val="0"/>
      </c:catAx>
      <c:valAx>
        <c:axId val="101617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615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Лист1!$B$51</c:f>
              <c:strCache>
                <c:ptCount val="1"/>
                <c:pt idx="0">
                  <c:v>Psb3</c:v>
                </c:pt>
              </c:strCache>
            </c:strRef>
          </c:tx>
          <c:marker>
            <c:symbol val="none"/>
          </c:marker>
          <c:val>
            <c:numRef>
              <c:f>Лист1!$C$51:$M$51</c:f>
              <c:numCache>
                <c:formatCode>General</c:formatCode>
                <c:ptCount val="11"/>
                <c:pt idx="0">
                  <c:v>0.30000000000000004</c:v>
                </c:pt>
                <c:pt idx="1">
                  <c:v>0.78</c:v>
                </c:pt>
                <c:pt idx="2">
                  <c:v>0.85</c:v>
                </c:pt>
                <c:pt idx="3">
                  <c:v>0.94</c:v>
                </c:pt>
                <c:pt idx="4">
                  <c:v>0.96</c:v>
                </c:pt>
                <c:pt idx="5">
                  <c:v>0.99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Лист1!$B$70</c:f>
              <c:strCache>
                <c:ptCount val="1"/>
                <c:pt idx="0">
                  <c:v>Psb4</c:v>
                </c:pt>
              </c:strCache>
            </c:strRef>
          </c:tx>
          <c:marker>
            <c:symbol val="none"/>
          </c:marker>
          <c:val>
            <c:numRef>
              <c:f>Лист1!$C$70:$M$70</c:f>
              <c:numCache>
                <c:formatCode>General</c:formatCode>
                <c:ptCount val="11"/>
                <c:pt idx="0">
                  <c:v>0</c:v>
                </c:pt>
                <c:pt idx="1">
                  <c:v>0.95</c:v>
                </c:pt>
                <c:pt idx="2">
                  <c:v>0.7</c:v>
                </c:pt>
                <c:pt idx="3">
                  <c:v>0.73</c:v>
                </c:pt>
                <c:pt idx="4">
                  <c:v>0.77</c:v>
                </c:pt>
                <c:pt idx="5">
                  <c:v>0.76</c:v>
                </c:pt>
                <c:pt idx="6">
                  <c:v>0.76</c:v>
                </c:pt>
                <c:pt idx="7">
                  <c:v>0.76</c:v>
                </c:pt>
                <c:pt idx="8">
                  <c:v>0.76</c:v>
                </c:pt>
                <c:pt idx="9">
                  <c:v>0.76</c:v>
                </c:pt>
                <c:pt idx="10">
                  <c:v>0.76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44896"/>
        <c:axId val="118946432"/>
      </c:lineChart>
      <c:catAx>
        <c:axId val="118944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18946432"/>
        <c:crosses val="autoZero"/>
        <c:auto val="1"/>
        <c:lblAlgn val="ctr"/>
        <c:lblOffset val="100"/>
        <c:noMultiLvlLbl val="0"/>
      </c:catAx>
      <c:valAx>
        <c:axId val="118946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944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Лист1!$B$52</c:f>
              <c:strCache>
                <c:ptCount val="1"/>
                <c:pt idx="0">
                  <c:v>Csb3</c:v>
                </c:pt>
              </c:strCache>
            </c:strRef>
          </c:tx>
          <c:marker>
            <c:symbol val="none"/>
          </c:marker>
          <c:val>
            <c:numRef>
              <c:f>Лист1!$C$52:$M$52</c:f>
              <c:numCache>
                <c:formatCode>General</c:formatCode>
                <c:ptCount val="11"/>
                <c:pt idx="0">
                  <c:v>66</c:v>
                </c:pt>
                <c:pt idx="1">
                  <c:v>16.600000000000001</c:v>
                </c:pt>
                <c:pt idx="2">
                  <c:v>13.8</c:v>
                </c:pt>
                <c:pt idx="3">
                  <c:v>5</c:v>
                </c:pt>
                <c:pt idx="4">
                  <c:v>3.4000000000000004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Лист1!$B$71</c:f>
              <c:strCache>
                <c:ptCount val="1"/>
                <c:pt idx="0">
                  <c:v>Csb4</c:v>
                </c:pt>
              </c:strCache>
            </c:strRef>
          </c:tx>
          <c:marker>
            <c:symbol val="none"/>
          </c:marker>
          <c:val>
            <c:numRef>
              <c:f>Лист1!$C$71:$M$71</c:f>
              <c:numCache>
                <c:formatCode>General</c:formatCode>
                <c:ptCount val="11"/>
                <c:pt idx="0">
                  <c:v>94</c:v>
                </c:pt>
                <c:pt idx="1">
                  <c:v>4</c:v>
                </c:pt>
                <c:pt idx="2">
                  <c:v>16.400000000000002</c:v>
                </c:pt>
                <c:pt idx="3">
                  <c:v>15.4</c:v>
                </c:pt>
                <c:pt idx="4">
                  <c:v>12.399999999999999</c:v>
                </c:pt>
                <c:pt idx="5">
                  <c:v>12.8</c:v>
                </c:pt>
                <c:pt idx="6">
                  <c:v>12.8</c:v>
                </c:pt>
                <c:pt idx="7">
                  <c:v>12.8</c:v>
                </c:pt>
                <c:pt idx="8">
                  <c:v>12.8</c:v>
                </c:pt>
                <c:pt idx="9">
                  <c:v>12.8</c:v>
                </c:pt>
                <c:pt idx="10">
                  <c:v>12.8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884608"/>
        <c:axId val="118939648"/>
      </c:lineChart>
      <c:catAx>
        <c:axId val="118884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18939648"/>
        <c:crosses val="autoZero"/>
        <c:auto val="1"/>
        <c:lblAlgn val="ctr"/>
        <c:lblOffset val="100"/>
        <c:noMultiLvlLbl val="0"/>
      </c:catAx>
      <c:valAx>
        <c:axId val="118939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884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Лист1!$B$53</c:f>
              <c:strCache>
                <c:ptCount val="1"/>
                <c:pt idx="0">
                  <c:v>Csr3</c:v>
                </c:pt>
              </c:strCache>
            </c:strRef>
          </c:tx>
          <c:marker>
            <c:symbol val="none"/>
          </c:marker>
          <c:val>
            <c:numRef>
              <c:f>Лист1!$C$53:$M$53</c:f>
              <c:numCache>
                <c:formatCode>General</c:formatCode>
                <c:ptCount val="11"/>
                <c:pt idx="0">
                  <c:v>14</c:v>
                </c:pt>
                <c:pt idx="1">
                  <c:v>-4.9000000000000004</c:v>
                </c:pt>
                <c:pt idx="2">
                  <c:v>32.200000000000003</c:v>
                </c:pt>
                <c:pt idx="3">
                  <c:v>35.799999999999997</c:v>
                </c:pt>
                <c:pt idx="4">
                  <c:v>46.500000000000007</c:v>
                </c:pt>
                <c:pt idx="5">
                  <c:v>48.900000000000006</c:v>
                </c:pt>
                <c:pt idx="6">
                  <c:v>53.8</c:v>
                </c:pt>
                <c:pt idx="7">
                  <c:v>53.5</c:v>
                </c:pt>
                <c:pt idx="8">
                  <c:v>54.8</c:v>
                </c:pt>
                <c:pt idx="9">
                  <c:v>55</c:v>
                </c:pt>
                <c:pt idx="10">
                  <c:v>56.5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Лист1!$B$72</c:f>
              <c:strCache>
                <c:ptCount val="1"/>
                <c:pt idx="0">
                  <c:v>Csr4</c:v>
                </c:pt>
              </c:strCache>
            </c:strRef>
          </c:tx>
          <c:marker>
            <c:symbol val="none"/>
          </c:marker>
          <c:val>
            <c:numRef>
              <c:f>Лист1!$C$72:$M$72</c:f>
              <c:numCache>
                <c:formatCode>General</c:formatCode>
                <c:ptCount val="11"/>
                <c:pt idx="0">
                  <c:v>0</c:v>
                </c:pt>
                <c:pt idx="1">
                  <c:v>54.7</c:v>
                </c:pt>
                <c:pt idx="2">
                  <c:v>36.200000000000003</c:v>
                </c:pt>
                <c:pt idx="3">
                  <c:v>34.4</c:v>
                </c:pt>
                <c:pt idx="4">
                  <c:v>39.400000000000006</c:v>
                </c:pt>
                <c:pt idx="5">
                  <c:v>40.700000000000003</c:v>
                </c:pt>
                <c:pt idx="6">
                  <c:v>41.7</c:v>
                </c:pt>
                <c:pt idx="7">
                  <c:v>42.2</c:v>
                </c:pt>
                <c:pt idx="8">
                  <c:v>42.2</c:v>
                </c:pt>
                <c:pt idx="9">
                  <c:v>43.4</c:v>
                </c:pt>
                <c:pt idx="10">
                  <c:v>43.9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62880"/>
        <c:axId val="85564416"/>
      </c:lineChart>
      <c:catAx>
        <c:axId val="85562880"/>
        <c:scaling>
          <c:orientation val="minMax"/>
        </c:scaling>
        <c:delete val="0"/>
        <c:axPos val="b"/>
        <c:majorTickMark val="out"/>
        <c:minorTickMark val="none"/>
        <c:tickLblPos val="nextTo"/>
        <c:crossAx val="85564416"/>
        <c:crosses val="autoZero"/>
        <c:auto val="1"/>
        <c:lblAlgn val="ctr"/>
        <c:lblOffset val="100"/>
        <c:noMultiLvlLbl val="0"/>
      </c:catAx>
      <c:valAx>
        <c:axId val="85564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562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Лист1!$B$17</c:f>
              <c:strCache>
                <c:ptCount val="1"/>
                <c:pt idx="0">
                  <c:v>Cs1</c:v>
                </c:pt>
              </c:strCache>
            </c:strRef>
          </c:tx>
          <c:marker>
            <c:symbol val="none"/>
          </c:marker>
          <c:val>
            <c:numRef>
              <c:f>Лист1!$C$17:$M$17</c:f>
              <c:numCache>
                <c:formatCode>General</c:formatCode>
                <c:ptCount val="11"/>
                <c:pt idx="0">
                  <c:v>80</c:v>
                </c:pt>
                <c:pt idx="1">
                  <c:v>41.300000000000004</c:v>
                </c:pt>
                <c:pt idx="2">
                  <c:v>-65.22</c:v>
                </c:pt>
                <c:pt idx="3">
                  <c:v>2.879999999999999</c:v>
                </c:pt>
                <c:pt idx="4">
                  <c:v>7.0200000000000022</c:v>
                </c:pt>
                <c:pt idx="5">
                  <c:v>5.1999999999999993</c:v>
                </c:pt>
                <c:pt idx="6">
                  <c:v>18.640000000000004</c:v>
                </c:pt>
                <c:pt idx="7">
                  <c:v>23.880000000000003</c:v>
                </c:pt>
                <c:pt idx="8">
                  <c:v>23.080000000000002</c:v>
                </c:pt>
                <c:pt idx="9">
                  <c:v>22.580000000000002</c:v>
                </c:pt>
                <c:pt idx="10">
                  <c:v>28.32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Лист1!$B$36</c:f>
              <c:strCache>
                <c:ptCount val="1"/>
                <c:pt idx="0">
                  <c:v>Cs2</c:v>
                </c:pt>
              </c:strCache>
            </c:strRef>
          </c:tx>
          <c:marker>
            <c:symbol val="none"/>
          </c:marker>
          <c:val>
            <c:numRef>
              <c:f>Лист1!$C$36:$M$36</c:f>
              <c:numCache>
                <c:formatCode>General</c:formatCode>
                <c:ptCount val="11"/>
                <c:pt idx="0">
                  <c:v>54.4</c:v>
                </c:pt>
                <c:pt idx="1">
                  <c:v>58.7</c:v>
                </c:pt>
                <c:pt idx="2">
                  <c:v>51.100000000000009</c:v>
                </c:pt>
                <c:pt idx="3">
                  <c:v>49.900000000000006</c:v>
                </c:pt>
                <c:pt idx="4">
                  <c:v>52.6</c:v>
                </c:pt>
                <c:pt idx="5">
                  <c:v>51.9</c:v>
                </c:pt>
                <c:pt idx="6">
                  <c:v>52</c:v>
                </c:pt>
                <c:pt idx="7">
                  <c:v>52.9</c:v>
                </c:pt>
                <c:pt idx="8">
                  <c:v>54.4</c:v>
                </c:pt>
                <c:pt idx="9">
                  <c:v>54.9</c:v>
                </c:pt>
                <c:pt idx="10">
                  <c:v>54.9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314688"/>
        <c:axId val="119349248"/>
      </c:lineChart>
      <c:catAx>
        <c:axId val="119314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19349248"/>
        <c:crosses val="autoZero"/>
        <c:auto val="1"/>
        <c:lblAlgn val="ctr"/>
        <c:lblOffset val="100"/>
        <c:noMultiLvlLbl val="0"/>
      </c:catAx>
      <c:valAx>
        <c:axId val="11934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314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Лист1!$B$54</c:f>
              <c:strCache>
                <c:ptCount val="1"/>
                <c:pt idx="0">
                  <c:v>Cs3</c:v>
                </c:pt>
              </c:strCache>
            </c:strRef>
          </c:tx>
          <c:marker>
            <c:symbol val="none"/>
          </c:marker>
          <c:val>
            <c:numRef>
              <c:f>Лист1!$C$54:$M$54</c:f>
              <c:numCache>
                <c:formatCode>General</c:formatCode>
                <c:ptCount val="11"/>
                <c:pt idx="0">
                  <c:v>80</c:v>
                </c:pt>
                <c:pt idx="1">
                  <c:v>11.700000000000001</c:v>
                </c:pt>
                <c:pt idx="2">
                  <c:v>46</c:v>
                </c:pt>
                <c:pt idx="3">
                  <c:v>40.799999999999997</c:v>
                </c:pt>
                <c:pt idx="4">
                  <c:v>49.900000000000006</c:v>
                </c:pt>
                <c:pt idx="5">
                  <c:v>49.900000000000006</c:v>
                </c:pt>
                <c:pt idx="6">
                  <c:v>53.8</c:v>
                </c:pt>
                <c:pt idx="7">
                  <c:v>53.5</c:v>
                </c:pt>
                <c:pt idx="8">
                  <c:v>54.8</c:v>
                </c:pt>
                <c:pt idx="9">
                  <c:v>55</c:v>
                </c:pt>
                <c:pt idx="10">
                  <c:v>56.5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Лист1!$B$73</c:f>
              <c:strCache>
                <c:ptCount val="1"/>
                <c:pt idx="0">
                  <c:v>Cs4</c:v>
                </c:pt>
              </c:strCache>
            </c:strRef>
          </c:tx>
          <c:marker>
            <c:symbol val="none"/>
          </c:marker>
          <c:val>
            <c:numRef>
              <c:f>Лист1!$C$73:$M$73</c:f>
              <c:numCache>
                <c:formatCode>General</c:formatCode>
                <c:ptCount val="11"/>
                <c:pt idx="0">
                  <c:v>94</c:v>
                </c:pt>
                <c:pt idx="1">
                  <c:v>58.7</c:v>
                </c:pt>
                <c:pt idx="2">
                  <c:v>52.600000000000009</c:v>
                </c:pt>
                <c:pt idx="3">
                  <c:v>49.8</c:v>
                </c:pt>
                <c:pt idx="4">
                  <c:v>51.800000000000004</c:v>
                </c:pt>
                <c:pt idx="5">
                  <c:v>53.5</c:v>
                </c:pt>
                <c:pt idx="6">
                  <c:v>54.5</c:v>
                </c:pt>
                <c:pt idx="7">
                  <c:v>55</c:v>
                </c:pt>
                <c:pt idx="8">
                  <c:v>55</c:v>
                </c:pt>
                <c:pt idx="9">
                  <c:v>56.2</c:v>
                </c:pt>
                <c:pt idx="10">
                  <c:v>56.7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97664"/>
        <c:axId val="42103552"/>
      </c:lineChart>
      <c:catAx>
        <c:axId val="42097664"/>
        <c:scaling>
          <c:orientation val="minMax"/>
        </c:scaling>
        <c:delete val="0"/>
        <c:axPos val="b"/>
        <c:majorTickMark val="out"/>
        <c:minorTickMark val="none"/>
        <c:tickLblPos val="nextTo"/>
        <c:crossAx val="42103552"/>
        <c:crosses val="autoZero"/>
        <c:auto val="1"/>
        <c:lblAlgn val="ctr"/>
        <c:lblOffset val="100"/>
        <c:noMultiLvlLbl val="0"/>
      </c:catAx>
      <c:valAx>
        <c:axId val="42103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97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555914</xdr:colOff>
      <xdr:row>0</xdr:row>
      <xdr:rowOff>189635</xdr:rowOff>
    </xdr:from>
    <xdr:to>
      <xdr:col>22</xdr:col>
      <xdr:colOff>254577</xdr:colOff>
      <xdr:row>15</xdr:row>
      <xdr:rowOff>65811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190500</xdr:colOff>
      <xdr:row>1</xdr:row>
      <xdr:rowOff>13855</xdr:rowOff>
    </xdr:from>
    <xdr:to>
      <xdr:col>30</xdr:col>
      <xdr:colOff>519545</xdr:colOff>
      <xdr:row>15</xdr:row>
      <xdr:rowOff>72737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69273</xdr:colOff>
      <xdr:row>19</xdr:row>
      <xdr:rowOff>169719</xdr:rowOff>
    </xdr:from>
    <xdr:to>
      <xdr:col>22</xdr:col>
      <xdr:colOff>398318</xdr:colOff>
      <xdr:row>34</xdr:row>
      <xdr:rowOff>38100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294409</xdr:colOff>
      <xdr:row>20</xdr:row>
      <xdr:rowOff>13855</xdr:rowOff>
    </xdr:from>
    <xdr:to>
      <xdr:col>31</xdr:col>
      <xdr:colOff>17318</xdr:colOff>
      <xdr:row>34</xdr:row>
      <xdr:rowOff>72736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259773</xdr:colOff>
      <xdr:row>39</xdr:row>
      <xdr:rowOff>48491</xdr:rowOff>
    </xdr:from>
    <xdr:to>
      <xdr:col>22</xdr:col>
      <xdr:colOff>588818</xdr:colOff>
      <xdr:row>53</xdr:row>
      <xdr:rowOff>107373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381000</xdr:colOff>
      <xdr:row>39</xdr:row>
      <xdr:rowOff>65809</xdr:rowOff>
    </xdr:from>
    <xdr:to>
      <xdr:col>31</xdr:col>
      <xdr:colOff>103909</xdr:colOff>
      <xdr:row>53</xdr:row>
      <xdr:rowOff>124691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311727</xdr:colOff>
      <xdr:row>57</xdr:row>
      <xdr:rowOff>100445</xdr:rowOff>
    </xdr:from>
    <xdr:to>
      <xdr:col>23</xdr:col>
      <xdr:colOff>34636</xdr:colOff>
      <xdr:row>71</xdr:row>
      <xdr:rowOff>159327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502227</xdr:colOff>
      <xdr:row>57</xdr:row>
      <xdr:rowOff>130751</xdr:rowOff>
    </xdr:from>
    <xdr:to>
      <xdr:col>31</xdr:col>
      <xdr:colOff>225136</xdr:colOff>
      <xdr:row>71</xdr:row>
      <xdr:rowOff>189633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500063</xdr:colOff>
      <xdr:row>10</xdr:row>
      <xdr:rowOff>104776</xdr:rowOff>
    </xdr:from>
    <xdr:to>
      <xdr:col>40</xdr:col>
      <xdr:colOff>119063</xdr:colOff>
      <xdr:row>24</xdr:row>
      <xdr:rowOff>180976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333375</xdr:colOff>
      <xdr:row>50</xdr:row>
      <xdr:rowOff>152401</xdr:rowOff>
    </xdr:from>
    <xdr:to>
      <xdr:col>40</xdr:col>
      <xdr:colOff>571500</xdr:colOff>
      <xdr:row>65</xdr:row>
      <xdr:rowOff>38101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zoomScale="40" zoomScaleNormal="40" workbookViewId="0">
      <selection activeCell="AI46" sqref="AI46"/>
    </sheetView>
  </sheetViews>
  <sheetFormatPr defaultRowHeight="15" x14ac:dyDescent="0.25"/>
  <sheetData>
    <row r="1" spans="1:14" x14ac:dyDescent="0.25">
      <c r="A1" s="1"/>
    </row>
    <row r="2" spans="1:14" x14ac:dyDescent="0.25">
      <c r="B2" s="3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0</v>
      </c>
    </row>
    <row r="3" spans="1:14" x14ac:dyDescent="0.25">
      <c r="B3" s="13">
        <v>1</v>
      </c>
      <c r="C3" s="2">
        <v>0.6</v>
      </c>
      <c r="D3" s="2">
        <v>0.06</v>
      </c>
      <c r="E3" s="2">
        <v>0.09</v>
      </c>
      <c r="F3" s="2">
        <v>0.09</v>
      </c>
      <c r="G3" s="2">
        <v>0.06</v>
      </c>
      <c r="H3" s="2">
        <v>0.05</v>
      </c>
      <c r="I3" s="2">
        <v>0.04</v>
      </c>
      <c r="J3" s="2">
        <v>0.04</v>
      </c>
      <c r="K3" s="2">
        <v>0.04</v>
      </c>
      <c r="L3" s="2">
        <v>0.03</v>
      </c>
      <c r="M3" s="2">
        <v>0.03</v>
      </c>
      <c r="N3" s="2">
        <v>100</v>
      </c>
    </row>
    <row r="4" spans="1:14" x14ac:dyDescent="0.25">
      <c r="B4" s="3">
        <v>2</v>
      </c>
      <c r="C4" s="2">
        <v>0</v>
      </c>
      <c r="D4" s="2">
        <v>0.37</v>
      </c>
      <c r="E4" s="2">
        <v>0.13</v>
      </c>
      <c r="F4" s="2">
        <v>0.13</v>
      </c>
      <c r="G4" s="2">
        <v>0.12</v>
      </c>
      <c r="H4" s="2">
        <v>0.1</v>
      </c>
      <c r="I4" s="2">
        <v>0.09</v>
      </c>
      <c r="J4" s="2">
        <v>0.08</v>
      </c>
      <c r="K4" s="2">
        <v>0.08</v>
      </c>
      <c r="L4" s="2">
        <v>0.08</v>
      </c>
      <c r="M4" s="2">
        <v>7.0000000000000007E-2</v>
      </c>
      <c r="N4" s="2">
        <v>-80</v>
      </c>
    </row>
    <row r="5" spans="1:14" x14ac:dyDescent="0.25">
      <c r="B5" s="3">
        <v>3</v>
      </c>
      <c r="C5" s="2">
        <v>0</v>
      </c>
      <c r="D5" s="2">
        <v>0</v>
      </c>
      <c r="E5" s="2">
        <v>0.09</v>
      </c>
      <c r="F5" s="2">
        <v>0.04</v>
      </c>
      <c r="G5" s="2">
        <v>0.04</v>
      </c>
      <c r="H5" s="2">
        <v>0.05</v>
      </c>
      <c r="I5" s="2">
        <v>0.04</v>
      </c>
      <c r="J5" s="2">
        <v>0.04</v>
      </c>
      <c r="K5" s="2">
        <v>0.04</v>
      </c>
      <c r="L5" s="2">
        <v>0.04</v>
      </c>
      <c r="M5" s="2">
        <v>0.04</v>
      </c>
      <c r="N5" s="2">
        <v>120</v>
      </c>
    </row>
    <row r="6" spans="1:14" x14ac:dyDescent="0.25">
      <c r="B6" s="3">
        <v>4</v>
      </c>
      <c r="C6" s="2">
        <v>0.2</v>
      </c>
      <c r="D6" s="2">
        <v>0.18</v>
      </c>
      <c r="E6" s="2">
        <v>0.12</v>
      </c>
      <c r="F6" s="2">
        <v>0.3</v>
      </c>
      <c r="G6" s="2">
        <v>0.27</v>
      </c>
      <c r="H6" s="2">
        <v>0.28999999999999998</v>
      </c>
      <c r="I6" s="2">
        <v>0.31</v>
      </c>
      <c r="J6" s="2">
        <v>0.32</v>
      </c>
      <c r="K6" s="2">
        <v>0.32</v>
      </c>
      <c r="L6" s="2">
        <v>0.33</v>
      </c>
      <c r="M6" s="2">
        <v>0.33</v>
      </c>
      <c r="N6" s="2">
        <v>50</v>
      </c>
    </row>
    <row r="7" spans="1:14" x14ac:dyDescent="0.25">
      <c r="B7" s="3">
        <v>5</v>
      </c>
      <c r="C7" s="2">
        <v>0</v>
      </c>
      <c r="D7" s="2">
        <v>7.0000000000000007E-2</v>
      </c>
      <c r="E7" s="2">
        <v>0.06</v>
      </c>
      <c r="F7" s="2">
        <v>0.08</v>
      </c>
      <c r="G7" s="2">
        <v>0.11</v>
      </c>
      <c r="H7" s="2">
        <v>0.11</v>
      </c>
      <c r="I7" s="2">
        <v>0.11</v>
      </c>
      <c r="J7" s="2">
        <v>0.12</v>
      </c>
      <c r="K7" s="2">
        <v>0.12</v>
      </c>
      <c r="L7" s="2">
        <v>0.12</v>
      </c>
      <c r="M7" s="2">
        <v>0.13</v>
      </c>
      <c r="N7" s="2">
        <v>150</v>
      </c>
    </row>
    <row r="8" spans="1:14" x14ac:dyDescent="0.25">
      <c r="B8" s="3">
        <v>6</v>
      </c>
      <c r="C8" s="2">
        <v>0.1</v>
      </c>
      <c r="D8" s="2">
        <v>0.04</v>
      </c>
      <c r="E8" s="2">
        <v>0.24</v>
      </c>
      <c r="F8" s="2">
        <v>0.12</v>
      </c>
      <c r="G8" s="2">
        <v>0.17</v>
      </c>
      <c r="H8" s="2">
        <v>0.18</v>
      </c>
      <c r="I8" s="2">
        <v>0.18</v>
      </c>
      <c r="J8" s="2">
        <v>0.18</v>
      </c>
      <c r="K8" s="2">
        <v>0.18</v>
      </c>
      <c r="L8" s="2">
        <v>0.18</v>
      </c>
      <c r="M8" s="2">
        <v>0.19</v>
      </c>
      <c r="N8" s="2">
        <v>40</v>
      </c>
    </row>
    <row r="9" spans="1:14" x14ac:dyDescent="0.25">
      <c r="B9" s="3">
        <v>7</v>
      </c>
      <c r="C9" s="2">
        <v>0</v>
      </c>
      <c r="D9" s="2">
        <v>0.12</v>
      </c>
      <c r="E9" s="2">
        <v>0.11</v>
      </c>
      <c r="F9" s="2">
        <v>0.14000000000000001</v>
      </c>
      <c r="G9" s="2">
        <v>0.14000000000000001</v>
      </c>
      <c r="H9" s="2">
        <v>0.15</v>
      </c>
      <c r="I9" s="2">
        <v>0.15</v>
      </c>
      <c r="J9" s="2">
        <v>0.15</v>
      </c>
      <c r="K9" s="2">
        <v>0.15</v>
      </c>
      <c r="L9" s="2">
        <v>0.15</v>
      </c>
      <c r="M9" s="2">
        <v>0.15</v>
      </c>
      <c r="N9" s="2">
        <v>30</v>
      </c>
    </row>
    <row r="10" spans="1:14" x14ac:dyDescent="0.25">
      <c r="B10" s="13">
        <v>8</v>
      </c>
      <c r="C10" s="2">
        <v>0.1</v>
      </c>
      <c r="D10" s="2">
        <v>0.12</v>
      </c>
      <c r="E10" s="2">
        <v>0.1</v>
      </c>
      <c r="F10" s="2">
        <v>0.06</v>
      </c>
      <c r="G10" s="2">
        <v>0.06</v>
      </c>
      <c r="H10" s="2">
        <v>0.05</v>
      </c>
      <c r="I10" s="2">
        <v>0.05</v>
      </c>
      <c r="J10" s="2">
        <v>0.04</v>
      </c>
      <c r="K10" s="2">
        <v>0.04</v>
      </c>
      <c r="L10" s="2">
        <v>0.04</v>
      </c>
      <c r="M10" s="2">
        <v>0.04</v>
      </c>
      <c r="N10" s="2">
        <v>60</v>
      </c>
    </row>
    <row r="11" spans="1:14" x14ac:dyDescent="0.25">
      <c r="B11" s="13">
        <v>9</v>
      </c>
      <c r="C11" s="2">
        <v>0</v>
      </c>
      <c r="D11" s="2">
        <v>0.02</v>
      </c>
      <c r="E11" s="2">
        <v>0.02</v>
      </c>
      <c r="F11" s="2">
        <v>0.02</v>
      </c>
      <c r="G11" s="2">
        <v>0.01</v>
      </c>
      <c r="H11" s="2">
        <v>0.01</v>
      </c>
      <c r="I11" s="2">
        <v>0.01</v>
      </c>
      <c r="J11" s="2">
        <v>0.01</v>
      </c>
      <c r="K11" s="2">
        <v>0.01</v>
      </c>
      <c r="L11" s="2">
        <v>0.01</v>
      </c>
      <c r="M11" s="2">
        <v>0.01</v>
      </c>
      <c r="N11" s="2">
        <v>90</v>
      </c>
    </row>
    <row r="12" spans="1:14" ht="15.75" thickBot="1" x14ac:dyDescent="0.3">
      <c r="B12" s="14">
        <v>10</v>
      </c>
      <c r="C12" s="4">
        <v>0</v>
      </c>
      <c r="D12" s="4">
        <v>0.02</v>
      </c>
      <c r="E12" s="4">
        <v>0.03</v>
      </c>
      <c r="F12" s="4">
        <v>0.03</v>
      </c>
      <c r="G12" s="4">
        <v>0.02</v>
      </c>
      <c r="H12" s="4">
        <v>0.02</v>
      </c>
      <c r="I12" s="4">
        <v>0.02</v>
      </c>
      <c r="J12" s="4">
        <v>0.02</v>
      </c>
      <c r="K12" s="4">
        <v>0.01</v>
      </c>
      <c r="L12" s="4">
        <v>0.01</v>
      </c>
      <c r="M12" s="4">
        <v>0.01</v>
      </c>
      <c r="N12" s="4">
        <v>80</v>
      </c>
    </row>
    <row r="13" spans="1:14" x14ac:dyDescent="0.25">
      <c r="B13" s="5" t="s">
        <v>1</v>
      </c>
      <c r="C13" s="6">
        <f>SUM(C3,C12,C11,C10)</f>
        <v>0.7</v>
      </c>
      <c r="D13" s="6">
        <f t="shared" ref="D13:M13" si="0">SUM(D3,D12,D11,D10)</f>
        <v>0.22</v>
      </c>
      <c r="E13" s="6">
        <f t="shared" si="0"/>
        <v>0.24</v>
      </c>
      <c r="F13" s="6">
        <f t="shared" si="0"/>
        <v>0.19999999999999998</v>
      </c>
      <c r="G13" s="6">
        <f t="shared" si="0"/>
        <v>0.15</v>
      </c>
      <c r="H13" s="6">
        <f t="shared" si="0"/>
        <v>0.13</v>
      </c>
      <c r="I13" s="6">
        <f t="shared" si="0"/>
        <v>0.12</v>
      </c>
      <c r="J13" s="6">
        <f t="shared" si="0"/>
        <v>0.10999999999999999</v>
      </c>
      <c r="K13" s="6">
        <f t="shared" si="0"/>
        <v>0.1</v>
      </c>
      <c r="L13" s="6">
        <f t="shared" si="0"/>
        <v>0.09</v>
      </c>
      <c r="M13" s="6">
        <f t="shared" si="0"/>
        <v>0.09</v>
      </c>
      <c r="N13" s="7"/>
    </row>
    <row r="14" spans="1:14" x14ac:dyDescent="0.25">
      <c r="B14" s="8" t="s">
        <v>2</v>
      </c>
      <c r="C14" s="2">
        <f>1-C13</f>
        <v>0.30000000000000004</v>
      </c>
      <c r="D14" s="2">
        <f t="shared" ref="D14:M14" si="1">1-D13</f>
        <v>0.78</v>
      </c>
      <c r="E14" s="2">
        <f t="shared" si="1"/>
        <v>0.76</v>
      </c>
      <c r="F14" s="2">
        <f t="shared" si="1"/>
        <v>0.8</v>
      </c>
      <c r="G14" s="2">
        <f t="shared" si="1"/>
        <v>0.85</v>
      </c>
      <c r="H14" s="2">
        <f t="shared" si="1"/>
        <v>0.87</v>
      </c>
      <c r="I14" s="2">
        <f t="shared" si="1"/>
        <v>0.88</v>
      </c>
      <c r="J14" s="2">
        <f t="shared" si="1"/>
        <v>0.89</v>
      </c>
      <c r="K14" s="2">
        <f t="shared" si="1"/>
        <v>0.9</v>
      </c>
      <c r="L14" s="2">
        <f t="shared" si="1"/>
        <v>0.91</v>
      </c>
      <c r="M14" s="2">
        <f t="shared" si="1"/>
        <v>0.91</v>
      </c>
      <c r="N14" s="9"/>
    </row>
    <row r="15" spans="1:14" x14ac:dyDescent="0.25">
      <c r="B15" s="8" t="s">
        <v>3</v>
      </c>
      <c r="C15" s="2">
        <f>C3*100+C10*60+C11*90+C12*80</f>
        <v>66</v>
      </c>
      <c r="D15" s="2">
        <f t="shared" ref="D15:M15" si="2">D3*100+D10*60+D11*90+D12*80</f>
        <v>16.600000000000001</v>
      </c>
      <c r="E15" s="2">
        <f t="shared" si="2"/>
        <v>19.2</v>
      </c>
      <c r="F15" s="2">
        <f t="shared" si="2"/>
        <v>16.8</v>
      </c>
      <c r="G15" s="2">
        <f t="shared" si="2"/>
        <v>12.1</v>
      </c>
      <c r="H15" s="2">
        <f t="shared" si="2"/>
        <v>10.5</v>
      </c>
      <c r="I15" s="2">
        <f t="shared" si="2"/>
        <v>9.5</v>
      </c>
      <c r="J15" s="2">
        <f t="shared" si="2"/>
        <v>8.9</v>
      </c>
      <c r="K15" s="2">
        <f t="shared" si="2"/>
        <v>8.1000000000000014</v>
      </c>
      <c r="L15" s="2">
        <f t="shared" si="2"/>
        <v>7.1000000000000005</v>
      </c>
      <c r="M15" s="2">
        <f t="shared" si="2"/>
        <v>7.1000000000000005</v>
      </c>
      <c r="N15" s="9"/>
    </row>
    <row r="16" spans="1:14" x14ac:dyDescent="0.25">
      <c r="B16" s="8" t="s">
        <v>4</v>
      </c>
      <c r="C16" s="2">
        <f>C4*-80*C5*120+C6*50+C7*150+C8*40+C9*30</f>
        <v>14</v>
      </c>
      <c r="D16" s="2">
        <f t="shared" ref="D16:M16" si="3">D4*-80*D5*120+D6*50+D7*150+D8*40+D9*30</f>
        <v>24.700000000000003</v>
      </c>
      <c r="E16" s="2">
        <f t="shared" si="3"/>
        <v>-84.42</v>
      </c>
      <c r="F16" s="2">
        <f t="shared" si="3"/>
        <v>-13.920000000000002</v>
      </c>
      <c r="G16" s="2">
        <f t="shared" si="3"/>
        <v>-5.0799999999999974</v>
      </c>
      <c r="H16" s="2">
        <f t="shared" si="3"/>
        <v>-5.3000000000000007</v>
      </c>
      <c r="I16" s="2">
        <f t="shared" si="3"/>
        <v>9.1400000000000041</v>
      </c>
      <c r="J16" s="2">
        <f t="shared" si="3"/>
        <v>14.98</v>
      </c>
      <c r="K16" s="2">
        <f t="shared" si="3"/>
        <v>14.98</v>
      </c>
      <c r="L16" s="2">
        <f t="shared" si="3"/>
        <v>15.48</v>
      </c>
      <c r="M16" s="2">
        <f t="shared" si="3"/>
        <v>21.22</v>
      </c>
      <c r="N16" s="9"/>
    </row>
    <row r="17" spans="1:14" ht="15.75" thickBot="1" x14ac:dyDescent="0.3">
      <c r="B17" s="10" t="s">
        <v>5</v>
      </c>
      <c r="C17" s="11">
        <f>SUM(C16,C15)</f>
        <v>80</v>
      </c>
      <c r="D17" s="11">
        <f t="shared" ref="D17:M17" si="4">SUM(D16,D15)</f>
        <v>41.300000000000004</v>
      </c>
      <c r="E17" s="11">
        <f t="shared" si="4"/>
        <v>-65.22</v>
      </c>
      <c r="F17" s="11">
        <f t="shared" si="4"/>
        <v>2.879999999999999</v>
      </c>
      <c r="G17" s="11">
        <f t="shared" si="4"/>
        <v>7.0200000000000022</v>
      </c>
      <c r="H17" s="11">
        <f t="shared" si="4"/>
        <v>5.1999999999999993</v>
      </c>
      <c r="I17" s="11">
        <f t="shared" si="4"/>
        <v>18.640000000000004</v>
      </c>
      <c r="J17" s="11">
        <f t="shared" si="4"/>
        <v>23.880000000000003</v>
      </c>
      <c r="K17" s="11">
        <f t="shared" si="4"/>
        <v>23.080000000000002</v>
      </c>
      <c r="L17" s="11">
        <f t="shared" si="4"/>
        <v>22.580000000000002</v>
      </c>
      <c r="M17" s="11">
        <f t="shared" si="4"/>
        <v>28.32</v>
      </c>
      <c r="N17" s="12"/>
    </row>
    <row r="20" spans="1:14" x14ac:dyDescent="0.25">
      <c r="A20" s="1"/>
    </row>
    <row r="21" spans="1:14" x14ac:dyDescent="0.25">
      <c r="B21" s="3"/>
      <c r="C21" s="3">
        <v>0</v>
      </c>
      <c r="D21" s="3">
        <v>1</v>
      </c>
      <c r="E21" s="3">
        <v>2</v>
      </c>
      <c r="F21" s="3">
        <v>3</v>
      </c>
      <c r="G21" s="3">
        <v>4</v>
      </c>
      <c r="H21" s="3">
        <v>5</v>
      </c>
      <c r="I21" s="3">
        <v>6</v>
      </c>
      <c r="J21" s="3">
        <v>7</v>
      </c>
      <c r="K21" s="3">
        <v>8</v>
      </c>
      <c r="L21" s="3">
        <v>9</v>
      </c>
      <c r="M21" s="3">
        <v>10</v>
      </c>
      <c r="N21" s="3" t="s">
        <v>0</v>
      </c>
    </row>
    <row r="22" spans="1:14" x14ac:dyDescent="0.25">
      <c r="B22" s="3">
        <v>1</v>
      </c>
      <c r="C22" s="2">
        <v>0.03</v>
      </c>
      <c r="D22" s="2">
        <v>0.08</v>
      </c>
      <c r="E22" s="2">
        <v>0.03</v>
      </c>
      <c r="F22" s="2">
        <v>0.03</v>
      </c>
      <c r="G22" s="2">
        <v>0.04</v>
      </c>
      <c r="H22" s="2">
        <v>0.03</v>
      </c>
      <c r="I22" s="2">
        <v>0.03</v>
      </c>
      <c r="J22" s="2">
        <v>0.03</v>
      </c>
      <c r="K22" s="2">
        <v>0.03</v>
      </c>
      <c r="L22" s="2">
        <v>0.03</v>
      </c>
      <c r="M22" s="2">
        <v>0.03</v>
      </c>
      <c r="N22" s="2">
        <v>100</v>
      </c>
    </row>
    <row r="23" spans="1:14" x14ac:dyDescent="0.25">
      <c r="B23" s="3">
        <v>2</v>
      </c>
      <c r="C23" s="2">
        <v>7.0000000000000007E-2</v>
      </c>
      <c r="D23" s="2">
        <v>0.06</v>
      </c>
      <c r="E23" s="2">
        <v>0.1</v>
      </c>
      <c r="F23" s="2">
        <v>0.08</v>
      </c>
      <c r="G23" s="2">
        <v>0.08</v>
      </c>
      <c r="H23" s="2">
        <v>0.08</v>
      </c>
      <c r="I23" s="2">
        <v>0.08</v>
      </c>
      <c r="J23" s="2">
        <v>7.0000000000000007E-2</v>
      </c>
      <c r="K23" s="2">
        <v>7.0000000000000007E-2</v>
      </c>
      <c r="L23" s="2">
        <v>7.0000000000000007E-2</v>
      </c>
      <c r="M23" s="2">
        <v>7.0000000000000007E-2</v>
      </c>
      <c r="N23" s="2">
        <v>-80</v>
      </c>
    </row>
    <row r="24" spans="1:14" x14ac:dyDescent="0.25">
      <c r="B24" s="13">
        <v>3</v>
      </c>
      <c r="C24" s="2">
        <v>0.04</v>
      </c>
      <c r="D24" s="2">
        <v>0</v>
      </c>
      <c r="E24" s="2">
        <v>0.04</v>
      </c>
      <c r="F24" s="2">
        <v>0.05</v>
      </c>
      <c r="G24" s="2">
        <v>0.04</v>
      </c>
      <c r="H24" s="2">
        <v>0.04</v>
      </c>
      <c r="I24" s="2">
        <v>0.04</v>
      </c>
      <c r="J24" s="2">
        <v>0.04</v>
      </c>
      <c r="K24" s="2">
        <v>0.04</v>
      </c>
      <c r="L24" s="2">
        <v>0.04</v>
      </c>
      <c r="M24" s="2">
        <v>0.04</v>
      </c>
      <c r="N24" s="2">
        <v>120</v>
      </c>
    </row>
    <row r="25" spans="1:14" x14ac:dyDescent="0.25">
      <c r="B25" s="3">
        <v>4</v>
      </c>
      <c r="C25" s="2">
        <v>0.33</v>
      </c>
      <c r="D25" s="2">
        <v>0.46</v>
      </c>
      <c r="E25" s="2">
        <v>0.23</v>
      </c>
      <c r="F25" s="2">
        <v>0.31</v>
      </c>
      <c r="G25" s="2">
        <v>0.33</v>
      </c>
      <c r="H25" s="2">
        <v>0.32</v>
      </c>
      <c r="I25" s="2">
        <v>0.33</v>
      </c>
      <c r="J25" s="2">
        <v>0.33</v>
      </c>
      <c r="K25" s="2">
        <v>0.33</v>
      </c>
      <c r="L25" s="2">
        <v>0.34</v>
      </c>
      <c r="M25" s="2">
        <v>0.34</v>
      </c>
      <c r="N25" s="2">
        <v>50</v>
      </c>
    </row>
    <row r="26" spans="1:14" x14ac:dyDescent="0.25">
      <c r="B26" s="3">
        <v>5</v>
      </c>
      <c r="C26" s="2">
        <v>0.13</v>
      </c>
      <c r="D26" s="2">
        <v>0.14000000000000001</v>
      </c>
      <c r="E26" s="2">
        <v>0.14000000000000001</v>
      </c>
      <c r="F26" s="2">
        <v>0.1</v>
      </c>
      <c r="G26" s="2">
        <v>0.12</v>
      </c>
      <c r="H26" s="2">
        <v>0.12</v>
      </c>
      <c r="I26" s="2">
        <v>0.12</v>
      </c>
      <c r="J26" s="2">
        <v>0.12</v>
      </c>
      <c r="K26" s="2">
        <v>0.13</v>
      </c>
      <c r="L26" s="2">
        <v>0.13</v>
      </c>
      <c r="M26" s="2">
        <v>0.13</v>
      </c>
      <c r="N26" s="2">
        <v>150</v>
      </c>
    </row>
    <row r="27" spans="1:14" x14ac:dyDescent="0.25">
      <c r="B27" s="13">
        <v>6</v>
      </c>
      <c r="C27" s="2">
        <v>0.19</v>
      </c>
      <c r="D27" s="2">
        <v>0</v>
      </c>
      <c r="E27" s="2">
        <v>0.22</v>
      </c>
      <c r="F27" s="2">
        <v>0.19</v>
      </c>
      <c r="G27" s="2">
        <v>0.17</v>
      </c>
      <c r="H27" s="2">
        <v>0.19</v>
      </c>
      <c r="I27" s="2">
        <v>0.18</v>
      </c>
      <c r="J27" s="2">
        <v>0.19</v>
      </c>
      <c r="K27" s="2">
        <v>0.19</v>
      </c>
      <c r="L27" s="2">
        <v>0.19</v>
      </c>
      <c r="M27" s="2">
        <v>0.19</v>
      </c>
      <c r="N27" s="2">
        <v>40</v>
      </c>
    </row>
    <row r="28" spans="1:14" x14ac:dyDescent="0.25">
      <c r="B28" s="3">
        <v>7</v>
      </c>
      <c r="C28" s="2">
        <v>0.15</v>
      </c>
      <c r="D28" s="2">
        <v>0.19</v>
      </c>
      <c r="E28" s="2">
        <v>0.18</v>
      </c>
      <c r="F28" s="2">
        <v>0.17</v>
      </c>
      <c r="G28" s="2">
        <v>0.16</v>
      </c>
      <c r="H28" s="2">
        <v>0.16</v>
      </c>
      <c r="I28" s="2">
        <v>0.16</v>
      </c>
      <c r="J28" s="2">
        <v>0.15</v>
      </c>
      <c r="K28" s="2">
        <v>0.15</v>
      </c>
      <c r="L28" s="2">
        <v>0.15</v>
      </c>
      <c r="M28" s="2">
        <v>0.15</v>
      </c>
      <c r="N28" s="2">
        <v>30</v>
      </c>
    </row>
    <row r="29" spans="1:14" x14ac:dyDescent="0.25">
      <c r="B29" s="13">
        <v>8</v>
      </c>
      <c r="C29" s="2">
        <v>0.04</v>
      </c>
      <c r="D29" s="2">
        <v>0</v>
      </c>
      <c r="E29" s="2">
        <v>0.05</v>
      </c>
      <c r="F29" s="2">
        <v>0.04</v>
      </c>
      <c r="G29" s="2">
        <v>0.04</v>
      </c>
      <c r="H29" s="2">
        <v>0.04</v>
      </c>
      <c r="I29" s="2">
        <v>0.04</v>
      </c>
      <c r="J29" s="2">
        <v>0.04</v>
      </c>
      <c r="K29" s="2">
        <v>0.04</v>
      </c>
      <c r="L29" s="2">
        <v>0.04</v>
      </c>
      <c r="M29" s="2">
        <v>0.04</v>
      </c>
      <c r="N29" s="2">
        <v>60</v>
      </c>
    </row>
    <row r="30" spans="1:14" x14ac:dyDescent="0.25">
      <c r="B30" s="3">
        <v>9</v>
      </c>
      <c r="C30" s="2">
        <v>0.01</v>
      </c>
      <c r="D30" s="2">
        <v>0.02</v>
      </c>
      <c r="E30" s="2">
        <v>0</v>
      </c>
      <c r="F30" s="2">
        <v>0.01</v>
      </c>
      <c r="G30" s="2">
        <v>0.01</v>
      </c>
      <c r="H30" s="2">
        <v>0.01</v>
      </c>
      <c r="I30" s="2">
        <v>0.01</v>
      </c>
      <c r="J30" s="2">
        <v>0.01</v>
      </c>
      <c r="K30" s="2">
        <v>0.01</v>
      </c>
      <c r="L30" s="2">
        <v>0.01</v>
      </c>
      <c r="M30" s="2">
        <v>0.01</v>
      </c>
      <c r="N30" s="2">
        <v>90</v>
      </c>
    </row>
    <row r="31" spans="1:14" ht="15.75" thickBot="1" x14ac:dyDescent="0.3">
      <c r="B31" s="14">
        <v>10</v>
      </c>
      <c r="C31" s="4">
        <v>0.01</v>
      </c>
      <c r="D31" s="4">
        <v>0.05</v>
      </c>
      <c r="E31" s="4">
        <v>0.02</v>
      </c>
      <c r="F31" s="4">
        <v>0.01</v>
      </c>
      <c r="G31" s="4">
        <v>0.01</v>
      </c>
      <c r="H31" s="4">
        <v>0.01</v>
      </c>
      <c r="I31" s="4">
        <v>0.01</v>
      </c>
      <c r="J31" s="4">
        <v>0.01</v>
      </c>
      <c r="K31" s="4">
        <v>0.01</v>
      </c>
      <c r="L31" s="4">
        <v>0.01</v>
      </c>
      <c r="M31" s="4">
        <v>0.01</v>
      </c>
      <c r="N31" s="4">
        <v>80</v>
      </c>
    </row>
    <row r="32" spans="1:14" x14ac:dyDescent="0.25">
      <c r="B32" s="5" t="s">
        <v>2</v>
      </c>
      <c r="C32" s="6">
        <f>SUM(C24,C27,C29,C31)</f>
        <v>0.28000000000000003</v>
      </c>
      <c r="D32" s="6">
        <f t="shared" ref="D32:M32" si="5">SUM(D24,D27,D29,D31)</f>
        <v>0.05</v>
      </c>
      <c r="E32" s="6">
        <f t="shared" si="5"/>
        <v>0.33</v>
      </c>
      <c r="F32" s="6">
        <f t="shared" si="5"/>
        <v>0.28999999999999998</v>
      </c>
      <c r="G32" s="6">
        <f t="shared" si="5"/>
        <v>0.26</v>
      </c>
      <c r="H32" s="6">
        <f t="shared" si="5"/>
        <v>0.28000000000000003</v>
      </c>
      <c r="I32" s="6">
        <f t="shared" si="5"/>
        <v>0.27</v>
      </c>
      <c r="J32" s="6">
        <f t="shared" si="5"/>
        <v>0.28000000000000003</v>
      </c>
      <c r="K32" s="6">
        <f t="shared" si="5"/>
        <v>0.28000000000000003</v>
      </c>
      <c r="L32" s="6">
        <f t="shared" si="5"/>
        <v>0.28000000000000003</v>
      </c>
      <c r="M32" s="6">
        <f t="shared" si="5"/>
        <v>0.28000000000000003</v>
      </c>
      <c r="N32" s="7"/>
    </row>
    <row r="33" spans="1:14" x14ac:dyDescent="0.25">
      <c r="B33" s="8" t="s">
        <v>2</v>
      </c>
      <c r="C33" s="2">
        <f>1-C32</f>
        <v>0.72</v>
      </c>
      <c r="D33" s="2">
        <f t="shared" ref="D33:M33" si="6">1-D32</f>
        <v>0.95</v>
      </c>
      <c r="E33" s="2">
        <f t="shared" si="6"/>
        <v>0.66999999999999993</v>
      </c>
      <c r="F33" s="2">
        <f t="shared" si="6"/>
        <v>0.71</v>
      </c>
      <c r="G33" s="2">
        <f t="shared" si="6"/>
        <v>0.74</v>
      </c>
      <c r="H33" s="2">
        <f t="shared" si="6"/>
        <v>0.72</v>
      </c>
      <c r="I33" s="2">
        <f t="shared" si="6"/>
        <v>0.73</v>
      </c>
      <c r="J33" s="2">
        <f t="shared" si="6"/>
        <v>0.72</v>
      </c>
      <c r="K33" s="2">
        <f t="shared" si="6"/>
        <v>0.72</v>
      </c>
      <c r="L33" s="2">
        <f t="shared" si="6"/>
        <v>0.72</v>
      </c>
      <c r="M33" s="2">
        <f t="shared" si="6"/>
        <v>0.72</v>
      </c>
      <c r="N33" s="9"/>
    </row>
    <row r="34" spans="1:14" x14ac:dyDescent="0.25">
      <c r="B34" s="8" t="s">
        <v>6</v>
      </c>
      <c r="C34" s="2">
        <f>C24*120+C27*40+C29*60+C31*80</f>
        <v>15.6</v>
      </c>
      <c r="D34" s="2">
        <f t="shared" ref="D34:M34" si="7">D24*120+D27*40+D29*60+D31*80</f>
        <v>4</v>
      </c>
      <c r="E34" s="2">
        <f t="shared" si="7"/>
        <v>18.200000000000003</v>
      </c>
      <c r="F34" s="2">
        <f t="shared" si="7"/>
        <v>16.8</v>
      </c>
      <c r="G34" s="2">
        <f t="shared" si="7"/>
        <v>14.800000000000002</v>
      </c>
      <c r="H34" s="2">
        <f t="shared" si="7"/>
        <v>15.6</v>
      </c>
      <c r="I34" s="2">
        <f t="shared" si="7"/>
        <v>15.200000000000001</v>
      </c>
      <c r="J34" s="2">
        <f t="shared" si="7"/>
        <v>15.6</v>
      </c>
      <c r="K34" s="2">
        <f t="shared" si="7"/>
        <v>15.6</v>
      </c>
      <c r="L34" s="2">
        <f t="shared" si="7"/>
        <v>15.6</v>
      </c>
      <c r="M34" s="2">
        <f t="shared" si="7"/>
        <v>15.6</v>
      </c>
      <c r="N34" s="9"/>
    </row>
    <row r="35" spans="1:14" x14ac:dyDescent="0.25">
      <c r="B35" s="8" t="s">
        <v>7</v>
      </c>
      <c r="C35" s="2">
        <f>C22*100+C23*(-80)+C25*50+C26*150+C28*30+C30*90</f>
        <v>38.799999999999997</v>
      </c>
      <c r="D35" s="2">
        <f t="shared" ref="D35:M35" si="8">D22*100+D23*(-80)+D25*50+D26*150+D28*30+D30*90</f>
        <v>54.7</v>
      </c>
      <c r="E35" s="2">
        <f t="shared" si="8"/>
        <v>32.900000000000006</v>
      </c>
      <c r="F35" s="2">
        <f t="shared" si="8"/>
        <v>33.1</v>
      </c>
      <c r="G35" s="2">
        <f t="shared" si="8"/>
        <v>37.799999999999997</v>
      </c>
      <c r="H35" s="2">
        <f t="shared" si="8"/>
        <v>36.299999999999997</v>
      </c>
      <c r="I35" s="2">
        <f t="shared" si="8"/>
        <v>36.799999999999997</v>
      </c>
      <c r="J35" s="2">
        <f t="shared" si="8"/>
        <v>37.299999999999997</v>
      </c>
      <c r="K35" s="2">
        <f t="shared" si="8"/>
        <v>38.799999999999997</v>
      </c>
      <c r="L35" s="2">
        <f t="shared" si="8"/>
        <v>39.299999999999997</v>
      </c>
      <c r="M35" s="2">
        <f t="shared" si="8"/>
        <v>39.299999999999997</v>
      </c>
      <c r="N35" s="9"/>
    </row>
    <row r="36" spans="1:14" ht="15.75" thickBot="1" x14ac:dyDescent="0.3">
      <c r="B36" s="10" t="s">
        <v>8</v>
      </c>
      <c r="C36" s="11">
        <f>C34+C35</f>
        <v>54.4</v>
      </c>
      <c r="D36" s="11">
        <f t="shared" ref="D36:M36" si="9">D34+D35</f>
        <v>58.7</v>
      </c>
      <c r="E36" s="11">
        <f t="shared" si="9"/>
        <v>51.100000000000009</v>
      </c>
      <c r="F36" s="11">
        <f t="shared" si="9"/>
        <v>49.900000000000006</v>
      </c>
      <c r="G36" s="11">
        <f t="shared" si="9"/>
        <v>52.6</v>
      </c>
      <c r="H36" s="11">
        <f t="shared" si="9"/>
        <v>51.9</v>
      </c>
      <c r="I36" s="11">
        <f t="shared" si="9"/>
        <v>52</v>
      </c>
      <c r="J36" s="11">
        <f t="shared" si="9"/>
        <v>52.9</v>
      </c>
      <c r="K36" s="11">
        <f t="shared" si="9"/>
        <v>54.4</v>
      </c>
      <c r="L36" s="11">
        <f t="shared" si="9"/>
        <v>54.9</v>
      </c>
      <c r="M36" s="11">
        <f t="shared" si="9"/>
        <v>54.9</v>
      </c>
      <c r="N36" s="12"/>
    </row>
    <row r="39" spans="1:14" x14ac:dyDescent="0.25">
      <c r="A39" s="1"/>
      <c r="B39" s="3"/>
      <c r="C39" s="3">
        <v>0</v>
      </c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 t="s">
        <v>0</v>
      </c>
    </row>
    <row r="40" spans="1:14" x14ac:dyDescent="0.25">
      <c r="B40" s="13">
        <v>1</v>
      </c>
      <c r="C40" s="2">
        <v>0.6</v>
      </c>
      <c r="D40" s="2">
        <v>0.06</v>
      </c>
      <c r="E40" s="2">
        <v>0.09</v>
      </c>
      <c r="F40" s="2">
        <v>0.03</v>
      </c>
      <c r="G40" s="2">
        <v>0.02</v>
      </c>
      <c r="H40" s="2">
        <v>0.01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100</v>
      </c>
    </row>
    <row r="41" spans="1:14" x14ac:dyDescent="0.25">
      <c r="B41" s="3">
        <v>2</v>
      </c>
      <c r="C41" s="2">
        <v>0</v>
      </c>
      <c r="D41" s="2">
        <v>0.37</v>
      </c>
      <c r="E41" s="2">
        <v>0.13</v>
      </c>
      <c r="F41" s="2">
        <v>0.14000000000000001</v>
      </c>
      <c r="G41" s="2">
        <v>0.09</v>
      </c>
      <c r="H41" s="2">
        <v>7.0000000000000007E-2</v>
      </c>
      <c r="I41" s="2">
        <v>0.06</v>
      </c>
      <c r="J41" s="2">
        <v>0.06</v>
      </c>
      <c r="K41" s="2">
        <v>0.05</v>
      </c>
      <c r="L41" s="2">
        <v>0.05</v>
      </c>
      <c r="M41" s="2">
        <v>0.05</v>
      </c>
      <c r="N41" s="2">
        <v>-80</v>
      </c>
    </row>
    <row r="42" spans="1:14" x14ac:dyDescent="0.25">
      <c r="B42" s="3">
        <v>3</v>
      </c>
      <c r="C42" s="2">
        <v>0</v>
      </c>
      <c r="D42" s="2">
        <v>0</v>
      </c>
      <c r="E42" s="2">
        <v>0.09</v>
      </c>
      <c r="F42" s="2">
        <v>0.04</v>
      </c>
      <c r="G42" s="2">
        <v>0.05</v>
      </c>
      <c r="H42" s="2">
        <v>0.04</v>
      </c>
      <c r="I42" s="2">
        <v>0.04</v>
      </c>
      <c r="J42" s="2">
        <v>0.04</v>
      </c>
      <c r="K42" s="2">
        <v>0.04</v>
      </c>
      <c r="L42" s="2">
        <v>0.04</v>
      </c>
      <c r="M42" s="2">
        <v>0.04</v>
      </c>
      <c r="N42" s="2">
        <v>120</v>
      </c>
    </row>
    <row r="43" spans="1:14" x14ac:dyDescent="0.25">
      <c r="B43" s="3">
        <v>4</v>
      </c>
      <c r="C43" s="2">
        <v>0.2</v>
      </c>
      <c r="D43" s="2">
        <v>0.18</v>
      </c>
      <c r="E43" s="2">
        <v>0.12</v>
      </c>
      <c r="F43" s="2">
        <v>0.3</v>
      </c>
      <c r="G43" s="2">
        <v>0.28000000000000003</v>
      </c>
      <c r="H43" s="2">
        <v>0.32</v>
      </c>
      <c r="I43" s="2">
        <v>0.34</v>
      </c>
      <c r="J43" s="2">
        <v>0.34</v>
      </c>
      <c r="K43" s="2">
        <v>0.35</v>
      </c>
      <c r="L43" s="2">
        <v>0.36</v>
      </c>
      <c r="M43" s="2">
        <v>0.36</v>
      </c>
      <c r="N43" s="2">
        <v>50</v>
      </c>
    </row>
    <row r="44" spans="1:14" x14ac:dyDescent="0.25">
      <c r="B44" s="3">
        <v>5</v>
      </c>
      <c r="C44" s="2">
        <v>0</v>
      </c>
      <c r="D44" s="2">
        <v>7.0000000000000007E-2</v>
      </c>
      <c r="E44" s="2">
        <v>7.0000000000000007E-2</v>
      </c>
      <c r="F44" s="2">
        <v>0.1</v>
      </c>
      <c r="G44" s="2">
        <v>0.13</v>
      </c>
      <c r="H44" s="2">
        <v>0.13</v>
      </c>
      <c r="I44" s="2">
        <v>0.15</v>
      </c>
      <c r="J44" s="2">
        <v>0.15</v>
      </c>
      <c r="K44" s="2">
        <v>0.15</v>
      </c>
      <c r="L44" s="2">
        <v>0.15</v>
      </c>
      <c r="M44" s="2">
        <v>0.16</v>
      </c>
      <c r="N44" s="2">
        <v>150</v>
      </c>
    </row>
    <row r="45" spans="1:14" x14ac:dyDescent="0.25">
      <c r="B45" s="3">
        <v>6</v>
      </c>
      <c r="C45" s="2">
        <v>0.1</v>
      </c>
      <c r="D45" s="2">
        <v>0.04</v>
      </c>
      <c r="E45" s="2">
        <v>0.24</v>
      </c>
      <c r="F45" s="2">
        <v>0.14000000000000001</v>
      </c>
      <c r="G45" s="2">
        <v>0.19</v>
      </c>
      <c r="H45" s="2">
        <v>0.19</v>
      </c>
      <c r="I45" s="2">
        <v>0.2</v>
      </c>
      <c r="J45" s="2">
        <v>0.2</v>
      </c>
      <c r="K45" s="2">
        <v>0.2</v>
      </c>
      <c r="L45" s="2">
        <v>0.2</v>
      </c>
      <c r="M45" s="2">
        <v>0.2</v>
      </c>
      <c r="N45" s="2">
        <v>40</v>
      </c>
    </row>
    <row r="46" spans="1:14" x14ac:dyDescent="0.25">
      <c r="B46" s="3">
        <v>7</v>
      </c>
      <c r="C46" s="2">
        <v>0</v>
      </c>
      <c r="D46" s="2">
        <v>0.12</v>
      </c>
      <c r="E46" s="2">
        <v>0.19</v>
      </c>
      <c r="F46" s="2">
        <v>0.22</v>
      </c>
      <c r="G46" s="2">
        <v>0.22</v>
      </c>
      <c r="H46" s="2">
        <v>0.22</v>
      </c>
      <c r="I46" s="2">
        <v>0.21</v>
      </c>
      <c r="J46" s="2">
        <v>0.2</v>
      </c>
      <c r="K46" s="2">
        <v>0.2</v>
      </c>
      <c r="L46" s="2">
        <v>0.19</v>
      </c>
      <c r="M46" s="2">
        <v>0.19</v>
      </c>
      <c r="N46" s="2">
        <v>30</v>
      </c>
    </row>
    <row r="47" spans="1:14" x14ac:dyDescent="0.25">
      <c r="B47" s="13">
        <v>8</v>
      </c>
      <c r="C47" s="2">
        <v>0.1</v>
      </c>
      <c r="D47" s="2">
        <v>0.12</v>
      </c>
      <c r="E47" s="2">
        <v>0.01</v>
      </c>
      <c r="F47" s="2">
        <v>0.02</v>
      </c>
      <c r="G47" s="2">
        <v>0.01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60</v>
      </c>
    </row>
    <row r="48" spans="1:14" x14ac:dyDescent="0.25">
      <c r="B48" s="13">
        <v>9</v>
      </c>
      <c r="C48" s="2">
        <v>0</v>
      </c>
      <c r="D48" s="2">
        <v>0.02</v>
      </c>
      <c r="E48" s="2">
        <v>0.02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90</v>
      </c>
    </row>
    <row r="49" spans="2:14" ht="15.75" thickBot="1" x14ac:dyDescent="0.3">
      <c r="B49" s="14">
        <v>10</v>
      </c>
      <c r="C49" s="4">
        <v>0</v>
      </c>
      <c r="D49" s="4">
        <v>0.02</v>
      </c>
      <c r="E49" s="4">
        <v>0.03</v>
      </c>
      <c r="F49" s="4">
        <v>0.01</v>
      </c>
      <c r="G49" s="4">
        <v>0.01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80</v>
      </c>
    </row>
    <row r="50" spans="2:14" x14ac:dyDescent="0.25">
      <c r="B50" s="5" t="s">
        <v>9</v>
      </c>
      <c r="C50" s="6">
        <f>SUM(C40,C47,C48,C49)</f>
        <v>0.7</v>
      </c>
      <c r="D50" s="6">
        <f t="shared" ref="D50:M50" si="10">SUM(D40,D47,D48,D49)</f>
        <v>0.21999999999999997</v>
      </c>
      <c r="E50" s="6">
        <f t="shared" si="10"/>
        <v>0.15</v>
      </c>
      <c r="F50" s="6">
        <f t="shared" si="10"/>
        <v>6.0000000000000005E-2</v>
      </c>
      <c r="G50" s="6">
        <f t="shared" si="10"/>
        <v>0.04</v>
      </c>
      <c r="H50" s="6">
        <f t="shared" si="10"/>
        <v>0.01</v>
      </c>
      <c r="I50" s="6">
        <f t="shared" si="10"/>
        <v>0</v>
      </c>
      <c r="J50" s="6">
        <f t="shared" si="10"/>
        <v>0</v>
      </c>
      <c r="K50" s="6">
        <f t="shared" si="10"/>
        <v>0</v>
      </c>
      <c r="L50" s="6">
        <f t="shared" si="10"/>
        <v>0</v>
      </c>
      <c r="M50" s="6">
        <f t="shared" si="10"/>
        <v>0</v>
      </c>
      <c r="N50" s="7"/>
    </row>
    <row r="51" spans="2:14" x14ac:dyDescent="0.25">
      <c r="B51" s="8" t="s">
        <v>9</v>
      </c>
      <c r="C51" s="2">
        <f>1-C50</f>
        <v>0.30000000000000004</v>
      </c>
      <c r="D51" s="2">
        <f t="shared" ref="D51:M51" si="11">1-D50</f>
        <v>0.78</v>
      </c>
      <c r="E51" s="2">
        <f t="shared" si="11"/>
        <v>0.85</v>
      </c>
      <c r="F51" s="2">
        <f t="shared" si="11"/>
        <v>0.94</v>
      </c>
      <c r="G51" s="2">
        <f t="shared" si="11"/>
        <v>0.96</v>
      </c>
      <c r="H51" s="2">
        <f t="shared" si="11"/>
        <v>0.99</v>
      </c>
      <c r="I51" s="2">
        <f t="shared" si="11"/>
        <v>1</v>
      </c>
      <c r="J51" s="2">
        <f t="shared" si="11"/>
        <v>1</v>
      </c>
      <c r="K51" s="2">
        <f t="shared" si="11"/>
        <v>1</v>
      </c>
      <c r="L51" s="2">
        <f t="shared" si="11"/>
        <v>1</v>
      </c>
      <c r="M51" s="2">
        <f t="shared" si="11"/>
        <v>1</v>
      </c>
      <c r="N51" s="9"/>
    </row>
    <row r="52" spans="2:14" x14ac:dyDescent="0.25">
      <c r="B52" s="8" t="s">
        <v>12</v>
      </c>
      <c r="C52" s="2">
        <f>C40*100+C47*60+C48*90+C49*80</f>
        <v>66</v>
      </c>
      <c r="D52" s="2">
        <f t="shared" ref="D52:M52" si="12">D40*100+D47*60+D48*90+D49*80</f>
        <v>16.600000000000001</v>
      </c>
      <c r="E52" s="2">
        <f t="shared" si="12"/>
        <v>13.8</v>
      </c>
      <c r="F52" s="2">
        <f t="shared" si="12"/>
        <v>5</v>
      </c>
      <c r="G52" s="2">
        <f t="shared" si="12"/>
        <v>3.4000000000000004</v>
      </c>
      <c r="H52" s="2">
        <f t="shared" si="12"/>
        <v>1</v>
      </c>
      <c r="I52" s="2">
        <f t="shared" si="12"/>
        <v>0</v>
      </c>
      <c r="J52" s="2">
        <f t="shared" si="12"/>
        <v>0</v>
      </c>
      <c r="K52" s="2">
        <f t="shared" si="12"/>
        <v>0</v>
      </c>
      <c r="L52" s="2">
        <f t="shared" si="12"/>
        <v>0</v>
      </c>
      <c r="M52" s="2">
        <f t="shared" si="12"/>
        <v>0</v>
      </c>
      <c r="N52" s="9"/>
    </row>
    <row r="53" spans="2:14" x14ac:dyDescent="0.25">
      <c r="B53" s="8" t="s">
        <v>11</v>
      </c>
      <c r="C53" s="2">
        <f>C41*(-80)+C42*120+C43*50+C44*150+C45*40+C46*30</f>
        <v>14</v>
      </c>
      <c r="D53" s="2">
        <f t="shared" ref="D53:M53" si="13">D41*(-80)+D42*120+D43*50+D44*150+D45*40+D46*30</f>
        <v>-4.9000000000000004</v>
      </c>
      <c r="E53" s="2">
        <f t="shared" si="13"/>
        <v>32.200000000000003</v>
      </c>
      <c r="F53" s="2">
        <f t="shared" si="13"/>
        <v>35.799999999999997</v>
      </c>
      <c r="G53" s="2">
        <f t="shared" si="13"/>
        <v>46.500000000000007</v>
      </c>
      <c r="H53" s="2">
        <f t="shared" si="13"/>
        <v>48.900000000000006</v>
      </c>
      <c r="I53" s="2">
        <f t="shared" si="13"/>
        <v>53.8</v>
      </c>
      <c r="J53" s="2">
        <f t="shared" si="13"/>
        <v>53.5</v>
      </c>
      <c r="K53" s="2">
        <f t="shared" si="13"/>
        <v>54.8</v>
      </c>
      <c r="L53" s="2">
        <f t="shared" si="13"/>
        <v>55</v>
      </c>
      <c r="M53" s="2">
        <f t="shared" si="13"/>
        <v>56.5</v>
      </c>
      <c r="N53" s="9"/>
    </row>
    <row r="54" spans="2:14" ht="15.75" thickBot="1" x14ac:dyDescent="0.3">
      <c r="B54" s="10" t="s">
        <v>13</v>
      </c>
      <c r="C54" s="11">
        <f>SUM(C53,C52)</f>
        <v>80</v>
      </c>
      <c r="D54" s="11">
        <f t="shared" ref="D54:M54" si="14">SUM(D53,D52)</f>
        <v>11.700000000000001</v>
      </c>
      <c r="E54" s="11">
        <f t="shared" si="14"/>
        <v>46</v>
      </c>
      <c r="F54" s="11">
        <f t="shared" si="14"/>
        <v>40.799999999999997</v>
      </c>
      <c r="G54" s="11">
        <f t="shared" si="14"/>
        <v>49.900000000000006</v>
      </c>
      <c r="H54" s="11">
        <f t="shared" si="14"/>
        <v>49.900000000000006</v>
      </c>
      <c r="I54" s="11">
        <f t="shared" si="14"/>
        <v>53.8</v>
      </c>
      <c r="J54" s="11">
        <f t="shared" si="14"/>
        <v>53.5</v>
      </c>
      <c r="K54" s="11">
        <f t="shared" si="14"/>
        <v>54.8</v>
      </c>
      <c r="L54" s="11">
        <f t="shared" si="14"/>
        <v>55</v>
      </c>
      <c r="M54" s="11">
        <f t="shared" si="14"/>
        <v>56.5</v>
      </c>
      <c r="N54" s="12"/>
    </row>
    <row r="58" spans="2:14" x14ac:dyDescent="0.25">
      <c r="B58" s="3"/>
      <c r="C58" s="3">
        <v>0</v>
      </c>
      <c r="D58" s="3">
        <v>1</v>
      </c>
      <c r="E58" s="3">
        <v>2</v>
      </c>
      <c r="F58" s="3">
        <v>3</v>
      </c>
      <c r="G58" s="3">
        <v>4</v>
      </c>
      <c r="H58" s="3">
        <v>5</v>
      </c>
      <c r="I58" s="3">
        <v>6</v>
      </c>
      <c r="J58" s="3">
        <v>7</v>
      </c>
      <c r="K58" s="3">
        <v>8</v>
      </c>
      <c r="L58" s="3">
        <v>9</v>
      </c>
      <c r="M58" s="3">
        <v>10</v>
      </c>
      <c r="N58" s="3" t="s">
        <v>0</v>
      </c>
    </row>
    <row r="59" spans="2:14" x14ac:dyDescent="0.25">
      <c r="B59" s="3">
        <v>1</v>
      </c>
      <c r="C59" s="2">
        <v>0</v>
      </c>
      <c r="D59" s="2">
        <v>0.08</v>
      </c>
      <c r="E59" s="2">
        <v>0.03</v>
      </c>
      <c r="F59" s="2">
        <v>0.01</v>
      </c>
      <c r="G59" s="2">
        <v>0.01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100</v>
      </c>
    </row>
    <row r="60" spans="2:14" x14ac:dyDescent="0.25">
      <c r="B60" s="3">
        <v>2</v>
      </c>
      <c r="C60" s="2">
        <v>0</v>
      </c>
      <c r="D60" s="2">
        <v>0.06</v>
      </c>
      <c r="E60" s="2">
        <v>0.1</v>
      </c>
      <c r="F60" s="2">
        <v>0.08</v>
      </c>
      <c r="G60" s="2">
        <v>7.0000000000000007E-2</v>
      </c>
      <c r="H60" s="2">
        <v>0.06</v>
      </c>
      <c r="I60" s="2">
        <v>0.05</v>
      </c>
      <c r="J60" s="2">
        <v>0.05</v>
      </c>
      <c r="K60" s="2">
        <v>0.05</v>
      </c>
      <c r="L60" s="2">
        <v>0.05</v>
      </c>
      <c r="M60" s="2">
        <v>0.05</v>
      </c>
      <c r="N60" s="2">
        <v>-80</v>
      </c>
    </row>
    <row r="61" spans="2:14" x14ac:dyDescent="0.25">
      <c r="B61" s="13">
        <v>3</v>
      </c>
      <c r="C61" s="2">
        <v>0.6</v>
      </c>
      <c r="D61" s="2">
        <v>0</v>
      </c>
      <c r="E61" s="2">
        <v>0.04</v>
      </c>
      <c r="F61" s="2">
        <v>0.05</v>
      </c>
      <c r="G61" s="2">
        <v>0.04</v>
      </c>
      <c r="H61" s="2">
        <v>0.04</v>
      </c>
      <c r="I61" s="2">
        <v>0.04</v>
      </c>
      <c r="J61" s="2">
        <v>0.04</v>
      </c>
      <c r="K61" s="2">
        <v>0.04</v>
      </c>
      <c r="L61" s="2">
        <v>0.04</v>
      </c>
      <c r="M61" s="2">
        <v>0.04</v>
      </c>
      <c r="N61" s="2">
        <v>120</v>
      </c>
    </row>
    <row r="62" spans="2:14" x14ac:dyDescent="0.25">
      <c r="B62" s="3">
        <v>4</v>
      </c>
      <c r="C62" s="2">
        <v>0</v>
      </c>
      <c r="D62" s="2">
        <v>0.46</v>
      </c>
      <c r="E62" s="2">
        <v>0.23</v>
      </c>
      <c r="F62" s="2">
        <v>0.31</v>
      </c>
      <c r="G62" s="2">
        <v>0.34</v>
      </c>
      <c r="H62" s="2">
        <v>0.34</v>
      </c>
      <c r="I62" s="2">
        <v>0.35</v>
      </c>
      <c r="J62" s="2">
        <v>0.36</v>
      </c>
      <c r="K62" s="2">
        <v>0.36</v>
      </c>
      <c r="L62" s="2">
        <v>0.36</v>
      </c>
      <c r="M62" s="2">
        <v>0.37</v>
      </c>
      <c r="N62" s="2">
        <v>50</v>
      </c>
    </row>
    <row r="63" spans="2:14" x14ac:dyDescent="0.25">
      <c r="B63" s="3">
        <v>5</v>
      </c>
      <c r="C63" s="2">
        <v>0</v>
      </c>
      <c r="D63" s="2">
        <v>0.14000000000000001</v>
      </c>
      <c r="E63" s="2">
        <v>0.16</v>
      </c>
      <c r="F63" s="2">
        <v>0.12</v>
      </c>
      <c r="G63" s="2">
        <v>0.14000000000000001</v>
      </c>
      <c r="H63" s="2">
        <v>0.15</v>
      </c>
      <c r="I63" s="2">
        <v>0.15</v>
      </c>
      <c r="J63" s="2">
        <v>0.15</v>
      </c>
      <c r="K63" s="2">
        <v>0.15</v>
      </c>
      <c r="L63" s="2">
        <v>0.16</v>
      </c>
      <c r="M63" s="2">
        <v>0.16</v>
      </c>
      <c r="N63" s="2">
        <v>150</v>
      </c>
    </row>
    <row r="64" spans="2:14" x14ac:dyDescent="0.25">
      <c r="B64" s="13">
        <v>6</v>
      </c>
      <c r="C64" s="2">
        <v>0.2</v>
      </c>
      <c r="D64" s="2">
        <v>0</v>
      </c>
      <c r="E64" s="2">
        <v>0.22</v>
      </c>
      <c r="F64" s="2">
        <v>0.2</v>
      </c>
      <c r="G64" s="2">
        <v>0.19</v>
      </c>
      <c r="H64" s="2">
        <v>0.2</v>
      </c>
      <c r="I64" s="2">
        <v>0.2</v>
      </c>
      <c r="J64" s="2">
        <v>0.2</v>
      </c>
      <c r="K64" s="2">
        <v>0.2</v>
      </c>
      <c r="L64" s="2">
        <v>0.2</v>
      </c>
      <c r="M64" s="2">
        <v>0.2</v>
      </c>
      <c r="N64" s="2">
        <v>40</v>
      </c>
    </row>
    <row r="65" spans="2:14" x14ac:dyDescent="0.25">
      <c r="B65" s="3">
        <v>7</v>
      </c>
      <c r="C65" s="2">
        <v>0</v>
      </c>
      <c r="D65" s="2">
        <v>0.19</v>
      </c>
      <c r="E65" s="2">
        <v>0.19</v>
      </c>
      <c r="F65" s="2">
        <v>0.21</v>
      </c>
      <c r="G65" s="2">
        <v>0.2</v>
      </c>
      <c r="H65" s="2">
        <v>0.2</v>
      </c>
      <c r="I65" s="2">
        <v>0.19</v>
      </c>
      <c r="J65" s="2">
        <v>0.19</v>
      </c>
      <c r="K65" s="2">
        <v>0.19</v>
      </c>
      <c r="L65" s="2">
        <v>0.18</v>
      </c>
      <c r="M65" s="2">
        <v>0.18</v>
      </c>
      <c r="N65" s="2">
        <v>30</v>
      </c>
    </row>
    <row r="66" spans="2:14" x14ac:dyDescent="0.25">
      <c r="B66" s="13">
        <v>8</v>
      </c>
      <c r="C66" s="2">
        <v>0.1</v>
      </c>
      <c r="D66" s="2">
        <v>0</v>
      </c>
      <c r="E66" s="2">
        <v>0.02</v>
      </c>
      <c r="F66" s="2">
        <v>0.01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60</v>
      </c>
    </row>
    <row r="67" spans="2:14" x14ac:dyDescent="0.25">
      <c r="B67" s="3">
        <v>9</v>
      </c>
      <c r="C67" s="2">
        <v>0</v>
      </c>
      <c r="D67" s="2">
        <v>0.02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90</v>
      </c>
    </row>
    <row r="68" spans="2:14" ht="15.75" thickBot="1" x14ac:dyDescent="0.3">
      <c r="B68" s="14">
        <v>10</v>
      </c>
      <c r="C68" s="4">
        <v>0.1</v>
      </c>
      <c r="D68" s="4">
        <v>0.05</v>
      </c>
      <c r="E68" s="4">
        <v>0.02</v>
      </c>
      <c r="F68" s="4">
        <v>0.01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80</v>
      </c>
    </row>
    <row r="69" spans="2:14" x14ac:dyDescent="0.25">
      <c r="B69" s="5" t="s">
        <v>14</v>
      </c>
      <c r="C69" s="6">
        <f>SUM(C68,C66,C64,C61)</f>
        <v>1</v>
      </c>
      <c r="D69" s="6">
        <f t="shared" ref="D69:M69" si="15">SUM(D68,D66,D64,D61)</f>
        <v>0.05</v>
      </c>
      <c r="E69" s="6">
        <f t="shared" si="15"/>
        <v>0.3</v>
      </c>
      <c r="F69" s="6">
        <f t="shared" si="15"/>
        <v>0.27</v>
      </c>
      <c r="G69" s="6">
        <f t="shared" si="15"/>
        <v>0.23</v>
      </c>
      <c r="H69" s="6">
        <f t="shared" si="15"/>
        <v>0.24000000000000002</v>
      </c>
      <c r="I69" s="6">
        <f t="shared" si="15"/>
        <v>0.24000000000000002</v>
      </c>
      <c r="J69" s="6">
        <f t="shared" si="15"/>
        <v>0.24000000000000002</v>
      </c>
      <c r="K69" s="6">
        <f t="shared" si="15"/>
        <v>0.24000000000000002</v>
      </c>
      <c r="L69" s="6">
        <f t="shared" si="15"/>
        <v>0.24000000000000002</v>
      </c>
      <c r="M69" s="6">
        <f t="shared" si="15"/>
        <v>0.24000000000000002</v>
      </c>
      <c r="N69" s="7"/>
    </row>
    <row r="70" spans="2:14" x14ac:dyDescent="0.25">
      <c r="B70" s="8" t="s">
        <v>14</v>
      </c>
      <c r="C70" s="2">
        <f>1-C69</f>
        <v>0</v>
      </c>
      <c r="D70" s="2">
        <f t="shared" ref="D70:M70" si="16">1-D69</f>
        <v>0.95</v>
      </c>
      <c r="E70" s="2">
        <f t="shared" si="16"/>
        <v>0.7</v>
      </c>
      <c r="F70" s="2">
        <f t="shared" si="16"/>
        <v>0.73</v>
      </c>
      <c r="G70" s="2">
        <f t="shared" si="16"/>
        <v>0.77</v>
      </c>
      <c r="H70" s="2">
        <f t="shared" si="16"/>
        <v>0.76</v>
      </c>
      <c r="I70" s="2">
        <f t="shared" si="16"/>
        <v>0.76</v>
      </c>
      <c r="J70" s="2">
        <f t="shared" si="16"/>
        <v>0.76</v>
      </c>
      <c r="K70" s="2">
        <f t="shared" si="16"/>
        <v>0.76</v>
      </c>
      <c r="L70" s="2">
        <f t="shared" si="16"/>
        <v>0.76</v>
      </c>
      <c r="M70" s="2">
        <f t="shared" si="16"/>
        <v>0.76</v>
      </c>
      <c r="N70" s="9"/>
    </row>
    <row r="71" spans="2:14" x14ac:dyDescent="0.25">
      <c r="B71" s="8" t="s">
        <v>10</v>
      </c>
      <c r="C71" s="2">
        <f>C61*120+C64*40+C66*60+C68*80</f>
        <v>94</v>
      </c>
      <c r="D71" s="2">
        <f t="shared" ref="D71:M71" si="17">D61*120+D64*40+D66*60+D68*80</f>
        <v>4</v>
      </c>
      <c r="E71" s="2">
        <f t="shared" si="17"/>
        <v>16.400000000000002</v>
      </c>
      <c r="F71" s="2">
        <f t="shared" si="17"/>
        <v>15.4</v>
      </c>
      <c r="G71" s="2">
        <f t="shared" si="17"/>
        <v>12.399999999999999</v>
      </c>
      <c r="H71" s="2">
        <f t="shared" si="17"/>
        <v>12.8</v>
      </c>
      <c r="I71" s="2">
        <f t="shared" si="17"/>
        <v>12.8</v>
      </c>
      <c r="J71" s="2">
        <f t="shared" si="17"/>
        <v>12.8</v>
      </c>
      <c r="K71" s="2">
        <f t="shared" si="17"/>
        <v>12.8</v>
      </c>
      <c r="L71" s="2">
        <f t="shared" si="17"/>
        <v>12.8</v>
      </c>
      <c r="M71" s="2">
        <f t="shared" si="17"/>
        <v>12.8</v>
      </c>
      <c r="N71" s="9"/>
    </row>
    <row r="72" spans="2:14" x14ac:dyDescent="0.25">
      <c r="B72" s="8" t="s">
        <v>15</v>
      </c>
      <c r="C72" s="2">
        <f>C59*100+C60*(-80)+C62*50+C63*150+C65*30+C67*90</f>
        <v>0</v>
      </c>
      <c r="D72" s="2">
        <f t="shared" ref="D72:M72" si="18">D59*100+D60*(-80)+D62*50+D63*150+D65*30+D67*90</f>
        <v>54.7</v>
      </c>
      <c r="E72" s="2">
        <f t="shared" si="18"/>
        <v>36.200000000000003</v>
      </c>
      <c r="F72" s="2">
        <f t="shared" si="18"/>
        <v>34.4</v>
      </c>
      <c r="G72" s="2">
        <f t="shared" si="18"/>
        <v>39.400000000000006</v>
      </c>
      <c r="H72" s="2">
        <f t="shared" si="18"/>
        <v>40.700000000000003</v>
      </c>
      <c r="I72" s="2">
        <f t="shared" si="18"/>
        <v>41.7</v>
      </c>
      <c r="J72" s="2">
        <f t="shared" si="18"/>
        <v>42.2</v>
      </c>
      <c r="K72" s="2">
        <f t="shared" si="18"/>
        <v>42.2</v>
      </c>
      <c r="L72" s="2">
        <f t="shared" si="18"/>
        <v>43.4</v>
      </c>
      <c r="M72" s="2">
        <f t="shared" si="18"/>
        <v>43.9</v>
      </c>
      <c r="N72" s="9"/>
    </row>
    <row r="73" spans="2:14" ht="15.75" thickBot="1" x14ac:dyDescent="0.3">
      <c r="B73" s="10" t="s">
        <v>16</v>
      </c>
      <c r="C73" s="11">
        <f>SUM(C71,C72)</f>
        <v>94</v>
      </c>
      <c r="D73" s="11">
        <f t="shared" ref="D73:M73" si="19">SUM(D71,D72)</f>
        <v>58.7</v>
      </c>
      <c r="E73" s="11">
        <f t="shared" si="19"/>
        <v>52.600000000000009</v>
      </c>
      <c r="F73" s="11">
        <f t="shared" si="19"/>
        <v>49.8</v>
      </c>
      <c r="G73" s="11">
        <f t="shared" si="19"/>
        <v>51.800000000000004</v>
      </c>
      <c r="H73" s="11">
        <f t="shared" si="19"/>
        <v>53.5</v>
      </c>
      <c r="I73" s="11">
        <f t="shared" si="19"/>
        <v>54.5</v>
      </c>
      <c r="J73" s="11">
        <f t="shared" si="19"/>
        <v>55</v>
      </c>
      <c r="K73" s="11">
        <f t="shared" si="19"/>
        <v>55</v>
      </c>
      <c r="L73" s="11">
        <f t="shared" si="19"/>
        <v>56.2</v>
      </c>
      <c r="M73" s="11">
        <f t="shared" si="19"/>
        <v>56.7</v>
      </c>
      <c r="N73" s="12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2018-11-05T09:15:28Z</dcterms:modified>
</cp:coreProperties>
</file>