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jeavila6_miners_utep_edu/Documents/Google-UTEP Collaborative Project/calls/"/>
    </mc:Choice>
  </mc:AlternateContent>
  <xr:revisionPtr revIDLastSave="4851" documentId="8_{3CC378B0-FDB9-406D-8C37-A6D7A8B2CD2E}" xr6:coauthVersionLast="46" xr6:coauthVersionMax="46" xr10:uidLastSave="{844EB058-03A0-4816-AC67-54A6A2EAF9D5}"/>
  <bookViews>
    <workbookView xWindow="12930" yWindow="30" windowWidth="25740" windowHeight="20940" xr2:uid="{29FED625-4EAA-4CEA-A06B-6DF9F80657FA}"/>
  </bookViews>
  <sheets>
    <sheet name="calls" sheetId="1" r:id="rId1"/>
    <sheet name="studies" sheetId="5" r:id="rId2"/>
    <sheet name="participant-counts" sheetId="6" r:id="rId3"/>
    <sheet name="team-counts" sheetId="7" r:id="rId4"/>
    <sheet name="label-counts" sheetId="8" r:id="rId5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18" i="1"/>
  <c r="I128" i="1"/>
  <c r="I14" i="6"/>
  <c r="B2" i="8"/>
  <c r="B6" i="8"/>
  <c r="B5" i="8"/>
  <c r="B4" i="8"/>
  <c r="B7" i="8"/>
  <c r="B8" i="8"/>
  <c r="B3" i="8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B14" i="6"/>
  <c r="C14" i="6"/>
  <c r="D14" i="6"/>
  <c r="E14" i="6"/>
  <c r="F14" i="6"/>
  <c r="G14" i="6"/>
  <c r="H14" i="6"/>
  <c r="J14" i="6"/>
  <c r="K14" i="6"/>
  <c r="L14" i="6"/>
  <c r="M14" i="6"/>
  <c r="N14" i="6"/>
  <c r="O14" i="6"/>
  <c r="P14" i="6"/>
  <c r="Q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1" i="6" a="1"/>
  <c r="A1" i="6" s="1"/>
  <c r="D3" i="5" a="1"/>
  <c r="D3" i="5" s="1"/>
  <c r="E3" i="5" s="1" a="1"/>
  <c r="E3" i="5" s="1"/>
  <c r="D2" i="5" a="1"/>
  <c r="D2" i="5" s="1"/>
  <c r="E2" i="5" s="1" a="1"/>
  <c r="E2" i="5" s="1"/>
  <c r="I2" i="1"/>
  <c r="I3" i="1"/>
  <c r="I200" i="1"/>
  <c r="I168" i="1"/>
  <c r="B8" i="7"/>
  <c r="B7" i="7"/>
  <c r="B6" i="7"/>
  <c r="B5" i="7"/>
  <c r="B4" i="7"/>
  <c r="B3" i="7"/>
  <c r="B2" i="7"/>
  <c r="I203" i="1"/>
  <c r="D69" i="5" a="1"/>
  <c r="D69" i="5" s="1"/>
  <c r="E69" i="5" s="1" a="1"/>
  <c r="E69" i="5" s="1"/>
  <c r="I182" i="1"/>
  <c r="I172" i="1"/>
  <c r="D62" i="5" a="1"/>
  <c r="E63" i="5" s="1" a="1"/>
  <c r="E63" i="5" s="1"/>
  <c r="I156" i="1"/>
  <c r="I153" i="1"/>
  <c r="I152" i="1"/>
  <c r="I201" i="1"/>
  <c r="I199" i="1"/>
  <c r="I195" i="1"/>
  <c r="I194" i="1"/>
  <c r="I192" i="1"/>
  <c r="I202" i="1"/>
  <c r="I190" i="1"/>
  <c r="I191" i="1"/>
  <c r="I193" i="1"/>
  <c r="I196" i="1"/>
  <c r="I197" i="1"/>
  <c r="I198" i="1"/>
  <c r="I171" i="1"/>
  <c r="I162" i="1"/>
  <c r="I184" i="1"/>
  <c r="I181" i="1"/>
  <c r="I178" i="1"/>
  <c r="I177" i="1"/>
  <c r="I173" i="1"/>
  <c r="I167" i="1"/>
  <c r="I174" i="1"/>
  <c r="D54" i="5" a="1"/>
  <c r="D54" i="5" s="1"/>
  <c r="E54" i="5" s="1" a="1"/>
  <c r="E54" i="5" s="1"/>
  <c r="I151" i="1"/>
  <c r="I143" i="1"/>
  <c r="D47" i="5" a="1"/>
  <c r="E49" i="5" s="1" a="1"/>
  <c r="E49" i="5" s="1"/>
  <c r="I137" i="1"/>
  <c r="I135" i="1"/>
  <c r="I149" i="1"/>
  <c r="I147" i="1"/>
  <c r="I142" i="1"/>
  <c r="I140" i="1"/>
  <c r="I134" i="1"/>
  <c r="D45" i="5" a="1"/>
  <c r="D45" i="5" s="1"/>
  <c r="E45" i="5" s="1" a="1"/>
  <c r="E45" i="5" s="1"/>
  <c r="I131" i="1"/>
  <c r="I129" i="1"/>
  <c r="D39" i="5" a="1"/>
  <c r="I121" i="1"/>
  <c r="D41" i="5" a="1"/>
  <c r="I116" i="1"/>
  <c r="I118" i="1"/>
  <c r="I125" i="1"/>
  <c r="I127" i="1"/>
  <c r="I126" i="1"/>
  <c r="I123" i="1"/>
  <c r="I119" i="1"/>
  <c r="I112" i="1"/>
  <c r="I115" i="1"/>
  <c r="I111" i="1"/>
  <c r="I110" i="1"/>
  <c r="I109" i="1"/>
  <c r="I186" i="1"/>
  <c r="I187" i="1"/>
  <c r="I188" i="1"/>
  <c r="I189" i="1"/>
  <c r="I106" i="1"/>
  <c r="I107" i="1"/>
  <c r="I108" i="1"/>
  <c r="I113" i="1"/>
  <c r="I114" i="1"/>
  <c r="I117" i="1"/>
  <c r="I120" i="1"/>
  <c r="I122" i="1"/>
  <c r="I124" i="1"/>
  <c r="I130" i="1"/>
  <c r="I132" i="1"/>
  <c r="I133" i="1"/>
  <c r="I136" i="1"/>
  <c r="I138" i="1"/>
  <c r="I139" i="1"/>
  <c r="I141" i="1"/>
  <c r="I144" i="1"/>
  <c r="I145" i="1"/>
  <c r="I146" i="1"/>
  <c r="I148" i="1"/>
  <c r="I150" i="1"/>
  <c r="I154" i="1"/>
  <c r="I155" i="1"/>
  <c r="I157" i="1"/>
  <c r="I158" i="1"/>
  <c r="I159" i="1"/>
  <c r="I160" i="1"/>
  <c r="I161" i="1"/>
  <c r="I163" i="1"/>
  <c r="I164" i="1"/>
  <c r="I165" i="1"/>
  <c r="I166" i="1"/>
  <c r="I169" i="1"/>
  <c r="I170" i="1"/>
  <c r="I175" i="1"/>
  <c r="I176" i="1"/>
  <c r="I179" i="1"/>
  <c r="I180" i="1"/>
  <c r="I183" i="1"/>
  <c r="I185" i="1"/>
  <c r="I70" i="1"/>
  <c r="I69" i="1"/>
  <c r="I68" i="1"/>
  <c r="I67" i="1"/>
  <c r="I66" i="1"/>
  <c r="I65" i="1"/>
  <c r="I58" i="1"/>
  <c r="I56" i="1"/>
  <c r="I57" i="1"/>
  <c r="D30" i="5" a="1"/>
  <c r="D30" i="5" s="1"/>
  <c r="E30" i="5" s="1" a="1"/>
  <c r="E30" i="5" s="1"/>
  <c r="I99" i="1"/>
  <c r="I100" i="1"/>
  <c r="I101" i="1"/>
  <c r="I102" i="1"/>
  <c r="I103" i="1"/>
  <c r="I104" i="1"/>
  <c r="I105" i="1"/>
  <c r="I96" i="1"/>
  <c r="I83" i="1"/>
  <c r="I76" i="1"/>
  <c r="I79" i="1"/>
  <c r="I80" i="1"/>
  <c r="I81" i="1"/>
  <c r="I82" i="1"/>
  <c r="I84" i="1"/>
  <c r="I85" i="1"/>
  <c r="I86" i="1"/>
  <c r="I87" i="1"/>
  <c r="I88" i="1"/>
  <c r="I89" i="1"/>
  <c r="I90" i="1"/>
  <c r="I91" i="1"/>
  <c r="I92" i="1"/>
  <c r="I93" i="1"/>
  <c r="I94" i="1"/>
  <c r="I95" i="1"/>
  <c r="I97" i="1"/>
  <c r="I98" i="1"/>
  <c r="I74" i="1"/>
  <c r="I75" i="1"/>
  <c r="I77" i="1"/>
  <c r="I78" i="1"/>
  <c r="I73" i="1"/>
  <c r="C20" i="5" a="1"/>
  <c r="C20" i="5" s="1"/>
  <c r="C16" i="5" a="1"/>
  <c r="C16" i="5" s="1"/>
  <c r="C15" i="5" a="1"/>
  <c r="C15" i="5" s="1"/>
  <c r="C9" i="5" a="1"/>
  <c r="C9" i="5" s="1"/>
  <c r="C6" i="5" a="1"/>
  <c r="C6" i="5" s="1"/>
  <c r="C4" i="5" a="1"/>
  <c r="C4" i="5" s="1"/>
  <c r="C3" i="5" a="1"/>
  <c r="C3" i="5" s="1"/>
  <c r="C2" i="5" a="1"/>
  <c r="C2" i="5" s="1"/>
  <c r="D20" i="5" a="1"/>
  <c r="D20" i="5" s="1"/>
  <c r="E20" i="5" s="1" a="1"/>
  <c r="E20" i="5" s="1"/>
  <c r="D16" i="5" a="1"/>
  <c r="D16" i="5" s="1"/>
  <c r="E16" i="5" s="1" a="1"/>
  <c r="E16" i="5" s="1"/>
  <c r="D15" i="5" a="1"/>
  <c r="D15" i="5" s="1"/>
  <c r="E15" i="5" s="1" a="1"/>
  <c r="E15" i="5" s="1"/>
  <c r="D9" i="5" a="1"/>
  <c r="D9" i="5" s="1"/>
  <c r="E9" i="5" s="1" a="1"/>
  <c r="E9" i="5" s="1"/>
  <c r="D6" i="5" a="1"/>
  <c r="D6" i="5" s="1"/>
  <c r="E6" i="5" s="1" a="1"/>
  <c r="E6" i="5" s="1"/>
  <c r="D4" i="5" a="1"/>
  <c r="D4" i="5" s="1"/>
  <c r="E4" i="5" s="1" a="1"/>
  <c r="E4" i="5" s="1"/>
  <c r="I64" i="1"/>
  <c r="I50" i="1"/>
  <c r="I51" i="1"/>
  <c r="I52" i="1"/>
  <c r="I39" i="1"/>
  <c r="I33" i="1"/>
  <c r="I34" i="1"/>
  <c r="I35" i="1"/>
  <c r="I36" i="1"/>
  <c r="I22" i="1"/>
  <c r="I23" i="1"/>
  <c r="I24" i="1"/>
  <c r="I25" i="1"/>
  <c r="I26" i="1"/>
  <c r="I27" i="1"/>
  <c r="I28" i="1"/>
  <c r="I29" i="1"/>
  <c r="I30" i="1"/>
  <c r="I31" i="1"/>
  <c r="I32" i="1"/>
  <c r="I21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E29" i="5" a="1"/>
  <c r="E29" i="5" s="1"/>
  <c r="E10" i="5" a="1"/>
  <c r="E10" i="5" s="1"/>
  <c r="E21" i="5" a="1"/>
  <c r="E21" i="5" s="1"/>
  <c r="E25" i="5" a="1"/>
  <c r="E25" i="5" s="1"/>
  <c r="E24" i="5" a="1"/>
  <c r="E24" i="5" s="1"/>
  <c r="E12" i="5" a="1"/>
  <c r="E12" i="5" s="1"/>
  <c r="E28" i="5" a="1"/>
  <c r="E28" i="5" s="1"/>
  <c r="E23" i="5" a="1"/>
  <c r="E23" i="5" s="1"/>
  <c r="E11" i="5" a="1"/>
  <c r="E11" i="5" s="1"/>
  <c r="E18" i="5" a="1"/>
  <c r="E18" i="5" s="1"/>
  <c r="E27" i="5" a="1"/>
  <c r="E27" i="5" s="1"/>
  <c r="E22" i="5" a="1"/>
  <c r="E22" i="5" s="1"/>
  <c r="E17" i="5" a="1"/>
  <c r="E17" i="5" s="1"/>
  <c r="I37" i="1"/>
  <c r="I38" i="1"/>
  <c r="I40" i="1"/>
  <c r="I41" i="1"/>
  <c r="I42" i="1"/>
  <c r="I43" i="1"/>
  <c r="I44" i="1"/>
  <c r="I45" i="1"/>
  <c r="I46" i="1"/>
  <c r="I47" i="1"/>
  <c r="I48" i="1"/>
  <c r="I49" i="1"/>
  <c r="I53" i="1"/>
  <c r="I54" i="1"/>
  <c r="I55" i="1"/>
  <c r="I59" i="1"/>
  <c r="I60" i="1"/>
  <c r="I61" i="1"/>
  <c r="I62" i="1"/>
  <c r="I63" i="1"/>
  <c r="I71" i="1"/>
  <c r="I72" i="1"/>
  <c r="E46" i="5" a="1"/>
  <c r="E46" i="5" s="1"/>
  <c r="D39" i="5"/>
  <c r="E39" i="5" s="1" a="1"/>
  <c r="E39" i="5" s="1"/>
  <c r="D41" i="5"/>
  <c r="E41" i="5" s="1" a="1"/>
  <c r="E41" i="5" s="1"/>
  <c r="E42" i="5" a="1"/>
  <c r="E42" i="5" s="1"/>
  <c r="E43" i="5" a="1"/>
  <c r="E43" i="5" s="1"/>
  <c r="E44" i="5" a="1"/>
  <c r="E44" i="5" s="1"/>
  <c r="E40" i="5" a="1"/>
  <c r="E40" i="5" s="1"/>
  <c r="E31" i="5" a="1"/>
  <c r="E31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13" i="5" l="1" a="1"/>
  <c r="E13" i="5" s="1"/>
  <c r="E7" i="5" a="1"/>
  <c r="E7" i="5" s="1"/>
  <c r="E8" i="5" a="1"/>
  <c r="E8" i="5" s="1"/>
  <c r="E14" i="5" a="1"/>
  <c r="E14" i="5" s="1"/>
  <c r="B9" i="8"/>
  <c r="E5" i="5" a="1"/>
  <c r="E5" i="5" s="1"/>
  <c r="E74" i="5" a="1"/>
  <c r="E74" i="5" s="1"/>
  <c r="E26" i="5" a="1"/>
  <c r="E26" i="5" s="1"/>
  <c r="E71" i="5" a="1"/>
  <c r="E71" i="5" s="1"/>
  <c r="E70" i="5" a="1"/>
  <c r="E70" i="5" s="1"/>
  <c r="E68" i="5" a="1"/>
  <c r="E68" i="5" s="1"/>
  <c r="E73" i="5" a="1"/>
  <c r="E73" i="5" s="1"/>
  <c r="E67" i="5" a="1"/>
  <c r="E67" i="5" s="1"/>
  <c r="E72" i="5" a="1"/>
  <c r="E72" i="5" s="1"/>
  <c r="E65" i="5" a="1"/>
  <c r="E65" i="5" s="1"/>
  <c r="D62" i="5"/>
  <c r="E62" i="5" s="1" a="1"/>
  <c r="E62" i="5" s="1"/>
  <c r="E66" i="5" a="1"/>
  <c r="E66" i="5" s="1"/>
  <c r="E64" i="5" a="1"/>
  <c r="E64" i="5" s="1"/>
  <c r="E61" i="5" a="1"/>
  <c r="E61" i="5" s="1"/>
  <c r="E57" i="5" a="1"/>
  <c r="E57" i="5" s="1"/>
  <c r="E50" i="5" a="1"/>
  <c r="E50" i="5" s="1"/>
  <c r="E60" i="5" a="1"/>
  <c r="E60" i="5" s="1"/>
  <c r="E19" i="5" a="1"/>
  <c r="E19" i="5" s="1"/>
  <c r="E59" i="5" a="1"/>
  <c r="E59" i="5" s="1"/>
  <c r="E56" i="5" a="1"/>
  <c r="E56" i="5" s="1"/>
  <c r="E55" i="5" a="1"/>
  <c r="E55" i="5" s="1"/>
  <c r="E58" i="5" a="1"/>
  <c r="E58" i="5" s="1"/>
  <c r="E51" i="5" a="1"/>
  <c r="E51" i="5" s="1"/>
  <c r="D47" i="5"/>
  <c r="E47" i="5" s="1" a="1"/>
  <c r="E47" i="5" s="1"/>
  <c r="E48" i="5" a="1"/>
  <c r="E48" i="5" s="1"/>
  <c r="E53" i="5" a="1"/>
  <c r="E53" i="5" s="1"/>
  <c r="E52" i="5" a="1"/>
  <c r="E5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Avila</author>
  </authors>
  <commentList>
    <comment ref="A1" authorId="0" shapeId="0" xr:uid="{40325E24-3C0C-4AD8-9319-D5C5AC4B334C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date of the study/call. Entered by: confederate</t>
        </r>
      </text>
    </comment>
    <comment ref="B1" authorId="0" shapeId="0" xr:uid="{7CDA95A8-8DFE-47A0-8DD0-1265D86CAE00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Your initials or some other identifier. Entered by: confederate</t>
        </r>
      </text>
    </comment>
    <comment ref="C1" authorId="0" shapeId="0" xr:uid="{42A32A81-6650-43CC-AB14-6AF4B49C28C1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nickname (NOT the ID) of the participant you spoke with. Entered by: confederate</t>
        </r>
      </text>
    </comment>
    <comment ref="D1" authorId="0" shapeId="0" xr:uid="{4DF8A7DF-6E50-4A29-A546-29D04E6EFD61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Script ID of the script you are following. Entered by: confederate</t>
        </r>
      </text>
    </comment>
    <comment ref="E1" authorId="0" shapeId="0" xr:uid="{C657DCC5-5BF8-40ED-92E6-0B567FC5DA13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Are you trying to annoy or disappoint the customer with a scam? Entered by: confederate</t>
        </r>
      </text>
    </comment>
    <comment ref="F1" authorId="0" shapeId="0" xr:uid="{917DABA2-BA1E-49FE-8546-1DDC9C920155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Is the customer annoyed or disappointed at any point during the call? Entered by: confederate</t>
        </r>
      </text>
    </comment>
    <comment ref="G1" authorId="0" shapeId="0" xr:uid="{66E2F385-27DD-434F-9D82-C9FDDF3885C1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(Optional) Anything you think we should be aware of. For example: the participant became emotion, the call ended early, it was difficult to understand the customer, and others. Entered by: confederate</t>
        </r>
      </text>
    </comment>
    <comment ref="H1" authorId="0" shapeId="0" xr:uid="{46427086-B69E-4753-B266-0F32CB0E7297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Prolific Participant ID of the participant. Entered by: researcher</t>
        </r>
      </text>
    </comment>
    <comment ref="I1" authorId="0" shapeId="0" xr:uid="{2E10BEA3-8FFF-4143-9C09-48B47A06E640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Copy and paste this field as your filename when saving the recording.
Note: The date format is changed to YYYYMMDD.
Entered by: automatically generated or tweaked by researcher</t>
        </r>
      </text>
    </comment>
    <comment ref="J1" authorId="0" shapeId="0" xr:uid="{F119206A-16D9-4C36-A810-802B9581C115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final label to use. Entered by: researcher</t>
        </r>
      </text>
    </comment>
    <comment ref="M1" authorId="0" shapeId="0" xr:uid="{CB7D1FE9-8E33-4AAD-9566-0ACAA039549E}">
      <text>
        <r>
          <rPr>
            <b/>
            <sz val="9"/>
            <color indexed="81"/>
            <rFont val="Tahoma"/>
            <charset val="1"/>
          </rPr>
          <t>Jonathan Avila:</t>
        </r>
        <r>
          <rPr>
            <sz val="9"/>
            <color indexed="81"/>
            <rFont val="Tahoma"/>
            <charset val="1"/>
          </rPr>
          <t xml:space="preserve">
l = left, r = right, b = both (stereo), n = not available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<sst xmlns="http://schemas.openxmlformats.org/spreadsheetml/2006/main" count="1757" uniqueCount="280">
  <si>
    <t>Participant ID</t>
  </si>
  <si>
    <t>Start</t>
  </si>
  <si>
    <t>End</t>
  </si>
  <si>
    <t>aa</t>
  </si>
  <si>
    <t>NA</t>
  </si>
  <si>
    <t>magician</t>
  </si>
  <si>
    <t>y</t>
  </si>
  <si>
    <t>n</t>
  </si>
  <si>
    <t>test call with non-participant</t>
  </si>
  <si>
    <t>mixed_y_n</t>
  </si>
  <si>
    <t>ja</t>
  </si>
  <si>
    <t>lawn</t>
  </si>
  <si>
    <t>jc</t>
  </si>
  <si>
    <t>console</t>
  </si>
  <si>
    <t>successful</t>
  </si>
  <si>
    <t>ad</t>
  </si>
  <si>
    <t>tire</t>
  </si>
  <si>
    <t>5f2e0f89d49b9517a5fa1620</t>
  </si>
  <si>
    <t>unusable</t>
  </si>
  <si>
    <t>cable</t>
  </si>
  <si>
    <t>5f6b70d050d8b206c64e4ba1</t>
  </si>
  <si>
    <t xml:space="preserve">not annoyed, but dissapointed. We'll need to check if the id has an e or an 8 to see which is the right one. </t>
  </si>
  <si>
    <t>doomed_1</t>
  </si>
  <si>
    <t>5ed25f519722511b853234ea</t>
  </si>
  <si>
    <t>stayed calm</t>
  </si>
  <si>
    <t>jl</t>
  </si>
  <si>
    <t>pet</t>
  </si>
  <si>
    <t>not in stereo; annoyed at the "rush job" fee</t>
  </si>
  <si>
    <t>not in stereo; very calm</t>
  </si>
  <si>
    <t>LOY</t>
  </si>
  <si>
    <t>5dbd2425e8702f28fc52f8a6</t>
  </si>
  <si>
    <t>Calyns</t>
  </si>
  <si>
    <t>cut off a few seconds in</t>
  </si>
  <si>
    <t>5ee9fc83a17c1d02ad6c07e0</t>
  </si>
  <si>
    <t>Andy</t>
  </si>
  <si>
    <t>could be a good example</t>
  </si>
  <si>
    <t>5c1d458ae2d9150001b5a234</t>
  </si>
  <si>
    <t>Elvis Mario</t>
  </si>
  <si>
    <t>5d67b4c31e367a0017273ecb</t>
  </si>
  <si>
    <t>Jim</t>
  </si>
  <si>
    <t>5d29126cc812800015be147f</t>
  </si>
  <si>
    <t xml:space="preserve">Elvis Mario </t>
  </si>
  <si>
    <t>Did not follow budget</t>
  </si>
  <si>
    <t>GLEEK</t>
  </si>
  <si>
    <t>didn't want to come after 5pm</t>
  </si>
  <si>
    <t>5ded3d21be28563ff17ee400</t>
  </si>
  <si>
    <t>Didn't record customer channel; had bluetooth headset connected by mistake</t>
  </si>
  <si>
    <t>ItsJoanaDamn</t>
  </si>
  <si>
    <t>5c83f171fff8430001e997b4</t>
  </si>
  <si>
    <t>Did not follow budget (either)</t>
  </si>
  <si>
    <t>Ghost</t>
  </si>
  <si>
    <t>5e2cf87d49436731eac78e46</t>
  </si>
  <si>
    <t>octavio</t>
  </si>
  <si>
    <t>Took liberties at the end to make the deal... "going to ask brother for money"</t>
  </si>
  <si>
    <t>5cabba347ea4a700019a8950</t>
  </si>
  <si>
    <t>doomed_2</t>
  </si>
  <si>
    <t>Needed to push further</t>
  </si>
  <si>
    <t>Accepted the bad bundle, but got frustrated</t>
  </si>
  <si>
    <t>sf</t>
  </si>
  <si>
    <t>A bit hard to understand her nickname</t>
  </si>
  <si>
    <t>mixed_n_y</t>
  </si>
  <si>
    <t>Could not understand nickname either time I asked sorry</t>
  </si>
  <si>
    <t>Marcia</t>
  </si>
  <si>
    <t>5ed315edeed1c218661eb147</t>
  </si>
  <si>
    <t>decided to cancel</t>
  </si>
  <si>
    <t xml:space="preserve">Got emotional </t>
  </si>
  <si>
    <t>TedSmith</t>
  </si>
  <si>
    <t>unhappy with the cost but still accepted. Should have charged a higer rush job fee.</t>
  </si>
  <si>
    <t>5e3cb256da41390b071bfbc1</t>
  </si>
  <si>
    <t>kiks</t>
  </si>
  <si>
    <t>5f46aa41d1c4910597680a40</t>
  </si>
  <si>
    <t>Vett</t>
  </si>
  <si>
    <t>5e9d5b3a9a4acf0009ff70cc</t>
  </si>
  <si>
    <t>Sender</t>
  </si>
  <si>
    <t>5f6274cbc697e02e34d0103e</t>
  </si>
  <si>
    <t>different script order than usual</t>
  </si>
  <si>
    <t>very forward about the budget, didn't accept the service.</t>
  </si>
  <si>
    <t>didn't seem really annoyed but mildly dissapointed had to end the call as it was becoming a very long one.</t>
  </si>
  <si>
    <t>seemed bothered that she couldn't do much</t>
  </si>
  <si>
    <t>Alex</t>
  </si>
  <si>
    <t xml:space="preserve">accepted bad price right away </t>
  </si>
  <si>
    <t>5bae325c21908100017335e0</t>
  </si>
  <si>
    <t>HungryNessie</t>
  </si>
  <si>
    <t>5d21f63e4c6155001b9199e1</t>
  </si>
  <si>
    <t>grazcri</t>
  </si>
  <si>
    <t>negotiation</t>
  </si>
  <si>
    <t>5d8b22baa775520015caa777</t>
  </si>
  <si>
    <t>repeat participant</t>
  </si>
  <si>
    <t>Kiana</t>
  </si>
  <si>
    <t>did not record</t>
  </si>
  <si>
    <t>5e397c0df906aa189907c10f</t>
  </si>
  <si>
    <t>Blandy</t>
  </si>
  <si>
    <t>5e62545ed023bc0382092f52</t>
  </si>
  <si>
    <t>Jerry Reed</t>
  </si>
  <si>
    <t>negotiation - didn't go anywhere so just gave him the deal</t>
  </si>
  <si>
    <t>5ec40a663f43140bfdac3dbe</t>
  </si>
  <si>
    <t>Hadz</t>
  </si>
  <si>
    <t>hang up mid-call, data discarded, no consent</t>
  </si>
  <si>
    <t>5e55a855bbfb6d09430d531b</t>
  </si>
  <si>
    <t>not_found</t>
  </si>
  <si>
    <t>hang up mid-call (again), data discarded no consent</t>
  </si>
  <si>
    <t>Peralt</t>
  </si>
  <si>
    <t>5f2faeafe08009000adad51e</t>
  </si>
  <si>
    <t>MC_Steve</t>
  </si>
  <si>
    <t>5f2fad64d1609e000b157ba5</t>
  </si>
  <si>
    <t>negotiation and customer had difficulty understanding me; overall confusing conversation</t>
  </si>
  <si>
    <t>Azzmirin</t>
  </si>
  <si>
    <t>5ea6b76db2b9b602423a74ba</t>
  </si>
  <si>
    <t>Armando Orpi</t>
  </si>
  <si>
    <t>customer audio on first half cuts off</t>
  </si>
  <si>
    <t>5ec95d6d488f0e098a2f0895</t>
  </si>
  <si>
    <t>Marika</t>
  </si>
  <si>
    <t>5f4fa3bf5e8dec0806153507</t>
  </si>
  <si>
    <t>wall</t>
  </si>
  <si>
    <t>roby</t>
  </si>
  <si>
    <t>5ccc711e907b990001ce109d</t>
  </si>
  <si>
    <t>some parts of call sounded distorted</t>
  </si>
  <si>
    <t xml:space="preserve">roby </t>
  </si>
  <si>
    <t>Alexa</t>
  </si>
  <si>
    <t>5ec3c753622b97236b9e6796</t>
  </si>
  <si>
    <t>There's a part in the call where Alexa instead wants to discuss some code and I wasn't sure what she was talking about. Unfortunately, this is the only section of the call where she actually sounds frustrated</t>
  </si>
  <si>
    <t>Ami</t>
  </si>
  <si>
    <t>5eccb086d314a0887ac5c3b5</t>
  </si>
  <si>
    <t>Teresca</t>
  </si>
  <si>
    <t>I got another call during this one so there is a beeping sound in the call which is my phone indicating that I have another incoming call.</t>
  </si>
  <si>
    <t>5eb350c50f432115af792bf9</t>
  </si>
  <si>
    <t>FREDERIC88</t>
  </si>
  <si>
    <t>5c51b4d014aa5000015523f0</t>
  </si>
  <si>
    <t>Louisen</t>
  </si>
  <si>
    <t>5e8b62e78dddff0287b5dd7d</t>
  </si>
  <si>
    <t xml:space="preserve">I forgot to hit record for this one. :( </t>
  </si>
  <si>
    <t>I don't think he realized he spent 800 on this seemed happy actually. Couldn't get the mochila handle don't think he understood what I was asking for.</t>
  </si>
  <si>
    <t>She caught on to the scam</t>
  </si>
  <si>
    <t>I think she fell for what would be a scam</t>
  </si>
  <si>
    <t>Pretty sure he got it was scam and gave fake info, was a good sport about it.</t>
  </si>
  <si>
    <t>got bothered when I asked for a credit card to "pay"</t>
  </si>
  <si>
    <t>Nalto</t>
  </si>
  <si>
    <t>5cb4b4160b74e8001569b374</t>
  </si>
  <si>
    <t>He said that he was dissapointed at paying $130 but would happily pay $100. The tone of his voice didn't strike me as very upset</t>
  </si>
  <si>
    <t>John Heesees</t>
  </si>
  <si>
    <t>5f27d96875d81b0008db8d5f</t>
  </si>
  <si>
    <t>He misheard me, but it ended up working out for him to show dissapointment</t>
  </si>
  <si>
    <t>Showed some dissapointment</t>
  </si>
  <si>
    <t>an</t>
  </si>
  <si>
    <t>awareconsumer</t>
  </si>
  <si>
    <t>Made the sale. Bought 2 names at 95 bucks</t>
  </si>
  <si>
    <t>5fa2e888f2ec2d41c1faf2d1</t>
  </si>
  <si>
    <t>I explain the tasks, no sale done here</t>
  </si>
  <si>
    <t>Marko</t>
  </si>
  <si>
    <t>Bad audio quality, lots of long pauses, I provide the account number</t>
  </si>
  <si>
    <t>5d8b11e9849bf40016055f0f</t>
  </si>
  <si>
    <t>Either hung up or dropped call while trying to upsell.</t>
  </si>
  <si>
    <t>Dan</t>
  </si>
  <si>
    <t>5ffc690f8dfc88069a128478</t>
  </si>
  <si>
    <t>Reluctantly accepted the $40 bundle</t>
  </si>
  <si>
    <t>terrible!, got cut off or muted thrice....but managed to make a sale ...$85.</t>
  </si>
  <si>
    <t>Call dropped in middle, got dissapointed but still took bad price</t>
  </si>
  <si>
    <t>again 2 names , $95</t>
  </si>
  <si>
    <t>margy</t>
  </si>
  <si>
    <t>repeat participant; haggled like crazy and decided to "come to the shop tomorrow" anyways to haggle in person</t>
  </si>
  <si>
    <t>Zotac</t>
  </si>
  <si>
    <t>5ecc4a93243b34435985b392</t>
  </si>
  <si>
    <t>WizardQ</t>
  </si>
  <si>
    <t>5f7541683a0fd51b3c83f949</t>
  </si>
  <si>
    <t>bad audio quality, no room for scam</t>
  </si>
  <si>
    <t>Jacko</t>
  </si>
  <si>
    <t>5f3528bbed7b4d2df5cf0c4b</t>
  </si>
  <si>
    <t>Lucky Joe</t>
  </si>
  <si>
    <t>possibly annoyed, accidentally</t>
  </si>
  <si>
    <t>5f641323fc170219bf367bb9</t>
  </si>
  <si>
    <t>Ross</t>
  </si>
  <si>
    <t>5e747d8788152e3ec256df82</t>
  </si>
  <si>
    <t>Sounded bummed that I didn't have anything cheaper to offer and stuck hard to hiis $10 budget</t>
  </si>
  <si>
    <t>Laurka</t>
  </si>
  <si>
    <t xml:space="preserve">got upset when I switched the price up </t>
  </si>
  <si>
    <t>5f6875b05e3bc74d0dee825e</t>
  </si>
  <si>
    <t>upset at first but then accepted a $40 bundle; also, my dogs went crazy like 10sec in, and had to go close the door</t>
  </si>
  <si>
    <t>repeat participant;</t>
  </si>
  <si>
    <t>repeat participant; Didn't even get to pricing. He just didn't want to make an appointment "today"; accidentaly kept recording after caall ended, just a bunch of keyboard noise</t>
  </si>
  <si>
    <t>Hazy</t>
  </si>
  <si>
    <t>5f3287b83428cb05746e2214</t>
  </si>
  <si>
    <t>Ophiothrix</t>
  </si>
  <si>
    <t>5f639dd20c8b8b0a7048b6b4</t>
  </si>
  <si>
    <t>took the $40 bundle; not enthused about it, but didn't sound pissed off either</t>
  </si>
  <si>
    <t>jacked up the price and she was very slightly disspointed, but not enough</t>
  </si>
  <si>
    <t>Paid for a $60 bundle; maybe a little upset at first, but not when he accepted the bundle</t>
  </si>
  <si>
    <t xml:space="preserve">Clueless when I tried to scam him </t>
  </si>
  <si>
    <t>Caralho</t>
  </si>
  <si>
    <t>not a bit dissapointed</t>
  </si>
  <si>
    <t>5f918dadf5024b09a45d58e2</t>
  </si>
  <si>
    <t>Jim bookees</t>
  </si>
  <si>
    <t>repeat participant; disapointed shortly in the middle</t>
  </si>
  <si>
    <t>Robert</t>
  </si>
  <si>
    <t>5f94e6421e450134c9ef4cc1</t>
  </si>
  <si>
    <t>Gamestop</t>
  </si>
  <si>
    <t>he cuts off in the middle</t>
  </si>
  <si>
    <t>5eef2ef1485fb3000809324c</t>
  </si>
  <si>
    <t>Mick Reddit</t>
  </si>
  <si>
    <t>5f348ee2296dad3b684ca884</t>
  </si>
  <si>
    <t>Dominik</t>
  </si>
  <si>
    <t>he goes silent for a while</t>
  </si>
  <si>
    <t>5e9569e57ca863415e6359bc</t>
  </si>
  <si>
    <t>Gustav</t>
  </si>
  <si>
    <t xml:space="preserve"> </t>
  </si>
  <si>
    <t>5b3c4027c49ecb00010aaeac</t>
  </si>
  <si>
    <t>Need to trim end because asked about completion code</t>
  </si>
  <si>
    <t>jpeg_f</t>
  </si>
  <si>
    <t>very talkative</t>
  </si>
  <si>
    <t>5db0c0adccd3190016f4a792</t>
  </si>
  <si>
    <t>William</t>
  </si>
  <si>
    <t xml:space="preserve">I confirmed with the participant that they are the same person as Gustav - they did not use the same nickname (so everything is cleared); Need to trim back as well </t>
  </si>
  <si>
    <t>DustyDusty</t>
  </si>
  <si>
    <t>maybe some saddness</t>
  </si>
  <si>
    <t>5e4a2f23f64db74915406236</t>
  </si>
  <si>
    <t>wouldn't go above budget. Tried to haggle by threatening to go to a competitor. Didn't sound very frustrated until I was hanging up on him. Called back to try and get me to go for $300 + food, thought that he needed a code from me as well.</t>
  </si>
  <si>
    <t>note from JA: this is the second call (from the same participant) that Jake mentioned</t>
  </si>
  <si>
    <t>John Smith</t>
  </si>
  <si>
    <t>5e90428804391d343a01f7e5</t>
  </si>
  <si>
    <t>Greg</t>
  </si>
  <si>
    <t>took bad offer but was salty about it until the end</t>
  </si>
  <si>
    <t>5f3c520cc59223ab7aabf147</t>
  </si>
  <si>
    <t>Didn't sound frustrated, but wasn't gonna pay more than $300</t>
  </si>
  <si>
    <t>Tom Cash</t>
  </si>
  <si>
    <t>repeat participant; Took $350 offer</t>
  </si>
  <si>
    <t>DINO</t>
  </si>
  <si>
    <t>took bad offer and wasn't good at being disappointed</t>
  </si>
  <si>
    <t>5ec806f532fe7d2afa2e315b</t>
  </si>
  <si>
    <t>took a bad offer of $425</t>
  </si>
  <si>
    <t>ok, frustrated at $1000 but was totally fine with $500...</t>
  </si>
  <si>
    <t>no push back, just said ok</t>
  </si>
  <si>
    <t>5f4878547f5251349215a519</t>
  </si>
  <si>
    <t>didn't want to pay more than $300 but wasn't pushy about it. offered cake</t>
  </si>
  <si>
    <t>Wisp</t>
  </si>
  <si>
    <t>long talk; takes low offer</t>
  </si>
  <si>
    <t>5f32259a6c83cd17a56612fa</t>
  </si>
  <si>
    <t>Rick</t>
  </si>
  <si>
    <t>5e9069f2d4e249374820cc8e</t>
  </si>
  <si>
    <t>PapiZet</t>
  </si>
  <si>
    <t>consistent negativity</t>
  </si>
  <si>
    <t>5fbc0647ce226d06e7ddc7fc</t>
  </si>
  <si>
    <t>Shows dissapointment in some parts</t>
  </si>
  <si>
    <t>TOPTEN</t>
  </si>
  <si>
    <t>5c6d2d18a2b39a00016916bd</t>
  </si>
  <si>
    <t>Teresa</t>
  </si>
  <si>
    <t>repeat participant; was ok with 84/month</t>
  </si>
  <si>
    <t>asked me if I was trying to scam him part way through but we reached a price that met budget</t>
  </si>
  <si>
    <t>Glabela</t>
  </si>
  <si>
    <t>5f035e7905e44454f588a218</t>
  </si>
  <si>
    <t>some dis, but took 84/month</t>
  </si>
  <si>
    <t xml:space="preserve">can't find nickname; could be TOPTEN or Terera, take a listen? ; Very long, didn't want to give up. </t>
  </si>
  <si>
    <t>Shaliem</t>
  </si>
  <si>
    <t>5eb5c2051cabb149a0636117</t>
  </si>
  <si>
    <t>accepted low offer, but shows dis in between</t>
  </si>
  <si>
    <t>study date</t>
  </si>
  <si>
    <t>duration h:m</t>
  </si>
  <si>
    <t>n merchants</t>
  </si>
  <si>
    <t>unique participant ID</t>
  </si>
  <si>
    <t>n calls</t>
  </si>
  <si>
    <t>id</t>
  </si>
  <si>
    <t># calls</t>
  </si>
  <si>
    <t># hrs</t>
  </si>
  <si>
    <t>label</t>
  </si>
  <si>
    <t>count</t>
  </si>
  <si>
    <t>total</t>
  </si>
  <si>
    <t>r</t>
  </si>
  <si>
    <t>not recorded in stereo</t>
  </si>
  <si>
    <t>b</t>
  </si>
  <si>
    <t>merchant not recorded</t>
  </si>
  <si>
    <t>l</t>
  </si>
  <si>
    <t>customer audio is very quiet</t>
  </si>
  <si>
    <t>test call with non-participant; customer audio is very quiet</t>
  </si>
  <si>
    <t>merchant_side</t>
  </si>
  <si>
    <t>filename</t>
  </si>
  <si>
    <t>notes</t>
  </si>
  <si>
    <t>confed_id</t>
  </si>
  <si>
    <t>date</t>
  </si>
  <si>
    <t>nickname</t>
  </si>
  <si>
    <t>script_id</t>
  </si>
  <si>
    <t>scam</t>
  </si>
  <si>
    <t>annoyed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</si>
</sst>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</font>
    <font>
      <sz val="10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00000"/>
      <name val="Consolas"/>
      <family val="3"/>
    </font>
    <font>
      <sz val="10"/>
      <color rgb="FF000000"/>
      <name val="Calibri"/>
      <family val="2"/>
    </font>
    <font>
      <b/>
      <sz val="11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rgb="FF00000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horizontal="left"/>
    </xf>
    <xf numFmtId="0" fontId="3" fillId="2" borderId="0">
      <alignment horizontal="left"/>
    </xf>
  </cellStyleXfs>
  <cellXfs count="4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3" fillId="0" borderId="0" xfId="0" applyNumberFormat="1" applyFont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1" fontId="7" fillId="0" borderId="0" xfId="0" applyNumberFormat="1" applyFont="1"/>
    <xf numFmtId="0" fontId="8" fillId="0" borderId="0" xfId="0" applyFont="1" applyFill="1" applyBorder="1" applyAlignment="1">
      <alignment wrapText="1"/>
    </xf>
    <xf numFmtId="164" fontId="7" fillId="0" borderId="0" xfId="0" applyNumberFormat="1" applyFont="1" applyAlignment="1">
      <alignment horizontal="left"/>
    </xf>
    <xf numFmtId="14" fontId="8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2" fillId="5" borderId="0" xfId="0" applyFont="1" applyFill="1" applyAlignment="1">
      <alignment horizontal="left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2" applyFill="1" applyBorder="1">
      <alignment horizontal="lef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11" fontId="3" fillId="0" borderId="0" xfId="0" applyNumberFormat="1" applyFont="1" applyBorder="1" applyAlignment="1">
      <alignment horizontal="left"/>
    </xf>
    <xf numFmtId="0" fontId="0" fillId="0" borderId="0" xfId="0" applyBorder="1"/>
    <xf numFmtId="164" fontId="7" fillId="0" borderId="0" xfId="0" applyNumberFormat="1" applyFont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12" fillId="0" borderId="0" xfId="0" applyNumberFormat="1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Fill="1"/>
    <xf numFmtId="0" fontId="10" fillId="0" borderId="0" xfId="0" applyFont="1" applyFill="1"/>
    <xf numFmtId="0" fontId="9" fillId="0" borderId="0" xfId="0" applyFont="1" applyFill="1" applyBorder="1" applyAlignment="1">
      <alignment wrapText="1"/>
    </xf>
    <xf numFmtId="20" fontId="3" fillId="0" borderId="0" xfId="0" applyNumberFormat="1" applyFont="1" applyAlignment="1">
      <alignment horizontal="left"/>
    </xf>
  </cellXfs>
  <cellStyles count="3">
    <cellStyle name="Normal" xfId="0" builtinId="0"/>
    <cellStyle name="Style 1" xfId="1" xr:uid="{A3B4F50C-B6B9-4285-B179-54FBAF7E4776}"/>
    <cellStyle name="Verified" xfId="2" xr:uid="{7AEE8413-6399-4FED-ABF6-5063E4D8814A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CC"/>
      <color rgb="FF66FF99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FA84-21BA-40BF-9176-9AEB8279846F}">
  <sheetPr codeName="Sheet1"/>
  <dimension ref="A1:M203"/>
  <sheetViews>
    <sheetView tabSelected="1" zoomScale="145" zoomScaleNormal="145" workbookViewId="0">
      <pane ySplit="1" topLeftCell="A2" activePane="bottomLeft" state="frozen"/>
      <selection pane="bottomLeft" activeCell="G9" sqref="G9"/>
    </sheetView>
  </sheetViews>
  <sheetFormatPr defaultColWidth="9.140625" defaultRowHeight="15" x14ac:dyDescent="0.25"/>
  <cols>
    <col min="1" max="1" width="11" style="10" bestFit="1" customWidth="1"/>
    <col min="2" max="2" width="9.85546875" style="3" bestFit="1" customWidth="1"/>
    <col min="3" max="3" width="14.140625" style="3" bestFit="1" customWidth="1"/>
    <col min="4" max="4" width="9" style="3" bestFit="1" customWidth="1"/>
    <col min="5" max="5" width="10.5703125" style="3" customWidth="1"/>
    <col min="6" max="6" width="13.28515625" style="3" customWidth="1"/>
    <col min="7" max="7" width="16" style="9" customWidth="1"/>
    <col min="8" max="8" width="26.42578125" style="3" hidden="1" customWidth="1"/>
    <col min="9" max="9" width="55.42578125" style="8" customWidth="1"/>
    <col min="10" max="10" width="12.7109375" style="1" customWidth="1"/>
    <col min="11" max="12" width="0" style="3" hidden="1" customWidth="1"/>
    <col min="13" max="13" width="9.140625" style="3"/>
    <col min="14" max="16384" width="9.140625" style="1"/>
  </cols>
  <sheetData>
    <row r="1" spans="1:13" s="2" customFormat="1" ht="30" customHeight="1" x14ac:dyDescent="0.25">
      <c r="A1" s="4" t="s">
        <v>275</v>
      </c>
      <c r="B1" s="4" t="s">
        <v>274</v>
      </c>
      <c r="C1" s="4" t="s">
        <v>276</v>
      </c>
      <c r="D1" s="4" t="s">
        <v>277</v>
      </c>
      <c r="E1" s="5" t="s">
        <v>278</v>
      </c>
      <c r="F1" s="5" t="s">
        <v>279</v>
      </c>
      <c r="G1" s="6" t="s">
        <v>273</v>
      </c>
      <c r="H1" s="21" t="s">
        <v>0</v>
      </c>
      <c r="I1" s="7" t="s">
        <v>272</v>
      </c>
      <c r="J1" s="21" t="s">
        <v>261</v>
      </c>
      <c r="K1" s="21" t="s">
        <v>1</v>
      </c>
      <c r="L1" s="21" t="s">
        <v>2</v>
      </c>
      <c r="M1" s="21" t="s">
        <v>271</v>
      </c>
    </row>
    <row r="2" spans="1:13" x14ac:dyDescent="0.25">
      <c r="A2" s="22">
        <v>44176</v>
      </c>
      <c r="B2" s="23" t="s">
        <v>3</v>
      </c>
      <c r="C2" s="24" t="s">
        <v>4</v>
      </c>
      <c r="D2" s="23" t="s">
        <v>5</v>
      </c>
      <c r="E2" s="23" t="s">
        <v>6</v>
      </c>
      <c r="F2" s="23" t="s">
        <v>7</v>
      </c>
      <c r="G2" s="9" t="s">
        <v>8</v>
      </c>
      <c r="H2" s="23" t="s">
        <v>4</v>
      </c>
      <c r="I2" s="8" t="str">
        <f>IF(COUNTBLANK(A2:F2),"",IF(COUNTBLANK(H2),_xlfn.CONCAT(TEXT(A2,"YYYYMMDD"),"-",B2,"-",C2,"-",D2,"-",E2,"-",F2,".wav"),_xlfn.CONCAT(TEXT(A2,"YYYYMMDD"),"-",B2,"-",H2,"-",D2,"-",E2,"-",F2,".mp3")))</f>
        <v>20201211-aa-NA-magician-y-n.mp3</v>
      </c>
      <c r="J2" s="23" t="s">
        <v>9</v>
      </c>
      <c r="M2" s="3" t="s">
        <v>264</v>
      </c>
    </row>
    <row r="3" spans="1:13" x14ac:dyDescent="0.25">
      <c r="A3" s="22">
        <v>44176</v>
      </c>
      <c r="B3" s="23" t="s">
        <v>10</v>
      </c>
      <c r="C3" s="24" t="s">
        <v>4</v>
      </c>
      <c r="D3" s="23" t="s">
        <v>11</v>
      </c>
      <c r="E3" s="23" t="s">
        <v>6</v>
      </c>
      <c r="F3" s="23" t="s">
        <v>7</v>
      </c>
      <c r="G3" s="9" t="s">
        <v>270</v>
      </c>
      <c r="H3" s="23" t="s">
        <v>4</v>
      </c>
      <c r="I3" s="8" t="str">
        <f>IF(COUNTBLANK(A3:F3),"",IF(COUNTBLANK(H3),_xlfn.CONCAT(TEXT(A3,"YYYYMMDD"),"-",B3,"-",C3,"-",D3,"-",E3,"-",F3,".wav"),_xlfn.CONCAT(TEXT(A3,"YYYYMMDD"),"-",B3,"-",H3,"-",D3,"-",E3,"-",F3,".mp3")))</f>
        <v>20201211-ja-NA-lawn-y-n.mp3</v>
      </c>
      <c r="J3" s="23" t="s">
        <v>9</v>
      </c>
      <c r="M3" s="3" t="s">
        <v>264</v>
      </c>
    </row>
    <row r="4" spans="1:13" x14ac:dyDescent="0.25">
      <c r="A4" s="22">
        <v>44176</v>
      </c>
      <c r="B4" s="23" t="s">
        <v>12</v>
      </c>
      <c r="C4" s="24" t="s">
        <v>4</v>
      </c>
      <c r="D4" s="23" t="s">
        <v>13</v>
      </c>
      <c r="E4" s="23" t="s">
        <v>7</v>
      </c>
      <c r="F4" s="23" t="s">
        <v>7</v>
      </c>
      <c r="G4" s="9" t="s">
        <v>8</v>
      </c>
      <c r="H4" s="23" t="s">
        <v>4</v>
      </c>
      <c r="I4" s="8" t="str">
        <f t="shared" ref="I4:I36" si="0">IF(COUNTBLANK(A4:F4),"",IF(COUNTBLANK(H4),_xlfn.CONCAT(TEXT(A4,"YYYYMMDD"),"-",B4,"-",C4,"-",D4,"-",E4,"-",F4,".wav"),_xlfn.CONCAT(TEXT(A4,"YYYYMMDD"),"-",B4,"-",H4,"-",D4,"-",E4,"-",F4,".wav")))</f>
        <v>20201211-jc-NA-console-n-n.wav</v>
      </c>
      <c r="J4" s="23" t="s">
        <v>14</v>
      </c>
      <c r="M4" s="3" t="s">
        <v>268</v>
      </c>
    </row>
    <row r="5" spans="1:13" x14ac:dyDescent="0.25">
      <c r="A5" s="22">
        <v>44176</v>
      </c>
      <c r="B5" s="23" t="s">
        <v>15</v>
      </c>
      <c r="C5" s="24" t="s">
        <v>4</v>
      </c>
      <c r="D5" s="23" t="s">
        <v>16</v>
      </c>
      <c r="E5" s="23" t="s">
        <v>7</v>
      </c>
      <c r="F5" s="23" t="s">
        <v>7</v>
      </c>
      <c r="G5" s="9" t="s">
        <v>8</v>
      </c>
      <c r="H5" s="23" t="s">
        <v>4</v>
      </c>
      <c r="I5" s="8" t="str">
        <f>IF(COUNTBLANK(A5:F5),"",IF(COUNTBLANK(H5),_xlfn.CONCAT(TEXT(A5,"YYYYMMDD"),"-",B5,"-",C5,"-",D5,"-",E5,"-",F5,".wav"),_xlfn.CONCAT(TEXT(A5,"YYYYMMDD"),"-",B5,"-",H5,"-",D5,"-",E5,"-",F5,".wav")))</f>
        <v>20201211-ad-NA-tire-n-n.wav</v>
      </c>
      <c r="J5" s="23" t="s">
        <v>14</v>
      </c>
      <c r="M5" s="3" t="s">
        <v>268</v>
      </c>
    </row>
    <row r="6" spans="1:13" x14ac:dyDescent="0.25">
      <c r="A6" s="25">
        <v>44186</v>
      </c>
      <c r="B6" s="23" t="s">
        <v>10</v>
      </c>
      <c r="C6" s="24" t="s">
        <v>4</v>
      </c>
      <c r="D6" s="23" t="s">
        <v>11</v>
      </c>
      <c r="E6" s="23" t="s">
        <v>6</v>
      </c>
      <c r="F6" s="23" t="s">
        <v>6</v>
      </c>
      <c r="G6" s="9" t="s">
        <v>265</v>
      </c>
      <c r="H6" s="26" t="s">
        <v>17</v>
      </c>
      <c r="I6" s="8" t="str">
        <f t="shared" si="0"/>
        <v>20201221-ja-5f2e0f89d49b9517a5fa1620-lawn-y-y.wav</v>
      </c>
      <c r="J6" s="23" t="s">
        <v>18</v>
      </c>
      <c r="K6" s="45">
        <v>0</v>
      </c>
      <c r="L6" s="45">
        <v>0.14652777777777778</v>
      </c>
      <c r="M6" s="3" t="s">
        <v>266</v>
      </c>
    </row>
    <row r="7" spans="1:13" x14ac:dyDescent="0.25">
      <c r="A7" s="25">
        <v>44186</v>
      </c>
      <c r="B7" s="23" t="s">
        <v>3</v>
      </c>
      <c r="C7" s="24" t="s">
        <v>4</v>
      </c>
      <c r="D7" s="23" t="s">
        <v>5</v>
      </c>
      <c r="E7" s="23" t="s">
        <v>7</v>
      </c>
      <c r="F7" s="23" t="s">
        <v>7</v>
      </c>
      <c r="G7" s="9" t="s">
        <v>267</v>
      </c>
      <c r="H7" s="26" t="s">
        <v>17</v>
      </c>
      <c r="I7" s="8" t="str">
        <f t="shared" si="0"/>
        <v>20201221-aa-5f2e0f89d49b9517a5fa1620-magician-n-n.wav</v>
      </c>
      <c r="J7" s="23" t="s">
        <v>14</v>
      </c>
      <c r="K7" s="45">
        <v>2.7777777777777779E-3</v>
      </c>
      <c r="L7" s="45">
        <v>8.4027777777777771E-2</v>
      </c>
      <c r="M7" s="3" t="s">
        <v>264</v>
      </c>
    </row>
    <row r="8" spans="1:13" x14ac:dyDescent="0.25">
      <c r="A8" s="25">
        <v>44194</v>
      </c>
      <c r="B8" s="23" t="s">
        <v>12</v>
      </c>
      <c r="C8" s="24" t="s">
        <v>4</v>
      </c>
      <c r="D8" s="23" t="s">
        <v>19</v>
      </c>
      <c r="E8" s="23" t="s">
        <v>7</v>
      </c>
      <c r="F8" s="23" t="s">
        <v>7</v>
      </c>
      <c r="H8" s="27" t="s">
        <v>20</v>
      </c>
      <c r="I8" s="8" t="str">
        <f t="shared" si="0"/>
        <v>20201229-jc-5f6b70d050d8b206c64e4ba1-cable-n-n.wav</v>
      </c>
      <c r="J8" s="23" t="s">
        <v>14</v>
      </c>
      <c r="K8" s="45">
        <v>4.8611111111111112E-3</v>
      </c>
      <c r="L8" s="45">
        <v>0.22916666666666666</v>
      </c>
      <c r="M8" s="3" t="s">
        <v>268</v>
      </c>
    </row>
    <row r="9" spans="1:13" x14ac:dyDescent="0.25">
      <c r="A9" s="25">
        <v>44194</v>
      </c>
      <c r="B9" s="23" t="s">
        <v>3</v>
      </c>
      <c r="C9" s="24" t="s">
        <v>4</v>
      </c>
      <c r="D9" s="23" t="s">
        <v>16</v>
      </c>
      <c r="E9" s="23" t="s">
        <v>6</v>
      </c>
      <c r="F9" s="23" t="s">
        <v>6</v>
      </c>
      <c r="G9" s="9" t="s">
        <v>21</v>
      </c>
      <c r="H9" s="26" t="s">
        <v>20</v>
      </c>
      <c r="I9" s="8" t="str">
        <f t="shared" si="0"/>
        <v>20201229-aa-5f6b70d050d8b206c64e4ba1-tire-y-y.wav</v>
      </c>
      <c r="J9" s="23" t="s">
        <v>22</v>
      </c>
      <c r="K9" s="45">
        <v>4.8611111111111112E-3</v>
      </c>
      <c r="L9" s="45">
        <v>0.21180555555555555</v>
      </c>
      <c r="M9" s="3" t="s">
        <v>264</v>
      </c>
    </row>
    <row r="10" spans="1:13" x14ac:dyDescent="0.25">
      <c r="A10" s="25">
        <v>44194</v>
      </c>
      <c r="B10" s="23" t="s">
        <v>12</v>
      </c>
      <c r="C10" s="24" t="s">
        <v>4</v>
      </c>
      <c r="D10" s="23" t="s">
        <v>19</v>
      </c>
      <c r="E10" s="23" t="s">
        <v>7</v>
      </c>
      <c r="F10" s="23" t="s">
        <v>7</v>
      </c>
      <c r="H10" s="26" t="s">
        <v>23</v>
      </c>
      <c r="I10" s="8" t="str">
        <f t="shared" si="0"/>
        <v>20201229-jc-5ed25f519722511b853234ea-cable-n-n.wav</v>
      </c>
      <c r="J10" s="23" t="s">
        <v>14</v>
      </c>
      <c r="M10" s="3" t="s">
        <v>268</v>
      </c>
    </row>
    <row r="11" spans="1:13" x14ac:dyDescent="0.25">
      <c r="A11" s="25">
        <v>44194</v>
      </c>
      <c r="B11" s="23" t="s">
        <v>3</v>
      </c>
      <c r="C11" s="24" t="s">
        <v>4</v>
      </c>
      <c r="D11" s="23" t="s">
        <v>16</v>
      </c>
      <c r="E11" s="23" t="s">
        <v>6</v>
      </c>
      <c r="F11" s="23" t="s">
        <v>7</v>
      </c>
      <c r="G11" s="9" t="s">
        <v>24</v>
      </c>
      <c r="H11" s="26" t="s">
        <v>23</v>
      </c>
      <c r="I11" s="8" t="str">
        <f t="shared" si="0"/>
        <v>20201229-aa-5ed25f519722511b853234ea-tire-y-n.wav</v>
      </c>
      <c r="J11" s="23" t="s">
        <v>9</v>
      </c>
      <c r="M11" s="3" t="s">
        <v>264</v>
      </c>
    </row>
    <row r="12" spans="1:13" x14ac:dyDescent="0.25">
      <c r="A12" s="25">
        <v>44194</v>
      </c>
      <c r="B12" s="23" t="s">
        <v>25</v>
      </c>
      <c r="C12" s="24" t="s">
        <v>4</v>
      </c>
      <c r="D12" s="23" t="s">
        <v>26</v>
      </c>
      <c r="E12" s="23" t="s">
        <v>7</v>
      </c>
      <c r="F12" s="23" t="s">
        <v>6</v>
      </c>
      <c r="G12" s="9" t="s">
        <v>27</v>
      </c>
      <c r="H12" s="26" t="s">
        <v>20</v>
      </c>
      <c r="I12" s="8" t="str">
        <f t="shared" si="0"/>
        <v>20201229-jl-5f6b70d050d8b206c64e4ba1-pet-n-y.wav</v>
      </c>
      <c r="J12" s="23" t="s">
        <v>18</v>
      </c>
      <c r="M12" s="3" t="s">
        <v>266</v>
      </c>
    </row>
    <row r="13" spans="1:13" x14ac:dyDescent="0.25">
      <c r="A13" s="25">
        <v>44194</v>
      </c>
      <c r="B13" s="23" t="s">
        <v>25</v>
      </c>
      <c r="C13" s="24" t="s">
        <v>4</v>
      </c>
      <c r="D13" s="23" t="s">
        <v>26</v>
      </c>
      <c r="E13" s="23" t="s">
        <v>7</v>
      </c>
      <c r="F13" s="23" t="s">
        <v>7</v>
      </c>
      <c r="G13" s="9" t="s">
        <v>28</v>
      </c>
      <c r="H13" s="26" t="s">
        <v>23</v>
      </c>
      <c r="I13" s="8" t="str">
        <f t="shared" si="0"/>
        <v>20201229-jl-5ed25f519722511b853234ea-pet-n-n.wav</v>
      </c>
      <c r="J13" s="23" t="s">
        <v>18</v>
      </c>
      <c r="M13" s="3" t="s">
        <v>266</v>
      </c>
    </row>
    <row r="14" spans="1:13" x14ac:dyDescent="0.25">
      <c r="A14" s="25">
        <v>44194</v>
      </c>
      <c r="B14" s="23" t="s">
        <v>10</v>
      </c>
      <c r="C14" s="24" t="s">
        <v>4</v>
      </c>
      <c r="D14" s="23" t="s">
        <v>11</v>
      </c>
      <c r="E14" s="23" t="s">
        <v>6</v>
      </c>
      <c r="F14" s="23" t="s">
        <v>7</v>
      </c>
      <c r="H14" s="26" t="s">
        <v>20</v>
      </c>
      <c r="I14" s="8" t="str">
        <f t="shared" si="0"/>
        <v>20201229-ja-5f6b70d050d8b206c64e4ba1-lawn-y-n.wav</v>
      </c>
      <c r="J14" s="23" t="s">
        <v>9</v>
      </c>
      <c r="M14" s="3" t="s">
        <v>264</v>
      </c>
    </row>
    <row r="15" spans="1:13" x14ac:dyDescent="0.25">
      <c r="A15" s="25">
        <v>44194</v>
      </c>
      <c r="B15" s="23" t="s">
        <v>10</v>
      </c>
      <c r="C15" s="24" t="s">
        <v>4</v>
      </c>
      <c r="D15" s="23" t="s">
        <v>11</v>
      </c>
      <c r="E15" s="23" t="s">
        <v>6</v>
      </c>
      <c r="F15" s="23" t="s">
        <v>6</v>
      </c>
      <c r="H15" s="26" t="s">
        <v>23</v>
      </c>
      <c r="I15" s="8" t="str">
        <f t="shared" si="0"/>
        <v>20201229-ja-5ed25f519722511b853234ea-lawn-y-y.wav</v>
      </c>
      <c r="J15" s="23" t="s">
        <v>9</v>
      </c>
      <c r="M15" s="3" t="s">
        <v>264</v>
      </c>
    </row>
    <row r="16" spans="1:13" x14ac:dyDescent="0.25">
      <c r="A16" s="22">
        <v>44202</v>
      </c>
      <c r="B16" s="23" t="s">
        <v>3</v>
      </c>
      <c r="C16" s="23" t="s">
        <v>29</v>
      </c>
      <c r="D16" s="23" t="s">
        <v>13</v>
      </c>
      <c r="E16" s="23" t="s">
        <v>7</v>
      </c>
      <c r="F16" s="23" t="s">
        <v>7</v>
      </c>
      <c r="H16" s="23" t="s">
        <v>30</v>
      </c>
      <c r="I16" s="8" t="str">
        <f t="shared" si="0"/>
        <v>20210106-aa-5dbd2425e8702f28fc52f8a6-console-n-n.wav</v>
      </c>
      <c r="J16" s="23" t="s">
        <v>14</v>
      </c>
      <c r="M16" s="3" t="s">
        <v>264</v>
      </c>
    </row>
    <row r="17" spans="1:13" x14ac:dyDescent="0.25">
      <c r="A17" s="22">
        <v>44202</v>
      </c>
      <c r="B17" s="23" t="s">
        <v>3</v>
      </c>
      <c r="C17" s="23" t="s">
        <v>31</v>
      </c>
      <c r="D17" s="23" t="s">
        <v>13</v>
      </c>
      <c r="E17" s="23" t="s">
        <v>7</v>
      </c>
      <c r="F17" s="23" t="s">
        <v>7</v>
      </c>
      <c r="G17" s="9" t="s">
        <v>32</v>
      </c>
      <c r="H17" s="23" t="s">
        <v>33</v>
      </c>
      <c r="I17" s="8" t="str">
        <f t="shared" si="0"/>
        <v>20210106-aa-5ee9fc83a17c1d02ad6c07e0-console-n-n.wav</v>
      </c>
      <c r="J17" s="23" t="s">
        <v>14</v>
      </c>
      <c r="M17" s="3" t="s">
        <v>264</v>
      </c>
    </row>
    <row r="18" spans="1:13" x14ac:dyDescent="0.25">
      <c r="A18" s="22">
        <v>44202</v>
      </c>
      <c r="B18" s="23" t="s">
        <v>10</v>
      </c>
      <c r="C18" s="28" t="s">
        <v>29</v>
      </c>
      <c r="D18" s="23" t="s">
        <v>11</v>
      </c>
      <c r="E18" s="23" t="s">
        <v>6</v>
      </c>
      <c r="F18" s="23" t="s">
        <v>6</v>
      </c>
      <c r="H18" s="23" t="s">
        <v>30</v>
      </c>
      <c r="I18" s="8" t="str">
        <f>IF(COUNTBLANK(A18:F18),"",IF(COUNTBLANK(H18),_xlfn.CONCAT(TEXT(A18,"YYYYMMDD"),"-",B18,"-",C18,"-",D18,"-",E18,"-",F18,".wav"),_xlfn.CONCAT(TEXT(A18,"YYYYMMDD"),"-",B18,"-",H18,"-",D18,"-",E18,"-",F18,".wav")))</f>
        <v>20210106-ja-5dbd2425e8702f28fc52f8a6-lawn-y-y.wav</v>
      </c>
      <c r="J18" s="23" t="s">
        <v>22</v>
      </c>
      <c r="M18" s="3" t="s">
        <v>264</v>
      </c>
    </row>
    <row r="19" spans="1:13" x14ac:dyDescent="0.25">
      <c r="A19" s="22">
        <v>44202</v>
      </c>
      <c r="B19" s="23" t="s">
        <v>10</v>
      </c>
      <c r="C19" s="23" t="s">
        <v>34</v>
      </c>
      <c r="D19" s="23" t="s">
        <v>11</v>
      </c>
      <c r="E19" s="23" t="s">
        <v>6</v>
      </c>
      <c r="F19" s="23" t="s">
        <v>6</v>
      </c>
      <c r="G19" s="9" t="s">
        <v>35</v>
      </c>
      <c r="H19" s="23" t="s">
        <v>36</v>
      </c>
      <c r="I19" s="8" t="str">
        <f t="shared" si="0"/>
        <v>20210106-ja-5c1d458ae2d9150001b5a234-lawn-y-y.wav</v>
      </c>
      <c r="J19" s="23" t="s">
        <v>9</v>
      </c>
      <c r="M19" s="3" t="s">
        <v>264</v>
      </c>
    </row>
    <row r="20" spans="1:13" x14ac:dyDescent="0.25">
      <c r="A20" s="22">
        <v>44208</v>
      </c>
      <c r="B20" s="23" t="s">
        <v>25</v>
      </c>
      <c r="C20" s="23" t="s">
        <v>37</v>
      </c>
      <c r="D20" s="23" t="s">
        <v>26</v>
      </c>
      <c r="E20" s="23" t="s">
        <v>7</v>
      </c>
      <c r="F20" s="23" t="s">
        <v>7</v>
      </c>
      <c r="H20" s="23" t="s">
        <v>38</v>
      </c>
      <c r="I20" s="8" t="str">
        <f t="shared" si="0"/>
        <v>20210112-jl-5d67b4c31e367a0017273ecb-pet-n-n.wav</v>
      </c>
      <c r="J20" s="23" t="s">
        <v>14</v>
      </c>
      <c r="M20" s="3" t="s">
        <v>268</v>
      </c>
    </row>
    <row r="21" spans="1:13" x14ac:dyDescent="0.25">
      <c r="A21" s="22">
        <v>44208</v>
      </c>
      <c r="B21" s="23" t="s">
        <v>25</v>
      </c>
      <c r="C21" s="23" t="s">
        <v>39</v>
      </c>
      <c r="D21" s="23" t="s">
        <v>26</v>
      </c>
      <c r="E21" s="23" t="s">
        <v>7</v>
      </c>
      <c r="F21" s="23" t="s">
        <v>7</v>
      </c>
      <c r="H21" s="23" t="s">
        <v>40</v>
      </c>
      <c r="I21" s="8" t="str">
        <f t="shared" si="0"/>
        <v>20210112-jl-5d29126cc812800015be147f-pet-n-n.wav</v>
      </c>
      <c r="J21" s="23" t="s">
        <v>14</v>
      </c>
      <c r="M21" s="3" t="s">
        <v>268</v>
      </c>
    </row>
    <row r="22" spans="1:13" x14ac:dyDescent="0.25">
      <c r="A22" s="22">
        <v>44208</v>
      </c>
      <c r="B22" s="23" t="s">
        <v>3</v>
      </c>
      <c r="C22" s="23" t="s">
        <v>41</v>
      </c>
      <c r="D22" s="23" t="s">
        <v>16</v>
      </c>
      <c r="E22" s="23" t="s">
        <v>6</v>
      </c>
      <c r="F22" s="23" t="s">
        <v>7</v>
      </c>
      <c r="G22" s="9" t="s">
        <v>42</v>
      </c>
      <c r="H22" s="23" t="s">
        <v>38</v>
      </c>
      <c r="I22" s="8" t="str">
        <f t="shared" si="0"/>
        <v>20210112-aa-5d67b4c31e367a0017273ecb-tire-y-n.wav</v>
      </c>
      <c r="J22" s="23" t="s">
        <v>9</v>
      </c>
      <c r="M22" s="3" t="s">
        <v>264</v>
      </c>
    </row>
    <row r="23" spans="1:13" x14ac:dyDescent="0.25">
      <c r="A23" s="22">
        <v>44208</v>
      </c>
      <c r="B23" s="23" t="s">
        <v>25</v>
      </c>
      <c r="C23" s="23" t="s">
        <v>43</v>
      </c>
      <c r="D23" s="23" t="s">
        <v>26</v>
      </c>
      <c r="E23" s="23" t="s">
        <v>7</v>
      </c>
      <c r="F23" s="23" t="s">
        <v>7</v>
      </c>
      <c r="G23" s="9" t="s">
        <v>44</v>
      </c>
      <c r="H23" s="23" t="s">
        <v>45</v>
      </c>
      <c r="I23" s="8" t="str">
        <f t="shared" si="0"/>
        <v>20210112-jl-5ded3d21be28563ff17ee400-pet-n-n.wav</v>
      </c>
      <c r="J23" s="23" t="s">
        <v>14</v>
      </c>
      <c r="M23" s="3" t="s">
        <v>268</v>
      </c>
    </row>
    <row r="24" spans="1:13" x14ac:dyDescent="0.25">
      <c r="A24" s="22">
        <v>44208</v>
      </c>
      <c r="B24" s="23" t="s">
        <v>10</v>
      </c>
      <c r="C24" s="23" t="s">
        <v>37</v>
      </c>
      <c r="D24" s="23" t="s">
        <v>11</v>
      </c>
      <c r="E24" s="23" t="s">
        <v>6</v>
      </c>
      <c r="F24" s="23" t="s">
        <v>7</v>
      </c>
      <c r="G24" s="9" t="s">
        <v>46</v>
      </c>
      <c r="H24" s="23" t="s">
        <v>38</v>
      </c>
      <c r="I24" s="8" t="str">
        <f t="shared" si="0"/>
        <v>20210112-ja-5d67b4c31e367a0017273ecb-lawn-y-n.wav</v>
      </c>
      <c r="J24" s="23" t="s">
        <v>18</v>
      </c>
      <c r="M24" s="3" t="s">
        <v>264</v>
      </c>
    </row>
    <row r="25" spans="1:13" x14ac:dyDescent="0.25">
      <c r="A25" s="22">
        <v>44208</v>
      </c>
      <c r="B25" s="23" t="s">
        <v>25</v>
      </c>
      <c r="C25" s="23" t="s">
        <v>47</v>
      </c>
      <c r="D25" s="23" t="s">
        <v>26</v>
      </c>
      <c r="E25" s="23" t="s">
        <v>7</v>
      </c>
      <c r="F25" s="23" t="s">
        <v>7</v>
      </c>
      <c r="H25" s="23" t="s">
        <v>48</v>
      </c>
      <c r="I25" s="8" t="str">
        <f t="shared" si="0"/>
        <v>20210112-jl-5c83f171fff8430001e997b4-pet-n-n.wav</v>
      </c>
      <c r="J25" s="23" t="s">
        <v>14</v>
      </c>
      <c r="M25" s="3" t="s">
        <v>268</v>
      </c>
    </row>
    <row r="26" spans="1:13" x14ac:dyDescent="0.25">
      <c r="A26" s="22">
        <v>44208</v>
      </c>
      <c r="B26" s="23" t="s">
        <v>3</v>
      </c>
      <c r="C26" s="23" t="s">
        <v>47</v>
      </c>
      <c r="D26" s="23" t="s">
        <v>16</v>
      </c>
      <c r="E26" s="23" t="s">
        <v>6</v>
      </c>
      <c r="F26" s="23" t="s">
        <v>7</v>
      </c>
      <c r="G26" s="9" t="s">
        <v>42</v>
      </c>
      <c r="H26" s="23" t="s">
        <v>48</v>
      </c>
      <c r="I26" s="8" t="str">
        <f t="shared" si="0"/>
        <v>20210112-aa-5c83f171fff8430001e997b4-tire-y-n.wav</v>
      </c>
      <c r="J26" s="23" t="s">
        <v>9</v>
      </c>
      <c r="M26" s="3" t="s">
        <v>264</v>
      </c>
    </row>
    <row r="27" spans="1:13" x14ac:dyDescent="0.25">
      <c r="A27" s="22">
        <v>44208</v>
      </c>
      <c r="B27" s="23" t="s">
        <v>10</v>
      </c>
      <c r="C27" s="23" t="s">
        <v>47</v>
      </c>
      <c r="D27" s="23" t="s">
        <v>11</v>
      </c>
      <c r="E27" s="23" t="s">
        <v>6</v>
      </c>
      <c r="F27" s="23" t="s">
        <v>7</v>
      </c>
      <c r="G27" s="9" t="s">
        <v>49</v>
      </c>
      <c r="H27" s="23" t="s">
        <v>48</v>
      </c>
      <c r="I27" s="8" t="str">
        <f t="shared" si="0"/>
        <v>20210112-ja-5c83f171fff8430001e997b4-lawn-y-n.wav</v>
      </c>
      <c r="J27" s="23" t="s">
        <v>9</v>
      </c>
      <c r="M27" s="3" t="s">
        <v>264</v>
      </c>
    </row>
    <row r="28" spans="1:13" x14ac:dyDescent="0.25">
      <c r="A28" s="22">
        <v>44208</v>
      </c>
      <c r="B28" s="23" t="s">
        <v>25</v>
      </c>
      <c r="C28" s="23" t="s">
        <v>50</v>
      </c>
      <c r="D28" s="23" t="s">
        <v>26</v>
      </c>
      <c r="E28" s="23" t="s">
        <v>7</v>
      </c>
      <c r="F28" s="23" t="s">
        <v>7</v>
      </c>
      <c r="H28" s="23" t="s">
        <v>51</v>
      </c>
      <c r="I28" s="8" t="str">
        <f t="shared" si="0"/>
        <v>20210112-jl-5e2cf87d49436731eac78e46-pet-n-n.wav</v>
      </c>
      <c r="J28" s="23" t="s">
        <v>14</v>
      </c>
      <c r="M28" s="3" t="s">
        <v>268</v>
      </c>
    </row>
    <row r="29" spans="1:13" x14ac:dyDescent="0.25">
      <c r="A29" s="22">
        <v>44208</v>
      </c>
      <c r="B29" s="23" t="s">
        <v>3</v>
      </c>
      <c r="C29" s="23" t="s">
        <v>52</v>
      </c>
      <c r="D29" s="23" t="s">
        <v>16</v>
      </c>
      <c r="E29" s="23" t="s">
        <v>6</v>
      </c>
      <c r="F29" s="23" t="s">
        <v>6</v>
      </c>
      <c r="G29" s="9" t="s">
        <v>53</v>
      </c>
      <c r="H29" s="23" t="s">
        <v>54</v>
      </c>
      <c r="I29" s="8" t="str">
        <f t="shared" si="0"/>
        <v>20210112-aa-5cabba347ea4a700019a8950-tire-y-y.wav</v>
      </c>
      <c r="J29" s="23" t="s">
        <v>55</v>
      </c>
      <c r="M29" s="3" t="s">
        <v>264</v>
      </c>
    </row>
    <row r="30" spans="1:13" x14ac:dyDescent="0.25">
      <c r="A30" s="22">
        <v>44208</v>
      </c>
      <c r="B30" s="23" t="s">
        <v>10</v>
      </c>
      <c r="C30" s="23" t="s">
        <v>52</v>
      </c>
      <c r="D30" s="23" t="s">
        <v>11</v>
      </c>
      <c r="E30" s="23" t="s">
        <v>6</v>
      </c>
      <c r="F30" s="23" t="s">
        <v>7</v>
      </c>
      <c r="G30" s="9" t="s">
        <v>56</v>
      </c>
      <c r="H30" s="23" t="s">
        <v>54</v>
      </c>
      <c r="I30" s="8" t="str">
        <f t="shared" si="0"/>
        <v>20210112-ja-5cabba347ea4a700019a8950-lawn-y-n.wav</v>
      </c>
      <c r="J30" s="23" t="s">
        <v>9</v>
      </c>
      <c r="M30" s="3" t="s">
        <v>264</v>
      </c>
    </row>
    <row r="31" spans="1:13" x14ac:dyDescent="0.25">
      <c r="A31" s="22">
        <v>44208</v>
      </c>
      <c r="B31" s="23" t="s">
        <v>3</v>
      </c>
      <c r="C31" s="23" t="s">
        <v>50</v>
      </c>
      <c r="D31" s="23" t="s">
        <v>16</v>
      </c>
      <c r="E31" s="23" t="s">
        <v>6</v>
      </c>
      <c r="F31" s="23" t="s">
        <v>6</v>
      </c>
      <c r="G31" s="9" t="s">
        <v>57</v>
      </c>
      <c r="H31" s="23" t="s">
        <v>51</v>
      </c>
      <c r="I31" s="8" t="str">
        <f t="shared" si="0"/>
        <v>20210112-aa-5e2cf87d49436731eac78e46-tire-y-y.wav</v>
      </c>
      <c r="J31" s="23" t="s">
        <v>55</v>
      </c>
      <c r="M31" s="3" t="s">
        <v>264</v>
      </c>
    </row>
    <row r="32" spans="1:13" x14ac:dyDescent="0.25">
      <c r="A32" s="22">
        <v>44208</v>
      </c>
      <c r="B32" s="23" t="s">
        <v>10</v>
      </c>
      <c r="C32" s="23" t="s">
        <v>50</v>
      </c>
      <c r="D32" s="23" t="s">
        <v>11</v>
      </c>
      <c r="E32" s="23" t="s">
        <v>6</v>
      </c>
      <c r="F32" s="23" t="s">
        <v>6</v>
      </c>
      <c r="H32" s="23" t="s">
        <v>51</v>
      </c>
      <c r="I32" s="8" t="str">
        <f t="shared" si="0"/>
        <v>20210112-ja-5e2cf87d49436731eac78e46-lawn-y-y.wav</v>
      </c>
      <c r="J32" s="23" t="s">
        <v>9</v>
      </c>
      <c r="M32" s="3" t="s">
        <v>264</v>
      </c>
    </row>
    <row r="33" spans="1:13" ht="14.25" customHeight="1" x14ac:dyDescent="0.25">
      <c r="A33" s="29">
        <v>44208</v>
      </c>
      <c r="B33" s="30" t="s">
        <v>58</v>
      </c>
      <c r="C33" s="23" t="s">
        <v>37</v>
      </c>
      <c r="D33" s="30" t="s">
        <v>19</v>
      </c>
      <c r="E33" s="30" t="s">
        <v>7</v>
      </c>
      <c r="F33" s="30" t="s">
        <v>7</v>
      </c>
      <c r="G33" s="31" t="s">
        <v>269</v>
      </c>
      <c r="H33" s="23" t="s">
        <v>38</v>
      </c>
      <c r="I33" s="23" t="str">
        <f t="shared" si="0"/>
        <v>20210112-sf-5d67b4c31e367a0017273ecb-cable-n-n.wav</v>
      </c>
      <c r="J33" s="23" t="s">
        <v>14</v>
      </c>
      <c r="M33" s="3" t="s">
        <v>264</v>
      </c>
    </row>
    <row r="34" spans="1:13" ht="12.75" customHeight="1" x14ac:dyDescent="0.25">
      <c r="A34" s="29">
        <v>44208</v>
      </c>
      <c r="B34" s="30" t="s">
        <v>58</v>
      </c>
      <c r="C34" s="23" t="s">
        <v>47</v>
      </c>
      <c r="D34" s="30" t="s">
        <v>19</v>
      </c>
      <c r="E34" s="30" t="s">
        <v>7</v>
      </c>
      <c r="F34" s="30" t="s">
        <v>6</v>
      </c>
      <c r="G34" s="31" t="s">
        <v>59</v>
      </c>
      <c r="H34" s="23" t="s">
        <v>48</v>
      </c>
      <c r="I34" s="23" t="str">
        <f t="shared" si="0"/>
        <v>20210112-sf-5c83f171fff8430001e997b4-cable-n-y.wav</v>
      </c>
      <c r="J34" s="23" t="s">
        <v>60</v>
      </c>
      <c r="M34" s="3" t="s">
        <v>264</v>
      </c>
    </row>
    <row r="35" spans="1:13" ht="15" customHeight="1" x14ac:dyDescent="0.25">
      <c r="A35" s="29">
        <v>44208</v>
      </c>
      <c r="B35" s="30" t="s">
        <v>58</v>
      </c>
      <c r="C35" s="23" t="s">
        <v>52</v>
      </c>
      <c r="D35" s="30" t="s">
        <v>19</v>
      </c>
      <c r="E35" s="30" t="s">
        <v>7</v>
      </c>
      <c r="F35" s="30" t="s">
        <v>7</v>
      </c>
      <c r="G35" s="31" t="s">
        <v>61</v>
      </c>
      <c r="H35" s="23" t="s">
        <v>54</v>
      </c>
      <c r="I35" s="23" t="str">
        <f t="shared" si="0"/>
        <v>20210112-sf-5cabba347ea4a700019a8950-cable-n-n.wav</v>
      </c>
      <c r="J35" s="23" t="s">
        <v>14</v>
      </c>
      <c r="M35" s="3" t="s">
        <v>264</v>
      </c>
    </row>
    <row r="36" spans="1:13" x14ac:dyDescent="0.25">
      <c r="A36" s="29">
        <v>44208</v>
      </c>
      <c r="B36" s="30" t="s">
        <v>58</v>
      </c>
      <c r="C36" s="23" t="s">
        <v>50</v>
      </c>
      <c r="D36" s="30" t="s">
        <v>19</v>
      </c>
      <c r="E36" s="30" t="s">
        <v>7</v>
      </c>
      <c r="F36" s="30" t="s">
        <v>7</v>
      </c>
      <c r="G36" s="31"/>
      <c r="H36" s="23" t="s">
        <v>51</v>
      </c>
      <c r="I36" s="23" t="str">
        <f t="shared" si="0"/>
        <v>20210112-sf-5e2cf87d49436731eac78e46-cable-n-n.wav</v>
      </c>
      <c r="J36" s="23" t="s">
        <v>14</v>
      </c>
      <c r="M36" s="3" t="s">
        <v>264</v>
      </c>
    </row>
    <row r="37" spans="1:13" x14ac:dyDescent="0.25">
      <c r="A37" s="22">
        <v>44209</v>
      </c>
      <c r="B37" s="23" t="s">
        <v>10</v>
      </c>
      <c r="C37" s="23" t="s">
        <v>62</v>
      </c>
      <c r="D37" s="23" t="s">
        <v>13</v>
      </c>
      <c r="E37" s="23" t="s">
        <v>7</v>
      </c>
      <c r="F37" s="23" t="s">
        <v>7</v>
      </c>
      <c r="H37" s="23" t="s">
        <v>63</v>
      </c>
      <c r="I37" s="8" t="str">
        <f t="shared" ref="I37:I68" si="1">IF(COUNTBLANK(A37:F37), "", _xlfn.CONCAT(TEXT(A37, "YYYYMMDD"), "-", B37, "-", H37, "-", D37, "-", E37, "-",F37,".wav"))</f>
        <v>20210113-ja-5ed315edeed1c218661eb147-console-n-n.wav</v>
      </c>
      <c r="J37" s="23" t="s">
        <v>14</v>
      </c>
      <c r="M37" s="3" t="s">
        <v>264</v>
      </c>
    </row>
    <row r="38" spans="1:13" x14ac:dyDescent="0.25">
      <c r="A38" s="22">
        <v>44209</v>
      </c>
      <c r="B38" s="23" t="s">
        <v>25</v>
      </c>
      <c r="C38" s="23" t="s">
        <v>62</v>
      </c>
      <c r="D38" s="23" t="s">
        <v>19</v>
      </c>
      <c r="E38" s="23" t="s">
        <v>7</v>
      </c>
      <c r="F38" s="23" t="s">
        <v>6</v>
      </c>
      <c r="G38" s="9" t="s">
        <v>64</v>
      </c>
      <c r="H38" s="23" t="s">
        <v>63</v>
      </c>
      <c r="I38" s="8" t="str">
        <f t="shared" si="1"/>
        <v>20210113-jl-5ed315edeed1c218661eb147-cable-n-y.wav</v>
      </c>
      <c r="J38" s="23" t="s">
        <v>60</v>
      </c>
      <c r="M38" s="3" t="s">
        <v>268</v>
      </c>
    </row>
    <row r="39" spans="1:13" x14ac:dyDescent="0.25">
      <c r="A39" s="22">
        <v>44209</v>
      </c>
      <c r="B39" s="23" t="s">
        <v>3</v>
      </c>
      <c r="C39" s="23" t="s">
        <v>62</v>
      </c>
      <c r="D39" s="23" t="s">
        <v>16</v>
      </c>
      <c r="E39" s="23" t="s">
        <v>6</v>
      </c>
      <c r="F39" s="23" t="s">
        <v>6</v>
      </c>
      <c r="G39" s="9" t="s">
        <v>65</v>
      </c>
      <c r="H39" s="23" t="s">
        <v>63</v>
      </c>
      <c r="I39" s="8" t="str">
        <f t="shared" si="1"/>
        <v>20210113-aa-5ed315edeed1c218661eb147-tire-y-y.wav</v>
      </c>
      <c r="J39" s="23" t="s">
        <v>22</v>
      </c>
      <c r="M39" s="3" t="s">
        <v>264</v>
      </c>
    </row>
    <row r="40" spans="1:13" x14ac:dyDescent="0.25">
      <c r="A40" s="22">
        <v>44210</v>
      </c>
      <c r="B40" s="23" t="s">
        <v>25</v>
      </c>
      <c r="C40" s="23" t="s">
        <v>66</v>
      </c>
      <c r="D40" s="23" t="s">
        <v>26</v>
      </c>
      <c r="E40" s="23" t="s">
        <v>6</v>
      </c>
      <c r="F40" s="23" t="s">
        <v>6</v>
      </c>
      <c r="G40" s="9" t="s">
        <v>67</v>
      </c>
      <c r="H40" s="23" t="s">
        <v>68</v>
      </c>
      <c r="I40" s="8" t="str">
        <f t="shared" si="1"/>
        <v>20210114-jl-5e3cb256da41390b071bfbc1-pet-y-y.wav</v>
      </c>
      <c r="J40" s="23" t="s">
        <v>55</v>
      </c>
      <c r="M40" s="3" t="s">
        <v>268</v>
      </c>
    </row>
    <row r="41" spans="1:13" x14ac:dyDescent="0.25">
      <c r="A41" s="22">
        <v>44210</v>
      </c>
      <c r="B41" s="23" t="s">
        <v>3</v>
      </c>
      <c r="C41" s="23" t="s">
        <v>66</v>
      </c>
      <c r="D41" s="23" t="s">
        <v>5</v>
      </c>
      <c r="E41" s="23" t="s">
        <v>7</v>
      </c>
      <c r="F41" s="23" t="s">
        <v>7</v>
      </c>
      <c r="H41" s="23" t="s">
        <v>68</v>
      </c>
      <c r="I41" s="8" t="str">
        <f t="shared" si="1"/>
        <v>20210114-aa-5e3cb256da41390b071bfbc1-magician-n-n.wav</v>
      </c>
      <c r="J41" s="23" t="s">
        <v>14</v>
      </c>
      <c r="M41" s="3" t="s">
        <v>264</v>
      </c>
    </row>
    <row r="42" spans="1:13" x14ac:dyDescent="0.25">
      <c r="A42" s="22">
        <v>44210</v>
      </c>
      <c r="B42" s="23" t="s">
        <v>3</v>
      </c>
      <c r="C42" s="23" t="s">
        <v>69</v>
      </c>
      <c r="D42" s="23" t="s">
        <v>5</v>
      </c>
      <c r="E42" s="23" t="s">
        <v>7</v>
      </c>
      <c r="F42" s="23" t="s">
        <v>7</v>
      </c>
      <c r="H42" s="23" t="s">
        <v>70</v>
      </c>
      <c r="I42" s="8" t="str">
        <f t="shared" si="1"/>
        <v>20210114-aa-5f46aa41d1c4910597680a40-magician-n-n.wav</v>
      </c>
      <c r="J42" s="23" t="s">
        <v>14</v>
      </c>
      <c r="M42" s="3" t="s">
        <v>264</v>
      </c>
    </row>
    <row r="43" spans="1:13" x14ac:dyDescent="0.25">
      <c r="A43" s="22">
        <v>44210</v>
      </c>
      <c r="B43" s="23" t="s">
        <v>10</v>
      </c>
      <c r="C43" s="23" t="s">
        <v>69</v>
      </c>
      <c r="D43" s="23" t="s">
        <v>13</v>
      </c>
      <c r="E43" s="23" t="s">
        <v>7</v>
      </c>
      <c r="F43" s="23" t="s">
        <v>7</v>
      </c>
      <c r="H43" s="23" t="s">
        <v>70</v>
      </c>
      <c r="I43" s="8" t="str">
        <f t="shared" si="1"/>
        <v>20210114-ja-5f46aa41d1c4910597680a40-console-n-n.wav</v>
      </c>
      <c r="J43" s="23" t="s">
        <v>14</v>
      </c>
      <c r="M43" s="3" t="s">
        <v>264</v>
      </c>
    </row>
    <row r="44" spans="1:13" x14ac:dyDescent="0.25">
      <c r="A44" s="22">
        <v>44210</v>
      </c>
      <c r="B44" s="23" t="s">
        <v>10</v>
      </c>
      <c r="C44" s="23" t="s">
        <v>71</v>
      </c>
      <c r="D44" s="23" t="s">
        <v>13</v>
      </c>
      <c r="E44" s="23" t="s">
        <v>7</v>
      </c>
      <c r="F44" s="23" t="s">
        <v>7</v>
      </c>
      <c r="H44" s="23" t="s">
        <v>72</v>
      </c>
      <c r="I44" s="8" t="str">
        <f t="shared" si="1"/>
        <v>20210114-ja-5e9d5b3a9a4acf0009ff70cc-console-n-n.wav</v>
      </c>
      <c r="J44" s="23" t="s">
        <v>14</v>
      </c>
      <c r="M44" s="3" t="s">
        <v>264</v>
      </c>
    </row>
    <row r="45" spans="1:13" x14ac:dyDescent="0.25">
      <c r="A45" s="22">
        <v>44210</v>
      </c>
      <c r="B45" s="23" t="s">
        <v>10</v>
      </c>
      <c r="C45" s="23" t="s">
        <v>73</v>
      </c>
      <c r="D45" s="23" t="s">
        <v>13</v>
      </c>
      <c r="E45" s="23" t="s">
        <v>7</v>
      </c>
      <c r="F45" s="23" t="s">
        <v>7</v>
      </c>
      <c r="H45" s="23" t="s">
        <v>74</v>
      </c>
      <c r="I45" s="8" t="str">
        <f t="shared" si="1"/>
        <v>20210114-ja-5f6274cbc697e02e34d0103e-console-n-n.wav</v>
      </c>
      <c r="J45" s="23" t="s">
        <v>14</v>
      </c>
      <c r="M45" s="3" t="s">
        <v>264</v>
      </c>
    </row>
    <row r="46" spans="1:13" x14ac:dyDescent="0.25">
      <c r="A46" s="22">
        <v>44210</v>
      </c>
      <c r="B46" s="23" t="s">
        <v>3</v>
      </c>
      <c r="C46" s="23" t="s">
        <v>71</v>
      </c>
      <c r="D46" s="23" t="s">
        <v>5</v>
      </c>
      <c r="E46" s="23" t="s">
        <v>7</v>
      </c>
      <c r="F46" s="23" t="s">
        <v>7</v>
      </c>
      <c r="H46" s="23" t="s">
        <v>72</v>
      </c>
      <c r="I46" s="8" t="str">
        <f t="shared" si="1"/>
        <v>20210114-aa-5e9d5b3a9a4acf0009ff70cc-magician-n-n.wav</v>
      </c>
      <c r="J46" s="23" t="s">
        <v>14</v>
      </c>
      <c r="M46" s="3" t="s">
        <v>264</v>
      </c>
    </row>
    <row r="47" spans="1:13" x14ac:dyDescent="0.25">
      <c r="A47" s="22">
        <v>44210</v>
      </c>
      <c r="B47" s="23" t="s">
        <v>3</v>
      </c>
      <c r="C47" s="23" t="s">
        <v>73</v>
      </c>
      <c r="D47" s="23" t="s">
        <v>5</v>
      </c>
      <c r="E47" s="23" t="s">
        <v>7</v>
      </c>
      <c r="F47" s="23" t="s">
        <v>7</v>
      </c>
      <c r="G47" s="9" t="s">
        <v>75</v>
      </c>
      <c r="H47" s="23" t="s">
        <v>74</v>
      </c>
      <c r="I47" s="8" t="str">
        <f t="shared" si="1"/>
        <v>20210114-aa-5f6274cbc697e02e34d0103e-magician-n-n.wav</v>
      </c>
      <c r="J47" s="23" t="s">
        <v>14</v>
      </c>
      <c r="M47" s="3" t="s">
        <v>264</v>
      </c>
    </row>
    <row r="48" spans="1:13" x14ac:dyDescent="0.25">
      <c r="A48" s="22">
        <v>44210</v>
      </c>
      <c r="B48" s="23" t="s">
        <v>10</v>
      </c>
      <c r="C48" s="23" t="s">
        <v>66</v>
      </c>
      <c r="D48" s="23" t="s">
        <v>13</v>
      </c>
      <c r="E48" s="23" t="s">
        <v>7</v>
      </c>
      <c r="F48" s="23" t="s">
        <v>7</v>
      </c>
      <c r="H48" s="23" t="s">
        <v>68</v>
      </c>
      <c r="I48" s="8" t="str">
        <f t="shared" si="1"/>
        <v>20210114-ja-5e3cb256da41390b071bfbc1-console-n-n.wav</v>
      </c>
      <c r="J48" s="23" t="s">
        <v>14</v>
      </c>
      <c r="M48" s="3" t="s">
        <v>264</v>
      </c>
    </row>
    <row r="49" spans="1:13" x14ac:dyDescent="0.25">
      <c r="A49" s="22">
        <v>44210</v>
      </c>
      <c r="B49" s="23" t="s">
        <v>25</v>
      </c>
      <c r="C49" s="23" t="s">
        <v>71</v>
      </c>
      <c r="D49" s="23" t="s">
        <v>26</v>
      </c>
      <c r="E49" s="23" t="s">
        <v>6</v>
      </c>
      <c r="F49" s="23" t="s">
        <v>6</v>
      </c>
      <c r="G49" s="9" t="s">
        <v>76</v>
      </c>
      <c r="H49" s="23" t="s">
        <v>72</v>
      </c>
      <c r="I49" s="8" t="str">
        <f t="shared" si="1"/>
        <v>20210114-jl-5e9d5b3a9a4acf0009ff70cc-pet-y-y.wav</v>
      </c>
      <c r="J49" s="23" t="s">
        <v>22</v>
      </c>
      <c r="M49" s="3" t="s">
        <v>268</v>
      </c>
    </row>
    <row r="50" spans="1:13" x14ac:dyDescent="0.25">
      <c r="A50" s="29">
        <v>44210</v>
      </c>
      <c r="B50" s="30" t="s">
        <v>58</v>
      </c>
      <c r="C50" s="30" t="s">
        <v>69</v>
      </c>
      <c r="D50" s="30" t="s">
        <v>19</v>
      </c>
      <c r="E50" s="30" t="s">
        <v>7</v>
      </c>
      <c r="F50" s="30" t="s">
        <v>6</v>
      </c>
      <c r="G50" s="31"/>
      <c r="H50" s="23" t="s">
        <v>70</v>
      </c>
      <c r="I50" s="23" t="str">
        <f t="shared" si="1"/>
        <v>20210114-sf-5f46aa41d1c4910597680a40-cable-n-y.wav</v>
      </c>
      <c r="J50" s="23" t="s">
        <v>60</v>
      </c>
      <c r="M50" s="3" t="s">
        <v>264</v>
      </c>
    </row>
    <row r="51" spans="1:13" ht="15" customHeight="1" x14ac:dyDescent="0.25">
      <c r="A51" s="29">
        <v>44210</v>
      </c>
      <c r="B51" s="30" t="s">
        <v>58</v>
      </c>
      <c r="C51" s="23" t="s">
        <v>66</v>
      </c>
      <c r="D51" s="30" t="s">
        <v>19</v>
      </c>
      <c r="E51" s="30" t="s">
        <v>7</v>
      </c>
      <c r="F51" s="30" t="s">
        <v>6</v>
      </c>
      <c r="G51" s="31" t="s">
        <v>77</v>
      </c>
      <c r="H51" s="23" t="s">
        <v>68</v>
      </c>
      <c r="I51" s="23" t="str">
        <f t="shared" si="1"/>
        <v>20210114-sf-5e3cb256da41390b071bfbc1-cable-n-y.wav</v>
      </c>
      <c r="J51" s="23" t="s">
        <v>60</v>
      </c>
      <c r="M51" s="3" t="s">
        <v>264</v>
      </c>
    </row>
    <row r="52" spans="1:13" ht="15" customHeight="1" x14ac:dyDescent="0.25">
      <c r="A52" s="29">
        <v>44210</v>
      </c>
      <c r="B52" s="30" t="s">
        <v>58</v>
      </c>
      <c r="C52" s="23" t="s">
        <v>71</v>
      </c>
      <c r="D52" s="30" t="s">
        <v>19</v>
      </c>
      <c r="E52" s="30" t="s">
        <v>7</v>
      </c>
      <c r="F52" s="30" t="s">
        <v>6</v>
      </c>
      <c r="G52" s="31" t="s">
        <v>78</v>
      </c>
      <c r="H52" s="23" t="s">
        <v>72</v>
      </c>
      <c r="I52" s="23" t="str">
        <f t="shared" si="1"/>
        <v>20210114-sf-5e9d5b3a9a4acf0009ff70cc-cable-n-y.wav</v>
      </c>
      <c r="J52" s="23" t="s">
        <v>60</v>
      </c>
      <c r="M52" s="3" t="s">
        <v>264</v>
      </c>
    </row>
    <row r="53" spans="1:13" x14ac:dyDescent="0.25">
      <c r="A53" s="22">
        <v>44211</v>
      </c>
      <c r="B53" s="23" t="s">
        <v>10</v>
      </c>
      <c r="C53" s="23" t="s">
        <v>79</v>
      </c>
      <c r="D53" s="23" t="s">
        <v>26</v>
      </c>
      <c r="E53" s="23" t="s">
        <v>6</v>
      </c>
      <c r="F53" s="23" t="s">
        <v>7</v>
      </c>
      <c r="G53" s="9" t="s">
        <v>80</v>
      </c>
      <c r="H53" s="23" t="s">
        <v>81</v>
      </c>
      <c r="I53" s="8" t="str">
        <f t="shared" si="1"/>
        <v>20210115-ja-5bae325c21908100017335e0-pet-y-n.wav</v>
      </c>
      <c r="J53" s="23" t="s">
        <v>9</v>
      </c>
      <c r="M53" s="3" t="s">
        <v>264</v>
      </c>
    </row>
    <row r="54" spans="1:13" x14ac:dyDescent="0.25">
      <c r="A54" s="22">
        <v>44211</v>
      </c>
      <c r="B54" s="23" t="s">
        <v>10</v>
      </c>
      <c r="C54" s="23" t="s">
        <v>82</v>
      </c>
      <c r="D54" s="23" t="s">
        <v>26</v>
      </c>
      <c r="E54" s="23" t="s">
        <v>6</v>
      </c>
      <c r="F54" s="23" t="s">
        <v>6</v>
      </c>
      <c r="H54" s="23" t="s">
        <v>83</v>
      </c>
      <c r="I54" s="8" t="str">
        <f t="shared" si="1"/>
        <v>20210115-ja-5d21f63e4c6155001b9199e1-pet-y-y.wav</v>
      </c>
      <c r="J54" s="23" t="s">
        <v>9</v>
      </c>
      <c r="M54" s="3" t="s">
        <v>264</v>
      </c>
    </row>
    <row r="55" spans="1:13" x14ac:dyDescent="0.25">
      <c r="A55" s="22">
        <v>44211</v>
      </c>
      <c r="B55" s="23" t="s">
        <v>10</v>
      </c>
      <c r="C55" s="23" t="s">
        <v>84</v>
      </c>
      <c r="D55" s="23" t="s">
        <v>26</v>
      </c>
      <c r="E55" s="23" t="s">
        <v>6</v>
      </c>
      <c r="F55" s="23" t="s">
        <v>6</v>
      </c>
      <c r="G55" s="9" t="s">
        <v>85</v>
      </c>
      <c r="H55" s="23" t="s">
        <v>86</v>
      </c>
      <c r="I55" s="8" t="str">
        <f t="shared" si="1"/>
        <v>20210115-ja-5d8b22baa775520015caa777-pet-y-y.wav</v>
      </c>
      <c r="J55" s="23" t="s">
        <v>9</v>
      </c>
      <c r="M55" s="3" t="s">
        <v>264</v>
      </c>
    </row>
    <row r="56" spans="1:13" x14ac:dyDescent="0.25">
      <c r="A56" s="22">
        <v>44211</v>
      </c>
      <c r="B56" s="23" t="s">
        <v>3</v>
      </c>
      <c r="C56" s="23" t="s">
        <v>79</v>
      </c>
      <c r="D56" s="23" t="s">
        <v>5</v>
      </c>
      <c r="E56" s="23" t="s">
        <v>6</v>
      </c>
      <c r="F56" s="23" t="s">
        <v>6</v>
      </c>
      <c r="H56" s="23" t="s">
        <v>81</v>
      </c>
      <c r="I56" s="8" t="str">
        <f t="shared" si="1"/>
        <v>20210115-aa-5bae325c21908100017335e0-magician-y-y.wav</v>
      </c>
      <c r="J56" s="23" t="s">
        <v>22</v>
      </c>
      <c r="M56" s="3" t="s">
        <v>264</v>
      </c>
    </row>
    <row r="57" spans="1:13" x14ac:dyDescent="0.25">
      <c r="A57" s="22">
        <v>44211</v>
      </c>
      <c r="B57" s="23" t="s">
        <v>3</v>
      </c>
      <c r="C57" s="23" t="s">
        <v>82</v>
      </c>
      <c r="D57" s="23" t="s">
        <v>5</v>
      </c>
      <c r="E57" s="23" t="s">
        <v>6</v>
      </c>
      <c r="F57" s="23" t="s">
        <v>6</v>
      </c>
      <c r="H57" s="23" t="s">
        <v>83</v>
      </c>
      <c r="I57" s="8" t="str">
        <f t="shared" si="1"/>
        <v>20210115-aa-5d21f63e4c6155001b9199e1-magician-y-y.wav</v>
      </c>
      <c r="J57" s="23" t="s">
        <v>22</v>
      </c>
      <c r="M57" s="3" t="s">
        <v>264</v>
      </c>
    </row>
    <row r="58" spans="1:13" x14ac:dyDescent="0.25">
      <c r="A58" s="22">
        <v>44211</v>
      </c>
      <c r="B58" s="23" t="s">
        <v>3</v>
      </c>
      <c r="C58" s="23" t="s">
        <v>84</v>
      </c>
      <c r="D58" s="23" t="s">
        <v>5</v>
      </c>
      <c r="E58" s="23" t="s">
        <v>6</v>
      </c>
      <c r="F58" s="23" t="s">
        <v>6</v>
      </c>
      <c r="H58" s="23" t="s">
        <v>86</v>
      </c>
      <c r="I58" s="8" t="str">
        <f t="shared" si="1"/>
        <v>20210115-aa-5d8b22baa775520015caa777-magician-y-y.wav</v>
      </c>
      <c r="J58" s="23" t="s">
        <v>22</v>
      </c>
      <c r="M58" s="3" t="s">
        <v>264</v>
      </c>
    </row>
    <row r="59" spans="1:13" x14ac:dyDescent="0.25">
      <c r="A59" s="22">
        <v>44211</v>
      </c>
      <c r="B59" s="23" t="s">
        <v>10</v>
      </c>
      <c r="C59" s="23" t="s">
        <v>52</v>
      </c>
      <c r="D59" s="23" t="s">
        <v>26</v>
      </c>
      <c r="E59" s="23" t="s">
        <v>6</v>
      </c>
      <c r="F59" s="23" t="s">
        <v>7</v>
      </c>
      <c r="G59" s="11" t="s">
        <v>87</v>
      </c>
      <c r="H59" s="23" t="s">
        <v>54</v>
      </c>
      <c r="I59" s="8" t="str">
        <f t="shared" si="1"/>
        <v>20210115-ja-5cabba347ea4a700019a8950-pet-y-n.wav</v>
      </c>
      <c r="J59" s="23" t="s">
        <v>18</v>
      </c>
      <c r="M59" s="3" t="s">
        <v>264</v>
      </c>
    </row>
    <row r="60" spans="1:13" x14ac:dyDescent="0.25">
      <c r="A60" s="22">
        <v>44211</v>
      </c>
      <c r="B60" s="23" t="s">
        <v>10</v>
      </c>
      <c r="C60" s="23" t="s">
        <v>88</v>
      </c>
      <c r="D60" s="23" t="s">
        <v>26</v>
      </c>
      <c r="E60" s="23"/>
      <c r="F60" s="23"/>
      <c r="G60" s="11" t="s">
        <v>89</v>
      </c>
      <c r="H60" s="32" t="s">
        <v>90</v>
      </c>
      <c r="I60" s="8" t="str">
        <f t="shared" si="1"/>
        <v/>
      </c>
      <c r="J60" s="23" t="s">
        <v>18</v>
      </c>
      <c r="M60" s="3" t="s">
        <v>7</v>
      </c>
    </row>
    <row r="61" spans="1:13" x14ac:dyDescent="0.25">
      <c r="A61" s="22">
        <v>44211</v>
      </c>
      <c r="B61" s="23" t="s">
        <v>10</v>
      </c>
      <c r="C61" s="23" t="s">
        <v>91</v>
      </c>
      <c r="D61" s="23" t="s">
        <v>26</v>
      </c>
      <c r="E61" s="23" t="s">
        <v>6</v>
      </c>
      <c r="F61" s="23" t="s">
        <v>6</v>
      </c>
      <c r="H61" s="32" t="s">
        <v>92</v>
      </c>
      <c r="I61" s="8" t="str">
        <f t="shared" si="1"/>
        <v>20210115-ja-5e62545ed023bc0382092f52-pet-y-y.wav</v>
      </c>
      <c r="J61" s="23" t="s">
        <v>9</v>
      </c>
      <c r="M61" s="3" t="s">
        <v>264</v>
      </c>
    </row>
    <row r="62" spans="1:13" x14ac:dyDescent="0.25">
      <c r="A62" s="22">
        <v>44211</v>
      </c>
      <c r="B62" s="23" t="s">
        <v>10</v>
      </c>
      <c r="C62" s="23" t="s">
        <v>93</v>
      </c>
      <c r="D62" s="23" t="s">
        <v>26</v>
      </c>
      <c r="E62" s="23" t="s">
        <v>6</v>
      </c>
      <c r="F62" s="23" t="s">
        <v>7</v>
      </c>
      <c r="G62" s="9" t="s">
        <v>94</v>
      </c>
      <c r="H62" s="23" t="s">
        <v>95</v>
      </c>
      <c r="I62" s="8" t="str">
        <f t="shared" si="1"/>
        <v>20210115-ja-5ec40a663f43140bfdac3dbe-pet-y-n.wav</v>
      </c>
      <c r="J62" s="23" t="s">
        <v>9</v>
      </c>
      <c r="M62" s="3" t="s">
        <v>264</v>
      </c>
    </row>
    <row r="63" spans="1:13" x14ac:dyDescent="0.25">
      <c r="A63" s="22">
        <v>44211</v>
      </c>
      <c r="B63" s="23" t="s">
        <v>10</v>
      </c>
      <c r="C63" s="23" t="s">
        <v>96</v>
      </c>
      <c r="D63" s="23" t="s">
        <v>26</v>
      </c>
      <c r="E63" s="23" t="s">
        <v>6</v>
      </c>
      <c r="F63" s="23" t="s">
        <v>7</v>
      </c>
      <c r="G63" s="11" t="s">
        <v>97</v>
      </c>
      <c r="H63" s="23" t="s">
        <v>98</v>
      </c>
      <c r="I63" s="8" t="str">
        <f t="shared" si="1"/>
        <v>20210115-ja-5e55a855bbfb6d09430d531b-pet-y-n.wav</v>
      </c>
      <c r="J63" s="23" t="s">
        <v>99</v>
      </c>
      <c r="M63" s="3" t="s">
        <v>7</v>
      </c>
    </row>
    <row r="64" spans="1:13" x14ac:dyDescent="0.25">
      <c r="A64" s="22">
        <v>44211</v>
      </c>
      <c r="B64" s="23" t="s">
        <v>10</v>
      </c>
      <c r="C64" s="23" t="s">
        <v>96</v>
      </c>
      <c r="D64" s="23" t="s">
        <v>26</v>
      </c>
      <c r="E64" s="23" t="s">
        <v>6</v>
      </c>
      <c r="F64" s="23" t="s">
        <v>7</v>
      </c>
      <c r="G64" s="11" t="s">
        <v>100</v>
      </c>
      <c r="H64" s="23" t="s">
        <v>98</v>
      </c>
      <c r="I64" s="8" t="str">
        <f t="shared" si="1"/>
        <v>20210115-ja-5e55a855bbfb6d09430d531b-pet-y-n.wav</v>
      </c>
      <c r="J64" s="23" t="s">
        <v>99</v>
      </c>
      <c r="M64" s="3" t="s">
        <v>7</v>
      </c>
    </row>
    <row r="65" spans="1:13" x14ac:dyDescent="0.25">
      <c r="A65" s="22">
        <v>44211</v>
      </c>
      <c r="B65" s="23" t="s">
        <v>3</v>
      </c>
      <c r="C65" s="23" t="s">
        <v>52</v>
      </c>
      <c r="D65" s="23" t="s">
        <v>5</v>
      </c>
      <c r="E65" s="23" t="s">
        <v>6</v>
      </c>
      <c r="F65" s="23" t="s">
        <v>6</v>
      </c>
      <c r="G65" s="11" t="s">
        <v>87</v>
      </c>
      <c r="H65" s="23" t="s">
        <v>54</v>
      </c>
      <c r="I65" s="8" t="str">
        <f t="shared" si="1"/>
        <v>20210115-aa-5cabba347ea4a700019a8950-magician-y-y.wav</v>
      </c>
      <c r="J65" s="23" t="s">
        <v>18</v>
      </c>
      <c r="M65" s="3" t="s">
        <v>264</v>
      </c>
    </row>
    <row r="66" spans="1:13" x14ac:dyDescent="0.25">
      <c r="A66" s="22">
        <v>44211</v>
      </c>
      <c r="B66" s="23" t="s">
        <v>3</v>
      </c>
      <c r="C66" s="23" t="s">
        <v>93</v>
      </c>
      <c r="D66" s="23" t="s">
        <v>5</v>
      </c>
      <c r="E66" s="23" t="s">
        <v>6</v>
      </c>
      <c r="F66" s="23" t="s">
        <v>6</v>
      </c>
      <c r="H66" s="23" t="s">
        <v>95</v>
      </c>
      <c r="I66" s="8" t="str">
        <f t="shared" si="1"/>
        <v>20210115-aa-5ec40a663f43140bfdac3dbe-magician-y-y.wav</v>
      </c>
      <c r="J66" s="23" t="s">
        <v>55</v>
      </c>
      <c r="M66" s="3" t="s">
        <v>264</v>
      </c>
    </row>
    <row r="67" spans="1:13" x14ac:dyDescent="0.25">
      <c r="A67" s="22">
        <v>44211</v>
      </c>
      <c r="B67" s="23" t="s">
        <v>3</v>
      </c>
      <c r="C67" s="23" t="s">
        <v>91</v>
      </c>
      <c r="D67" s="23" t="s">
        <v>5</v>
      </c>
      <c r="E67" s="23" t="s">
        <v>6</v>
      </c>
      <c r="F67" s="23" t="s">
        <v>6</v>
      </c>
      <c r="H67" s="32" t="s">
        <v>92</v>
      </c>
      <c r="I67" s="8" t="str">
        <f t="shared" si="1"/>
        <v>20210115-aa-5e62545ed023bc0382092f52-magician-y-y.wav</v>
      </c>
      <c r="J67" s="23" t="s">
        <v>55</v>
      </c>
      <c r="M67" s="3" t="s">
        <v>264</v>
      </c>
    </row>
    <row r="68" spans="1:13" x14ac:dyDescent="0.25">
      <c r="A68" s="22">
        <v>44211</v>
      </c>
      <c r="B68" s="23" t="s">
        <v>3</v>
      </c>
      <c r="C68" s="23" t="s">
        <v>101</v>
      </c>
      <c r="D68" s="23" t="s">
        <v>5</v>
      </c>
      <c r="E68" s="23" t="s">
        <v>6</v>
      </c>
      <c r="F68" s="23" t="s">
        <v>7</v>
      </c>
      <c r="H68" s="23" t="s">
        <v>102</v>
      </c>
      <c r="I68" s="8" t="str">
        <f t="shared" si="1"/>
        <v>20210115-aa-5f2faeafe08009000adad51e-magician-y-n.wav</v>
      </c>
      <c r="J68" s="23" t="s">
        <v>9</v>
      </c>
      <c r="M68" s="3" t="s">
        <v>264</v>
      </c>
    </row>
    <row r="69" spans="1:13" x14ac:dyDescent="0.25">
      <c r="A69" s="22">
        <v>44211</v>
      </c>
      <c r="B69" s="23" t="s">
        <v>3</v>
      </c>
      <c r="C69" s="23" t="s">
        <v>103</v>
      </c>
      <c r="D69" s="23" t="s">
        <v>5</v>
      </c>
      <c r="E69" s="23" t="s">
        <v>6</v>
      </c>
      <c r="F69" s="23" t="s">
        <v>6</v>
      </c>
      <c r="H69" s="23" t="s">
        <v>104</v>
      </c>
      <c r="I69" s="8" t="str">
        <f t="shared" ref="I69:I100" si="2">IF(COUNTBLANK(A69:F69), "", _xlfn.CONCAT(TEXT(A69, "YYYYMMDD"), "-", B69, "-", H69, "-", D69, "-", E69, "-",F69,".wav"))</f>
        <v>20210115-aa-5f2fad64d1609e000b157ba5-magician-y-y.wav</v>
      </c>
      <c r="J69" s="23" t="s">
        <v>22</v>
      </c>
      <c r="M69" s="3" t="s">
        <v>264</v>
      </c>
    </row>
    <row r="70" spans="1:13" x14ac:dyDescent="0.25">
      <c r="A70" s="22">
        <v>44211</v>
      </c>
      <c r="B70" s="23" t="s">
        <v>3</v>
      </c>
      <c r="C70" s="23" t="s">
        <v>88</v>
      </c>
      <c r="D70" s="23" t="s">
        <v>5</v>
      </c>
      <c r="E70" s="23" t="s">
        <v>6</v>
      </c>
      <c r="F70" s="23" t="s">
        <v>7</v>
      </c>
      <c r="H70" s="32" t="s">
        <v>90</v>
      </c>
      <c r="I70" s="8" t="str">
        <f t="shared" si="2"/>
        <v>20210115-aa-5e397c0df906aa189907c10f-magician-y-n.wav</v>
      </c>
      <c r="J70" s="23" t="s">
        <v>9</v>
      </c>
      <c r="M70" s="3" t="s">
        <v>264</v>
      </c>
    </row>
    <row r="71" spans="1:13" x14ac:dyDescent="0.25">
      <c r="A71" s="22">
        <v>44211</v>
      </c>
      <c r="B71" s="23" t="s">
        <v>10</v>
      </c>
      <c r="C71" s="23" t="s">
        <v>101</v>
      </c>
      <c r="D71" s="23" t="s">
        <v>26</v>
      </c>
      <c r="E71" s="23" t="s">
        <v>6</v>
      </c>
      <c r="F71" s="23" t="s">
        <v>6</v>
      </c>
      <c r="H71" s="23" t="s">
        <v>102</v>
      </c>
      <c r="I71" s="8" t="str">
        <f t="shared" si="2"/>
        <v>20210115-ja-5f2faeafe08009000adad51e-pet-y-y.wav</v>
      </c>
      <c r="J71" s="23" t="s">
        <v>55</v>
      </c>
      <c r="K71" s="45">
        <v>0</v>
      </c>
      <c r="L71" s="45">
        <v>0.15625</v>
      </c>
      <c r="M71" s="3" t="s">
        <v>264</v>
      </c>
    </row>
    <row r="72" spans="1:13" x14ac:dyDescent="0.25">
      <c r="A72" s="22">
        <v>44211</v>
      </c>
      <c r="B72" s="23" t="s">
        <v>10</v>
      </c>
      <c r="C72" s="23" t="s">
        <v>103</v>
      </c>
      <c r="D72" s="23" t="s">
        <v>26</v>
      </c>
      <c r="E72" s="23" t="s">
        <v>6</v>
      </c>
      <c r="F72" s="23" t="s">
        <v>7</v>
      </c>
      <c r="G72" s="11" t="s">
        <v>105</v>
      </c>
      <c r="H72" s="23" t="s">
        <v>104</v>
      </c>
      <c r="I72" s="8" t="str">
        <f t="shared" si="2"/>
        <v>20210115-ja-5f2fad64d1609e000b157ba5-pet-y-n.wav</v>
      </c>
      <c r="J72" s="23" t="s">
        <v>9</v>
      </c>
      <c r="M72" s="3" t="s">
        <v>264</v>
      </c>
    </row>
    <row r="73" spans="1:13" x14ac:dyDescent="0.25">
      <c r="A73" s="22">
        <v>44214</v>
      </c>
      <c r="B73" s="23" t="s">
        <v>10</v>
      </c>
      <c r="C73" s="23" t="s">
        <v>106</v>
      </c>
      <c r="D73" s="23" t="s">
        <v>16</v>
      </c>
      <c r="E73" s="23" t="s">
        <v>7</v>
      </c>
      <c r="F73" s="23" t="s">
        <v>7</v>
      </c>
      <c r="H73" s="23" t="s">
        <v>107</v>
      </c>
      <c r="I73" s="8" t="str">
        <f t="shared" si="2"/>
        <v>20210118-ja-5ea6b76db2b9b602423a74ba-tire-n-n.wav</v>
      </c>
      <c r="J73" s="23" t="s">
        <v>14</v>
      </c>
      <c r="M73" s="3" t="s">
        <v>264</v>
      </c>
    </row>
    <row r="74" spans="1:13" x14ac:dyDescent="0.25">
      <c r="A74" s="22">
        <v>44214</v>
      </c>
      <c r="B74" s="23" t="s">
        <v>12</v>
      </c>
      <c r="C74" s="23" t="s">
        <v>106</v>
      </c>
      <c r="D74" s="23" t="s">
        <v>19</v>
      </c>
      <c r="E74" s="23" t="s">
        <v>6</v>
      </c>
      <c r="F74" s="23" t="s">
        <v>6</v>
      </c>
      <c r="H74" s="23" t="s">
        <v>107</v>
      </c>
      <c r="I74" s="8" t="str">
        <f t="shared" si="2"/>
        <v>20210118-jc-5ea6b76db2b9b602423a74ba-cable-y-y.wav</v>
      </c>
      <c r="J74" s="23" t="s">
        <v>22</v>
      </c>
      <c r="M74" s="3" t="s">
        <v>268</v>
      </c>
    </row>
    <row r="75" spans="1:13" x14ac:dyDescent="0.25">
      <c r="A75" s="22">
        <v>44214</v>
      </c>
      <c r="B75" s="23" t="s">
        <v>10</v>
      </c>
      <c r="C75" s="23" t="s">
        <v>108</v>
      </c>
      <c r="D75" s="23" t="s">
        <v>16</v>
      </c>
      <c r="E75" s="23" t="s">
        <v>7</v>
      </c>
      <c r="F75" s="23" t="s">
        <v>7</v>
      </c>
      <c r="G75" s="9" t="s">
        <v>109</v>
      </c>
      <c r="H75" s="23" t="s">
        <v>110</v>
      </c>
      <c r="I75" s="8" t="str">
        <f t="shared" si="2"/>
        <v>20210118-ja-5ec95d6d488f0e098a2f0895-tire-n-n.wav</v>
      </c>
      <c r="J75" s="23" t="s">
        <v>14</v>
      </c>
      <c r="M75" s="3" t="s">
        <v>264</v>
      </c>
    </row>
    <row r="76" spans="1:13" x14ac:dyDescent="0.25">
      <c r="A76" s="22">
        <v>44214</v>
      </c>
      <c r="B76" s="23" t="s">
        <v>12</v>
      </c>
      <c r="C76" s="23" t="s">
        <v>108</v>
      </c>
      <c r="D76" s="23" t="s">
        <v>19</v>
      </c>
      <c r="E76" s="23" t="s">
        <v>6</v>
      </c>
      <c r="F76" s="23" t="s">
        <v>7</v>
      </c>
      <c r="H76" s="23" t="s">
        <v>110</v>
      </c>
      <c r="I76" s="8" t="str">
        <f t="shared" si="2"/>
        <v>20210118-jc-5ec95d6d488f0e098a2f0895-cable-y-n.wav</v>
      </c>
      <c r="J76" s="23" t="s">
        <v>9</v>
      </c>
      <c r="M76" s="3" t="s">
        <v>268</v>
      </c>
    </row>
    <row r="77" spans="1:13" x14ac:dyDescent="0.25">
      <c r="A77" s="22">
        <v>44214</v>
      </c>
      <c r="B77" s="23" t="s">
        <v>10</v>
      </c>
      <c r="C77" s="23" t="s">
        <v>111</v>
      </c>
      <c r="D77" s="23" t="s">
        <v>16</v>
      </c>
      <c r="E77" s="23" t="s">
        <v>7</v>
      </c>
      <c r="F77" s="23" t="s">
        <v>7</v>
      </c>
      <c r="H77" s="23" t="s">
        <v>112</v>
      </c>
      <c r="I77" s="8" t="str">
        <f t="shared" si="2"/>
        <v>20210118-ja-5f4fa3bf5e8dec0806153507-tire-n-n.wav</v>
      </c>
      <c r="J77" s="23" t="s">
        <v>14</v>
      </c>
      <c r="M77" s="3" t="s">
        <v>264</v>
      </c>
    </row>
    <row r="78" spans="1:13" x14ac:dyDescent="0.25">
      <c r="A78" s="22">
        <v>44214</v>
      </c>
      <c r="B78" s="23" t="s">
        <v>3</v>
      </c>
      <c r="C78" s="23" t="s">
        <v>108</v>
      </c>
      <c r="D78" s="23" t="s">
        <v>113</v>
      </c>
      <c r="E78" s="23" t="s">
        <v>7</v>
      </c>
      <c r="F78" s="23" t="s">
        <v>7</v>
      </c>
      <c r="H78" s="23" t="s">
        <v>110</v>
      </c>
      <c r="I78" s="8" t="str">
        <f t="shared" si="2"/>
        <v>20210118-aa-5ec95d6d488f0e098a2f0895-wall-n-n.wav</v>
      </c>
      <c r="J78" s="23" t="s">
        <v>14</v>
      </c>
      <c r="M78" s="3" t="s">
        <v>264</v>
      </c>
    </row>
    <row r="79" spans="1:13" x14ac:dyDescent="0.25">
      <c r="A79" s="22">
        <v>44214</v>
      </c>
      <c r="B79" s="23" t="s">
        <v>3</v>
      </c>
      <c r="C79" s="23" t="s">
        <v>111</v>
      </c>
      <c r="D79" s="23" t="s">
        <v>113</v>
      </c>
      <c r="E79" s="23" t="s">
        <v>7</v>
      </c>
      <c r="F79" s="23" t="s">
        <v>7</v>
      </c>
      <c r="H79" s="23" t="s">
        <v>112</v>
      </c>
      <c r="I79" s="8" t="str">
        <f t="shared" si="2"/>
        <v>20210118-aa-5f4fa3bf5e8dec0806153507-wall-n-n.wav</v>
      </c>
      <c r="J79" s="23" t="s">
        <v>14</v>
      </c>
      <c r="M79" s="3" t="s">
        <v>264</v>
      </c>
    </row>
    <row r="80" spans="1:13" x14ac:dyDescent="0.25">
      <c r="A80" s="22">
        <v>44214</v>
      </c>
      <c r="B80" s="23" t="s">
        <v>10</v>
      </c>
      <c r="C80" s="23" t="s">
        <v>114</v>
      </c>
      <c r="D80" s="23" t="s">
        <v>16</v>
      </c>
      <c r="E80" s="23" t="s">
        <v>7</v>
      </c>
      <c r="F80" s="23" t="s">
        <v>7</v>
      </c>
      <c r="H80" s="23" t="s">
        <v>115</v>
      </c>
      <c r="I80" s="8" t="str">
        <f t="shared" si="2"/>
        <v>20210118-ja-5ccc711e907b990001ce109d-tire-n-n.wav</v>
      </c>
      <c r="J80" s="23" t="s">
        <v>14</v>
      </c>
      <c r="M80" s="3" t="s">
        <v>264</v>
      </c>
    </row>
    <row r="81" spans="1:13" x14ac:dyDescent="0.25">
      <c r="A81" s="22">
        <v>44214</v>
      </c>
      <c r="B81" s="23" t="s">
        <v>12</v>
      </c>
      <c r="C81" s="23" t="s">
        <v>114</v>
      </c>
      <c r="D81" s="23" t="s">
        <v>19</v>
      </c>
      <c r="E81" s="23" t="s">
        <v>6</v>
      </c>
      <c r="F81" s="23" t="s">
        <v>6</v>
      </c>
      <c r="G81" s="9" t="s">
        <v>116</v>
      </c>
      <c r="H81" s="23" t="s">
        <v>115</v>
      </c>
      <c r="I81" s="8" t="str">
        <f t="shared" si="2"/>
        <v>20210118-jc-5ccc711e907b990001ce109d-cable-y-y.wav</v>
      </c>
      <c r="J81" s="23" t="s">
        <v>22</v>
      </c>
      <c r="M81" s="3" t="s">
        <v>268</v>
      </c>
    </row>
    <row r="82" spans="1:13" x14ac:dyDescent="0.25">
      <c r="A82" s="22">
        <v>44214</v>
      </c>
      <c r="B82" s="23" t="s">
        <v>3</v>
      </c>
      <c r="C82" s="23" t="s">
        <v>117</v>
      </c>
      <c r="D82" s="23" t="s">
        <v>113</v>
      </c>
      <c r="E82" s="23" t="s">
        <v>7</v>
      </c>
      <c r="F82" s="23" t="s">
        <v>7</v>
      </c>
      <c r="H82" s="23" t="s">
        <v>115</v>
      </c>
      <c r="I82" s="8" t="str">
        <f t="shared" si="2"/>
        <v>20210118-aa-5ccc711e907b990001ce109d-wall-n-n.wav</v>
      </c>
      <c r="J82" s="23" t="s">
        <v>14</v>
      </c>
      <c r="M82" s="3" t="s">
        <v>264</v>
      </c>
    </row>
    <row r="83" spans="1:13" x14ac:dyDescent="0.25">
      <c r="A83" s="22">
        <v>44214</v>
      </c>
      <c r="B83" s="23" t="s">
        <v>10</v>
      </c>
      <c r="C83" s="23" t="s">
        <v>118</v>
      </c>
      <c r="D83" s="23" t="s">
        <v>16</v>
      </c>
      <c r="E83" s="23" t="s">
        <v>7</v>
      </c>
      <c r="F83" s="23" t="s">
        <v>7</v>
      </c>
      <c r="H83" s="23" t="s">
        <v>119</v>
      </c>
      <c r="I83" s="8" t="str">
        <f t="shared" si="2"/>
        <v>20210118-ja-5ec3c753622b97236b9e6796-tire-n-n.wav</v>
      </c>
      <c r="J83" s="23" t="s">
        <v>14</v>
      </c>
      <c r="M83" s="3" t="s">
        <v>264</v>
      </c>
    </row>
    <row r="84" spans="1:13" x14ac:dyDescent="0.25">
      <c r="A84" s="22">
        <v>44214</v>
      </c>
      <c r="B84" s="23" t="s">
        <v>12</v>
      </c>
      <c r="C84" s="23" t="s">
        <v>111</v>
      </c>
      <c r="D84" s="23" t="s">
        <v>19</v>
      </c>
      <c r="E84" s="23" t="s">
        <v>6</v>
      </c>
      <c r="F84" s="23" t="s">
        <v>7</v>
      </c>
      <c r="H84" s="23" t="s">
        <v>112</v>
      </c>
      <c r="I84" s="8" t="str">
        <f t="shared" si="2"/>
        <v>20210118-jc-5f4fa3bf5e8dec0806153507-cable-y-n.wav</v>
      </c>
      <c r="J84" s="23" t="s">
        <v>9</v>
      </c>
      <c r="M84" s="3" t="s">
        <v>268</v>
      </c>
    </row>
    <row r="85" spans="1:13" x14ac:dyDescent="0.25">
      <c r="A85" s="22">
        <v>44214</v>
      </c>
      <c r="B85" s="23" t="s">
        <v>12</v>
      </c>
      <c r="C85" s="23" t="s">
        <v>118</v>
      </c>
      <c r="D85" s="23" t="s">
        <v>19</v>
      </c>
      <c r="E85" s="23" t="s">
        <v>6</v>
      </c>
      <c r="F85" s="23" t="s">
        <v>7</v>
      </c>
      <c r="G85" s="9" t="s">
        <v>120</v>
      </c>
      <c r="H85" s="23" t="s">
        <v>119</v>
      </c>
      <c r="I85" s="8" t="str">
        <f t="shared" si="2"/>
        <v>20210118-jc-5ec3c753622b97236b9e6796-cable-y-n.wav</v>
      </c>
      <c r="J85" s="23" t="s">
        <v>9</v>
      </c>
      <c r="M85" s="3" t="s">
        <v>268</v>
      </c>
    </row>
    <row r="86" spans="1:13" x14ac:dyDescent="0.25">
      <c r="A86" s="22">
        <v>44214</v>
      </c>
      <c r="B86" s="23" t="s">
        <v>3</v>
      </c>
      <c r="C86" s="23" t="s">
        <v>118</v>
      </c>
      <c r="D86" s="23" t="s">
        <v>113</v>
      </c>
      <c r="E86" s="23" t="s">
        <v>7</v>
      </c>
      <c r="F86" s="23" t="s">
        <v>7</v>
      </c>
      <c r="H86" s="23" t="s">
        <v>119</v>
      </c>
      <c r="I86" s="8" t="str">
        <f t="shared" si="2"/>
        <v>20210118-aa-5ec3c753622b97236b9e6796-wall-n-n.wav</v>
      </c>
      <c r="J86" s="23" t="s">
        <v>14</v>
      </c>
      <c r="M86" s="3" t="s">
        <v>264</v>
      </c>
    </row>
    <row r="87" spans="1:13" x14ac:dyDescent="0.25">
      <c r="A87" s="22">
        <v>44214</v>
      </c>
      <c r="B87" s="23" t="s">
        <v>10</v>
      </c>
      <c r="C87" s="23" t="s">
        <v>121</v>
      </c>
      <c r="D87" s="23" t="s">
        <v>16</v>
      </c>
      <c r="E87" s="23" t="s">
        <v>7</v>
      </c>
      <c r="F87" s="23" t="s">
        <v>7</v>
      </c>
      <c r="H87" s="23" t="s">
        <v>122</v>
      </c>
      <c r="I87" s="8" t="str">
        <f t="shared" si="2"/>
        <v>20210118-ja-5eccb086d314a0887ac5c3b5-tire-n-n.wav</v>
      </c>
      <c r="J87" s="23" t="s">
        <v>14</v>
      </c>
      <c r="M87" s="3" t="s">
        <v>264</v>
      </c>
    </row>
    <row r="88" spans="1:13" x14ac:dyDescent="0.25">
      <c r="A88" s="22">
        <v>44214</v>
      </c>
      <c r="B88" s="23" t="s">
        <v>12</v>
      </c>
      <c r="C88" s="23" t="s">
        <v>123</v>
      </c>
      <c r="D88" s="23" t="s">
        <v>19</v>
      </c>
      <c r="E88" s="23" t="s">
        <v>6</v>
      </c>
      <c r="F88" s="23" t="s">
        <v>7</v>
      </c>
      <c r="G88" s="9" t="s">
        <v>124</v>
      </c>
      <c r="H88" s="23" t="s">
        <v>125</v>
      </c>
      <c r="I88" s="8" t="str">
        <f t="shared" si="2"/>
        <v>20210118-jc-5eb350c50f432115af792bf9-cable-y-n.wav</v>
      </c>
      <c r="J88" s="23" t="s">
        <v>9</v>
      </c>
      <c r="M88" s="3" t="s">
        <v>268</v>
      </c>
    </row>
    <row r="89" spans="1:13" x14ac:dyDescent="0.25">
      <c r="A89" s="22">
        <v>44214</v>
      </c>
      <c r="B89" s="23" t="s">
        <v>10</v>
      </c>
      <c r="C89" s="23" t="s">
        <v>126</v>
      </c>
      <c r="D89" s="23" t="s">
        <v>16</v>
      </c>
      <c r="E89" s="23" t="s">
        <v>7</v>
      </c>
      <c r="F89" s="23" t="s">
        <v>7</v>
      </c>
      <c r="G89" s="33"/>
      <c r="H89" s="23" t="s">
        <v>127</v>
      </c>
      <c r="I89" s="8" t="str">
        <f t="shared" si="2"/>
        <v>20210118-ja-5c51b4d014aa5000015523f0-tire-n-n.wav</v>
      </c>
      <c r="J89" s="23" t="s">
        <v>14</v>
      </c>
      <c r="M89" s="3" t="s">
        <v>264</v>
      </c>
    </row>
    <row r="90" spans="1:13" x14ac:dyDescent="0.25">
      <c r="A90" s="22">
        <v>44214</v>
      </c>
      <c r="B90" s="23" t="s">
        <v>10</v>
      </c>
      <c r="C90" s="23" t="s">
        <v>128</v>
      </c>
      <c r="D90" s="23" t="s">
        <v>16</v>
      </c>
      <c r="E90" s="23" t="s">
        <v>7</v>
      </c>
      <c r="F90" s="23" t="s">
        <v>7</v>
      </c>
      <c r="H90" s="23" t="s">
        <v>129</v>
      </c>
      <c r="I90" s="8" t="str">
        <f t="shared" si="2"/>
        <v>20210118-ja-5e8b62e78dddff0287b5dd7d-tire-n-n.wav</v>
      </c>
      <c r="J90" s="23" t="s">
        <v>14</v>
      </c>
      <c r="M90" s="3" t="s">
        <v>264</v>
      </c>
    </row>
    <row r="91" spans="1:13" x14ac:dyDescent="0.25">
      <c r="A91" s="22">
        <v>44214</v>
      </c>
      <c r="B91" s="23" t="s">
        <v>12</v>
      </c>
      <c r="C91" s="23" t="s">
        <v>121</v>
      </c>
      <c r="D91" s="23" t="s">
        <v>19</v>
      </c>
      <c r="E91" s="23" t="s">
        <v>6</v>
      </c>
      <c r="F91" s="23" t="s">
        <v>7</v>
      </c>
      <c r="H91" s="23" t="s">
        <v>122</v>
      </c>
      <c r="I91" s="8" t="str">
        <f t="shared" si="2"/>
        <v>20210118-jc-5eccb086d314a0887ac5c3b5-cable-y-n.wav</v>
      </c>
      <c r="J91" s="23" t="s">
        <v>9</v>
      </c>
      <c r="M91" s="3" t="s">
        <v>268</v>
      </c>
    </row>
    <row r="92" spans="1:13" x14ac:dyDescent="0.25">
      <c r="A92" s="22">
        <v>44214</v>
      </c>
      <c r="B92" s="23" t="s">
        <v>3</v>
      </c>
      <c r="C92" s="23" t="s">
        <v>121</v>
      </c>
      <c r="D92" s="23" t="s">
        <v>113</v>
      </c>
      <c r="E92" s="23" t="s">
        <v>7</v>
      </c>
      <c r="F92" s="23" t="s">
        <v>7</v>
      </c>
      <c r="H92" s="23" t="s">
        <v>122</v>
      </c>
      <c r="I92" s="8" t="str">
        <f t="shared" si="2"/>
        <v>20210118-aa-5eccb086d314a0887ac5c3b5-wall-n-n.wav</v>
      </c>
      <c r="J92" s="23" t="s">
        <v>14</v>
      </c>
      <c r="M92" s="3" t="s">
        <v>264</v>
      </c>
    </row>
    <row r="93" spans="1:13" x14ac:dyDescent="0.25">
      <c r="A93" s="22">
        <v>44214</v>
      </c>
      <c r="B93" s="23" t="s">
        <v>3</v>
      </c>
      <c r="C93" s="23" t="s">
        <v>128</v>
      </c>
      <c r="D93" s="23" t="s">
        <v>113</v>
      </c>
      <c r="E93" s="23" t="s">
        <v>7</v>
      </c>
      <c r="F93" s="23" t="s">
        <v>7</v>
      </c>
      <c r="H93" s="23" t="s">
        <v>129</v>
      </c>
      <c r="I93" s="8" t="str">
        <f t="shared" si="2"/>
        <v>20210118-aa-5e8b62e78dddff0287b5dd7d-wall-n-n.wav</v>
      </c>
      <c r="J93" s="23" t="s">
        <v>14</v>
      </c>
      <c r="M93" s="3" t="s">
        <v>264</v>
      </c>
    </row>
    <row r="94" spans="1:13" x14ac:dyDescent="0.25">
      <c r="A94" s="22">
        <v>44214</v>
      </c>
      <c r="B94" s="23" t="s">
        <v>3</v>
      </c>
      <c r="C94" s="23" t="s">
        <v>123</v>
      </c>
      <c r="D94" s="23" t="s">
        <v>113</v>
      </c>
      <c r="E94" s="23" t="s">
        <v>7</v>
      </c>
      <c r="F94" s="23" t="s">
        <v>7</v>
      </c>
      <c r="H94" s="23" t="s">
        <v>125</v>
      </c>
      <c r="I94" s="8" t="str">
        <f t="shared" si="2"/>
        <v>20210118-aa-5eb350c50f432115af792bf9-wall-n-n.wav</v>
      </c>
      <c r="J94" s="23" t="s">
        <v>14</v>
      </c>
      <c r="M94" s="3" t="s">
        <v>264</v>
      </c>
    </row>
    <row r="95" spans="1:13" x14ac:dyDescent="0.25">
      <c r="A95" s="22">
        <v>44214</v>
      </c>
      <c r="B95" s="23" t="s">
        <v>10</v>
      </c>
      <c r="C95" s="23" t="s">
        <v>123</v>
      </c>
      <c r="D95" s="23" t="s">
        <v>16</v>
      </c>
      <c r="E95" s="23" t="s">
        <v>7</v>
      </c>
      <c r="F95" s="23" t="s">
        <v>7</v>
      </c>
      <c r="H95" s="23" t="s">
        <v>125</v>
      </c>
      <c r="I95" s="8" t="str">
        <f t="shared" si="2"/>
        <v>20210118-ja-5eb350c50f432115af792bf9-tire-n-n.wav</v>
      </c>
      <c r="J95" s="23" t="s">
        <v>14</v>
      </c>
      <c r="M95" s="3" t="s">
        <v>264</v>
      </c>
    </row>
    <row r="96" spans="1:13" x14ac:dyDescent="0.25">
      <c r="A96" s="22">
        <v>44214</v>
      </c>
      <c r="B96" s="23" t="s">
        <v>12</v>
      </c>
      <c r="C96" s="23" t="s">
        <v>126</v>
      </c>
      <c r="D96" s="23" t="s">
        <v>19</v>
      </c>
      <c r="E96" s="23" t="s">
        <v>6</v>
      </c>
      <c r="F96" s="23" t="s">
        <v>7</v>
      </c>
      <c r="H96" s="23" t="s">
        <v>127</v>
      </c>
      <c r="I96" s="8" t="str">
        <f t="shared" si="2"/>
        <v>20210118-jc-5c51b4d014aa5000015523f0-cable-y-n.wav</v>
      </c>
      <c r="J96" s="23" t="s">
        <v>9</v>
      </c>
      <c r="M96" s="3" t="s">
        <v>268</v>
      </c>
    </row>
    <row r="97" spans="1:13" x14ac:dyDescent="0.25">
      <c r="A97" s="22">
        <v>44214</v>
      </c>
      <c r="B97" s="23" t="s">
        <v>12</v>
      </c>
      <c r="C97" s="23" t="s">
        <v>128</v>
      </c>
      <c r="D97" s="23" t="s">
        <v>19</v>
      </c>
      <c r="E97" s="23"/>
      <c r="F97" s="23"/>
      <c r="G97" s="9" t="s">
        <v>130</v>
      </c>
      <c r="H97" s="23" t="s">
        <v>129</v>
      </c>
      <c r="I97" s="8" t="str">
        <f t="shared" si="2"/>
        <v/>
      </c>
      <c r="J97" s="23" t="s">
        <v>18</v>
      </c>
      <c r="M97" s="3" t="s">
        <v>7</v>
      </c>
    </row>
    <row r="98" spans="1:13" x14ac:dyDescent="0.25">
      <c r="A98" s="22">
        <v>44214</v>
      </c>
      <c r="B98" s="23" t="s">
        <v>3</v>
      </c>
      <c r="C98" s="23" t="s">
        <v>126</v>
      </c>
      <c r="D98" s="23" t="s">
        <v>113</v>
      </c>
      <c r="E98" s="23" t="s">
        <v>7</v>
      </c>
      <c r="F98" s="23" t="s">
        <v>7</v>
      </c>
      <c r="H98" s="23" t="s">
        <v>127</v>
      </c>
      <c r="I98" s="8" t="str">
        <f t="shared" si="2"/>
        <v>20210118-aa-5c51b4d014aa5000015523f0-wall-n-n.wav</v>
      </c>
      <c r="J98" s="23" t="s">
        <v>14</v>
      </c>
      <c r="M98" s="3" t="s">
        <v>264</v>
      </c>
    </row>
    <row r="99" spans="1:13" ht="15" customHeight="1" x14ac:dyDescent="0.25">
      <c r="A99" s="22">
        <v>44214</v>
      </c>
      <c r="B99" s="17" t="s">
        <v>58</v>
      </c>
      <c r="C99" s="23" t="s">
        <v>108</v>
      </c>
      <c r="D99" s="23" t="s">
        <v>11</v>
      </c>
      <c r="E99" s="23" t="s">
        <v>6</v>
      </c>
      <c r="F99" s="17" t="s">
        <v>7</v>
      </c>
      <c r="G99" s="44" t="s">
        <v>131</v>
      </c>
      <c r="H99" s="23" t="s">
        <v>110</v>
      </c>
      <c r="I99" s="23" t="str">
        <f t="shared" si="2"/>
        <v>20210118-sf-5ec95d6d488f0e098a2f0895-lawn-y-n.wav</v>
      </c>
      <c r="J99" s="23" t="s">
        <v>9</v>
      </c>
      <c r="M99" s="3" t="s">
        <v>264</v>
      </c>
    </row>
    <row r="100" spans="1:13" ht="15.75" customHeight="1" x14ac:dyDescent="0.25">
      <c r="A100" s="22">
        <v>44214</v>
      </c>
      <c r="B100" s="17" t="s">
        <v>58</v>
      </c>
      <c r="C100" s="17" t="s">
        <v>114</v>
      </c>
      <c r="D100" s="23" t="s">
        <v>11</v>
      </c>
      <c r="E100" s="23" t="s">
        <v>6</v>
      </c>
      <c r="F100" s="17" t="s">
        <v>6</v>
      </c>
      <c r="G100" s="44" t="s">
        <v>132</v>
      </c>
      <c r="H100" s="23" t="s">
        <v>115</v>
      </c>
      <c r="I100" s="23" t="str">
        <f t="shared" si="2"/>
        <v>20210118-sf-5ccc711e907b990001ce109d-lawn-y-y.wav</v>
      </c>
      <c r="J100" s="23" t="s">
        <v>55</v>
      </c>
      <c r="M100" s="3" t="s">
        <v>264</v>
      </c>
    </row>
    <row r="101" spans="1:13" x14ac:dyDescent="0.25">
      <c r="A101" s="22">
        <v>44214</v>
      </c>
      <c r="B101" s="17" t="s">
        <v>58</v>
      </c>
      <c r="C101" s="23" t="s">
        <v>118</v>
      </c>
      <c r="D101" s="23" t="s">
        <v>11</v>
      </c>
      <c r="E101" s="23" t="s">
        <v>6</v>
      </c>
      <c r="F101" s="17" t="s">
        <v>6</v>
      </c>
      <c r="G101" s="44"/>
      <c r="H101" s="23" t="s">
        <v>119</v>
      </c>
      <c r="I101" s="23" t="str">
        <f t="shared" ref="I101:I132" si="3">IF(COUNTBLANK(A101:F101), "", _xlfn.CONCAT(TEXT(A101, "YYYYMMDD"), "-", B101, "-", H101, "-", D101, "-", E101, "-",F101,".wav"))</f>
        <v>20210118-sf-5ec3c753622b97236b9e6796-lawn-y-y.wav</v>
      </c>
      <c r="J101" s="23" t="s">
        <v>22</v>
      </c>
      <c r="M101" s="3" t="s">
        <v>264</v>
      </c>
    </row>
    <row r="102" spans="1:13" ht="13.5" customHeight="1" x14ac:dyDescent="0.25">
      <c r="A102" s="22">
        <v>44214</v>
      </c>
      <c r="B102" s="17" t="s">
        <v>58</v>
      </c>
      <c r="C102" s="23" t="s">
        <v>123</v>
      </c>
      <c r="D102" s="23" t="s">
        <v>11</v>
      </c>
      <c r="E102" s="23" t="s">
        <v>6</v>
      </c>
      <c r="F102" s="17" t="s">
        <v>7</v>
      </c>
      <c r="G102" s="44" t="s">
        <v>133</v>
      </c>
      <c r="H102" s="23" t="s">
        <v>125</v>
      </c>
      <c r="I102" s="23" t="str">
        <f t="shared" si="3"/>
        <v>20210118-sf-5eb350c50f432115af792bf9-lawn-y-n.wav</v>
      </c>
      <c r="J102" s="23" t="s">
        <v>9</v>
      </c>
      <c r="M102" s="3" t="s">
        <v>264</v>
      </c>
    </row>
    <row r="103" spans="1:13" ht="12.75" customHeight="1" x14ac:dyDescent="0.25">
      <c r="A103" s="22">
        <v>44214</v>
      </c>
      <c r="B103" s="17" t="s">
        <v>58</v>
      </c>
      <c r="C103" s="23" t="s">
        <v>128</v>
      </c>
      <c r="D103" s="23" t="s">
        <v>11</v>
      </c>
      <c r="E103" s="23" t="s">
        <v>6</v>
      </c>
      <c r="F103" s="17" t="s">
        <v>6</v>
      </c>
      <c r="G103" s="44" t="s">
        <v>134</v>
      </c>
      <c r="H103" s="23" t="s">
        <v>129</v>
      </c>
      <c r="I103" s="23" t="str">
        <f t="shared" si="3"/>
        <v>20210118-sf-5e8b62e78dddff0287b5dd7d-lawn-y-y.wav</v>
      </c>
      <c r="J103" s="23" t="s">
        <v>22</v>
      </c>
      <c r="M103" s="3" t="s">
        <v>264</v>
      </c>
    </row>
    <row r="104" spans="1:13" x14ac:dyDescent="0.25">
      <c r="A104" s="22">
        <v>44214</v>
      </c>
      <c r="B104" s="17" t="s">
        <v>58</v>
      </c>
      <c r="C104" s="23" t="s">
        <v>121</v>
      </c>
      <c r="D104" s="23" t="s">
        <v>11</v>
      </c>
      <c r="E104" s="23" t="s">
        <v>6</v>
      </c>
      <c r="F104" s="17" t="s">
        <v>6</v>
      </c>
      <c r="G104" s="44"/>
      <c r="H104" s="23" t="s">
        <v>122</v>
      </c>
      <c r="I104" s="23" t="str">
        <f t="shared" si="3"/>
        <v>20210118-sf-5eccb086d314a0887ac5c3b5-lawn-y-y.wav</v>
      </c>
      <c r="J104" s="23" t="s">
        <v>22</v>
      </c>
      <c r="M104" s="3" t="s">
        <v>264</v>
      </c>
    </row>
    <row r="105" spans="1:13" ht="14.25" customHeight="1" x14ac:dyDescent="0.25">
      <c r="A105" s="22">
        <v>44214</v>
      </c>
      <c r="B105" s="17" t="s">
        <v>58</v>
      </c>
      <c r="C105" s="23" t="s">
        <v>126</v>
      </c>
      <c r="D105" s="23" t="s">
        <v>11</v>
      </c>
      <c r="E105" s="23" t="s">
        <v>6</v>
      </c>
      <c r="F105" s="17" t="s">
        <v>6</v>
      </c>
      <c r="G105" s="44" t="s">
        <v>135</v>
      </c>
      <c r="H105" s="23" t="s">
        <v>127</v>
      </c>
      <c r="I105" s="23" t="str">
        <f t="shared" si="3"/>
        <v>20210118-sf-5c51b4d014aa5000015523f0-lawn-y-y.wav</v>
      </c>
      <c r="J105" s="23" t="s">
        <v>22</v>
      </c>
      <c r="M105" s="3" t="s">
        <v>264</v>
      </c>
    </row>
    <row r="106" spans="1:13" x14ac:dyDescent="0.25">
      <c r="A106" s="19">
        <v>44217</v>
      </c>
      <c r="B106" s="17" t="s">
        <v>10</v>
      </c>
      <c r="C106" s="23" t="s">
        <v>136</v>
      </c>
      <c r="D106" s="23" t="s">
        <v>19</v>
      </c>
      <c r="E106" s="23" t="s">
        <v>7</v>
      </c>
      <c r="F106" s="23" t="s">
        <v>7</v>
      </c>
      <c r="H106" s="23" t="s">
        <v>137</v>
      </c>
      <c r="I106" s="23" t="str">
        <f t="shared" si="3"/>
        <v>20210121-ja-5cb4b4160b74e8001569b374-cable-n-n.wav</v>
      </c>
      <c r="J106" s="23" t="s">
        <v>14</v>
      </c>
      <c r="M106" s="3" t="s">
        <v>264</v>
      </c>
    </row>
    <row r="107" spans="1:13" x14ac:dyDescent="0.25">
      <c r="A107" s="19">
        <v>44217</v>
      </c>
      <c r="B107" s="17" t="s">
        <v>25</v>
      </c>
      <c r="C107" s="23" t="s">
        <v>136</v>
      </c>
      <c r="D107" s="23" t="s">
        <v>26</v>
      </c>
      <c r="E107" s="23" t="s">
        <v>6</v>
      </c>
      <c r="F107" s="23" t="s">
        <v>7</v>
      </c>
      <c r="G107" s="9" t="s">
        <v>138</v>
      </c>
      <c r="H107" s="23" t="s">
        <v>137</v>
      </c>
      <c r="I107" s="23" t="str">
        <f t="shared" si="3"/>
        <v>20210121-jl-5cb4b4160b74e8001569b374-pet-y-n.wav</v>
      </c>
      <c r="J107" s="23" t="s">
        <v>9</v>
      </c>
      <c r="M107" s="3" t="s">
        <v>268</v>
      </c>
    </row>
    <row r="108" spans="1:13" x14ac:dyDescent="0.25">
      <c r="A108" s="22">
        <v>44217</v>
      </c>
      <c r="B108" s="23" t="s">
        <v>25</v>
      </c>
      <c r="C108" s="23" t="s">
        <v>139</v>
      </c>
      <c r="D108" s="23" t="s">
        <v>26</v>
      </c>
      <c r="E108" s="23" t="s">
        <v>6</v>
      </c>
      <c r="F108" s="23" t="s">
        <v>6</v>
      </c>
      <c r="H108" s="23" t="s">
        <v>140</v>
      </c>
      <c r="I108" s="23" t="str">
        <f t="shared" si="3"/>
        <v>20210121-jl-5f27d96875d81b0008db8d5f-pet-y-y.wav</v>
      </c>
      <c r="J108" s="23" t="s">
        <v>55</v>
      </c>
      <c r="M108" s="3" t="s">
        <v>268</v>
      </c>
    </row>
    <row r="109" spans="1:13" x14ac:dyDescent="0.25">
      <c r="A109" s="22">
        <v>44217</v>
      </c>
      <c r="B109" s="23" t="s">
        <v>3</v>
      </c>
      <c r="C109" s="23" t="s">
        <v>136</v>
      </c>
      <c r="D109" s="23" t="s">
        <v>113</v>
      </c>
      <c r="E109" s="23" t="s">
        <v>6</v>
      </c>
      <c r="F109" s="23" t="s">
        <v>6</v>
      </c>
      <c r="G109" s="9" t="s">
        <v>141</v>
      </c>
      <c r="H109" s="23" t="s">
        <v>137</v>
      </c>
      <c r="I109" s="23" t="str">
        <f t="shared" si="3"/>
        <v>20210121-aa-5cb4b4160b74e8001569b374-wall-y-y.wav</v>
      </c>
      <c r="J109" s="23" t="s">
        <v>9</v>
      </c>
      <c r="K109" s="45">
        <v>3.472222222222222E-3</v>
      </c>
      <c r="L109" s="45">
        <v>0.125</v>
      </c>
      <c r="M109" s="3" t="s">
        <v>264</v>
      </c>
    </row>
    <row r="110" spans="1:13" x14ac:dyDescent="0.25">
      <c r="A110" s="22">
        <v>44217</v>
      </c>
      <c r="B110" s="23" t="s">
        <v>10</v>
      </c>
      <c r="C110" s="23" t="s">
        <v>139</v>
      </c>
      <c r="D110" s="23" t="s">
        <v>19</v>
      </c>
      <c r="E110" s="23" t="s">
        <v>7</v>
      </c>
      <c r="F110" s="23" t="s">
        <v>7</v>
      </c>
      <c r="H110" s="23" t="s">
        <v>140</v>
      </c>
      <c r="I110" s="23" t="str">
        <f t="shared" si="3"/>
        <v>20210121-ja-5f27d96875d81b0008db8d5f-cable-n-n.wav</v>
      </c>
      <c r="J110" s="23" t="s">
        <v>14</v>
      </c>
      <c r="M110" s="3" t="s">
        <v>264</v>
      </c>
    </row>
    <row r="111" spans="1:13" x14ac:dyDescent="0.25">
      <c r="A111" s="22">
        <v>44217</v>
      </c>
      <c r="B111" s="23" t="s">
        <v>3</v>
      </c>
      <c r="C111" s="23" t="s">
        <v>139</v>
      </c>
      <c r="D111" s="23" t="s">
        <v>113</v>
      </c>
      <c r="E111" s="23" t="s">
        <v>6</v>
      </c>
      <c r="F111" s="23" t="s">
        <v>6</v>
      </c>
      <c r="G111" s="9" t="s">
        <v>142</v>
      </c>
      <c r="H111" s="23" t="s">
        <v>140</v>
      </c>
      <c r="I111" s="23" t="str">
        <f t="shared" si="3"/>
        <v>20210121-aa-5f27d96875d81b0008db8d5f-wall-y-y.wav</v>
      </c>
      <c r="J111" s="23" t="s">
        <v>55</v>
      </c>
      <c r="M111" s="3" t="s">
        <v>264</v>
      </c>
    </row>
    <row r="112" spans="1:13" ht="15" customHeight="1" x14ac:dyDescent="0.25">
      <c r="A112" s="22">
        <v>44218</v>
      </c>
      <c r="B112" s="23" t="s">
        <v>143</v>
      </c>
      <c r="C112" s="23" t="s">
        <v>144</v>
      </c>
      <c r="D112" s="23" t="s">
        <v>11</v>
      </c>
      <c r="E112" s="23" t="s">
        <v>7</v>
      </c>
      <c r="F112" s="23" t="s">
        <v>7</v>
      </c>
      <c r="G112" s="20" t="s">
        <v>145</v>
      </c>
      <c r="H112" s="23" t="s">
        <v>146</v>
      </c>
      <c r="I112" s="23" t="str">
        <f t="shared" si="3"/>
        <v>20210122-an-5fa2e888f2ec2d41c1faf2d1-lawn-n-n.wav</v>
      </c>
      <c r="J112" s="23" t="s">
        <v>14</v>
      </c>
      <c r="M112" s="3" t="s">
        <v>264</v>
      </c>
    </row>
    <row r="113" spans="1:13" x14ac:dyDescent="0.25">
      <c r="A113" s="22">
        <v>44218</v>
      </c>
      <c r="B113" s="23" t="s">
        <v>10</v>
      </c>
      <c r="C113" s="23" t="s">
        <v>144</v>
      </c>
      <c r="D113" s="23" t="s">
        <v>19</v>
      </c>
      <c r="E113" s="23" t="s">
        <v>7</v>
      </c>
      <c r="F113" s="23" t="s">
        <v>7</v>
      </c>
      <c r="G113" s="9" t="s">
        <v>147</v>
      </c>
      <c r="H113" s="23" t="s">
        <v>146</v>
      </c>
      <c r="I113" s="23" t="str">
        <f t="shared" si="3"/>
        <v>20210122-ja-5fa2e888f2ec2d41c1faf2d1-cable-n-n.wav</v>
      </c>
      <c r="J113" s="23" t="s">
        <v>18</v>
      </c>
      <c r="M113" s="3" t="s">
        <v>264</v>
      </c>
    </row>
    <row r="114" spans="1:13" x14ac:dyDescent="0.25">
      <c r="A114" s="22">
        <v>44218</v>
      </c>
      <c r="B114" s="23" t="s">
        <v>10</v>
      </c>
      <c r="C114" s="23" t="s">
        <v>148</v>
      </c>
      <c r="D114" s="23" t="s">
        <v>19</v>
      </c>
      <c r="E114" s="23" t="s">
        <v>7</v>
      </c>
      <c r="F114" s="23" t="s">
        <v>7</v>
      </c>
      <c r="G114" s="9" t="s">
        <v>149</v>
      </c>
      <c r="H114" s="23" t="s">
        <v>150</v>
      </c>
      <c r="I114" s="23" t="str">
        <f t="shared" si="3"/>
        <v>20210122-ja-5d8b11e9849bf40016055f0f-cable-n-n.wav</v>
      </c>
      <c r="J114" s="23" t="s">
        <v>14</v>
      </c>
      <c r="M114" s="3" t="s">
        <v>264</v>
      </c>
    </row>
    <row r="115" spans="1:13" x14ac:dyDescent="0.25">
      <c r="A115" s="22">
        <v>44218</v>
      </c>
      <c r="B115" s="23" t="s">
        <v>25</v>
      </c>
      <c r="C115" s="23" t="s">
        <v>148</v>
      </c>
      <c r="D115" s="23" t="s">
        <v>16</v>
      </c>
      <c r="E115" s="23" t="s">
        <v>6</v>
      </c>
      <c r="F115" s="23" t="s">
        <v>7</v>
      </c>
      <c r="G115" s="9" t="s">
        <v>151</v>
      </c>
      <c r="H115" s="23" t="s">
        <v>150</v>
      </c>
      <c r="I115" s="23" t="str">
        <f t="shared" si="3"/>
        <v>20210122-jl-5d8b11e9849bf40016055f0f-tire-y-n.wav</v>
      </c>
      <c r="J115" s="23" t="s">
        <v>9</v>
      </c>
      <c r="M115" s="3" t="s">
        <v>268</v>
      </c>
    </row>
    <row r="116" spans="1:13" x14ac:dyDescent="0.25">
      <c r="A116" s="22">
        <v>44218</v>
      </c>
      <c r="B116" s="23" t="s">
        <v>25</v>
      </c>
      <c r="C116" s="23" t="s">
        <v>144</v>
      </c>
      <c r="D116" s="23" t="s">
        <v>16</v>
      </c>
      <c r="E116" s="23" t="s">
        <v>6</v>
      </c>
      <c r="F116" s="23" t="s">
        <v>6</v>
      </c>
      <c r="H116" s="23" t="s">
        <v>146</v>
      </c>
      <c r="I116" s="23" t="str">
        <f t="shared" si="3"/>
        <v>20210122-jl-5fa2e888f2ec2d41c1faf2d1-tire-y-y.wav</v>
      </c>
      <c r="J116" s="23" t="s">
        <v>22</v>
      </c>
      <c r="M116" s="3" t="s">
        <v>268</v>
      </c>
    </row>
    <row r="117" spans="1:13" x14ac:dyDescent="0.25">
      <c r="A117" s="22">
        <v>44218</v>
      </c>
      <c r="B117" s="23" t="s">
        <v>10</v>
      </c>
      <c r="C117" s="23" t="s">
        <v>152</v>
      </c>
      <c r="D117" s="23" t="s">
        <v>19</v>
      </c>
      <c r="E117" s="23" t="s">
        <v>7</v>
      </c>
      <c r="F117" s="23" t="s">
        <v>7</v>
      </c>
      <c r="H117" s="23" t="s">
        <v>153</v>
      </c>
      <c r="I117" s="23" t="str">
        <f t="shared" si="3"/>
        <v>20210122-ja-5ffc690f8dfc88069a128478-cable-n-n.wav</v>
      </c>
      <c r="J117" s="23" t="s">
        <v>14</v>
      </c>
      <c r="M117" s="3" t="s">
        <v>264</v>
      </c>
    </row>
    <row r="118" spans="1:13" x14ac:dyDescent="0.25">
      <c r="A118" s="22">
        <v>44218</v>
      </c>
      <c r="B118" s="23" t="s">
        <v>25</v>
      </c>
      <c r="C118" s="23" t="s">
        <v>152</v>
      </c>
      <c r="D118" s="23" t="s">
        <v>16</v>
      </c>
      <c r="E118" s="23" t="s">
        <v>6</v>
      </c>
      <c r="F118" s="23" t="s">
        <v>6</v>
      </c>
      <c r="G118" s="9" t="s">
        <v>154</v>
      </c>
      <c r="H118" s="23" t="s">
        <v>153</v>
      </c>
      <c r="I118" s="23" t="str">
        <f t="shared" si="3"/>
        <v>20210122-jl-5ffc690f8dfc88069a128478-tire-y-y.wav</v>
      </c>
      <c r="J118" s="23" t="s">
        <v>55</v>
      </c>
      <c r="M118" s="3" t="s">
        <v>268</v>
      </c>
    </row>
    <row r="119" spans="1:13" ht="15" customHeight="1" x14ac:dyDescent="0.25">
      <c r="A119" s="22">
        <v>44218</v>
      </c>
      <c r="B119" s="23" t="s">
        <v>143</v>
      </c>
      <c r="C119" s="23" t="s">
        <v>148</v>
      </c>
      <c r="D119" s="23" t="s">
        <v>11</v>
      </c>
      <c r="E119" s="23" t="s">
        <v>7</v>
      </c>
      <c r="F119" s="23" t="s">
        <v>7</v>
      </c>
      <c r="G119" s="20" t="s">
        <v>155</v>
      </c>
      <c r="H119" s="23" t="s">
        <v>150</v>
      </c>
      <c r="I119" s="23" t="str">
        <f t="shared" si="3"/>
        <v>20210122-an-5d8b11e9849bf40016055f0f-lawn-n-n.wav</v>
      </c>
      <c r="J119" s="23" t="s">
        <v>14</v>
      </c>
      <c r="M119" s="3" t="s">
        <v>264</v>
      </c>
    </row>
    <row r="120" spans="1:13" x14ac:dyDescent="0.25">
      <c r="A120" s="22">
        <v>44218</v>
      </c>
      <c r="B120" s="23" t="s">
        <v>3</v>
      </c>
      <c r="C120" s="23" t="s">
        <v>148</v>
      </c>
      <c r="D120" s="23" t="s">
        <v>13</v>
      </c>
      <c r="E120" s="23" t="s">
        <v>6</v>
      </c>
      <c r="F120" s="23" t="s">
        <v>6</v>
      </c>
      <c r="G120" s="9" t="s">
        <v>156</v>
      </c>
      <c r="H120" s="23" t="s">
        <v>150</v>
      </c>
      <c r="I120" s="23" t="str">
        <f t="shared" si="3"/>
        <v>20210122-aa-5d8b11e9849bf40016055f0f-console-y-y.wav</v>
      </c>
      <c r="J120" s="23" t="s">
        <v>55</v>
      </c>
      <c r="M120" s="3" t="s">
        <v>264</v>
      </c>
    </row>
    <row r="121" spans="1:13" x14ac:dyDescent="0.25">
      <c r="A121" s="22">
        <v>44218</v>
      </c>
      <c r="B121" s="23" t="s">
        <v>3</v>
      </c>
      <c r="C121" s="23" t="s">
        <v>144</v>
      </c>
      <c r="D121" s="23" t="s">
        <v>13</v>
      </c>
      <c r="E121" s="23" t="s">
        <v>6</v>
      </c>
      <c r="F121" s="23" t="s">
        <v>7</v>
      </c>
      <c r="H121" s="23" t="s">
        <v>146</v>
      </c>
      <c r="I121" s="23" t="str">
        <f t="shared" si="3"/>
        <v>20210122-aa-5fa2e888f2ec2d41c1faf2d1-console-y-n.wav</v>
      </c>
      <c r="J121" s="23" t="s">
        <v>9</v>
      </c>
      <c r="M121" s="3" t="s">
        <v>264</v>
      </c>
    </row>
    <row r="122" spans="1:13" x14ac:dyDescent="0.25">
      <c r="A122" s="22">
        <v>44218</v>
      </c>
      <c r="B122" s="23" t="s">
        <v>3</v>
      </c>
      <c r="C122" s="23" t="s">
        <v>152</v>
      </c>
      <c r="D122" s="23" t="s">
        <v>13</v>
      </c>
      <c r="E122" s="23" t="s">
        <v>6</v>
      </c>
      <c r="F122" s="23" t="s">
        <v>6</v>
      </c>
      <c r="H122" s="23" t="s">
        <v>153</v>
      </c>
      <c r="I122" s="23" t="str">
        <f t="shared" si="3"/>
        <v>20210122-aa-5ffc690f8dfc88069a128478-console-y-y.wav</v>
      </c>
      <c r="J122" s="23" t="s">
        <v>55</v>
      </c>
      <c r="M122" s="3" t="s">
        <v>264</v>
      </c>
    </row>
    <row r="123" spans="1:13" x14ac:dyDescent="0.25">
      <c r="A123" s="22">
        <v>44218</v>
      </c>
      <c r="B123" s="23" t="s">
        <v>143</v>
      </c>
      <c r="C123" s="23" t="s">
        <v>152</v>
      </c>
      <c r="D123" s="23" t="s">
        <v>11</v>
      </c>
      <c r="E123" s="23" t="s">
        <v>7</v>
      </c>
      <c r="F123" s="23" t="s">
        <v>7</v>
      </c>
      <c r="G123" s="9" t="s">
        <v>157</v>
      </c>
      <c r="H123" s="23" t="s">
        <v>153</v>
      </c>
      <c r="I123" s="23" t="str">
        <f t="shared" si="3"/>
        <v>20210122-an-5ffc690f8dfc88069a128478-lawn-n-n.wav</v>
      </c>
      <c r="J123" s="23" t="s">
        <v>14</v>
      </c>
      <c r="M123" s="3" t="s">
        <v>264</v>
      </c>
    </row>
    <row r="124" spans="1:13" x14ac:dyDescent="0.25">
      <c r="A124" s="22">
        <v>44218</v>
      </c>
      <c r="B124" s="23" t="s">
        <v>10</v>
      </c>
      <c r="C124" s="23" t="s">
        <v>158</v>
      </c>
      <c r="D124" s="23" t="s">
        <v>19</v>
      </c>
      <c r="E124" s="23" t="s">
        <v>7</v>
      </c>
      <c r="F124" s="23" t="s">
        <v>6</v>
      </c>
      <c r="G124" s="9" t="s">
        <v>87</v>
      </c>
      <c r="H124" s="23" t="s">
        <v>63</v>
      </c>
      <c r="I124" s="23" t="str">
        <f t="shared" si="3"/>
        <v>20210122-ja-5ed315edeed1c218661eb147-cable-n-y.wav</v>
      </c>
      <c r="J124" s="23" t="s">
        <v>18</v>
      </c>
      <c r="M124" s="3" t="s">
        <v>264</v>
      </c>
    </row>
    <row r="125" spans="1:13" x14ac:dyDescent="0.25">
      <c r="A125" s="22">
        <v>44218</v>
      </c>
      <c r="B125" s="23" t="s">
        <v>25</v>
      </c>
      <c r="C125" s="23" t="s">
        <v>158</v>
      </c>
      <c r="D125" s="23" t="s">
        <v>16</v>
      </c>
      <c r="E125" s="23" t="s">
        <v>6</v>
      </c>
      <c r="F125" s="23" t="s">
        <v>6</v>
      </c>
      <c r="G125" s="9" t="s">
        <v>159</v>
      </c>
      <c r="H125" s="23" t="s">
        <v>63</v>
      </c>
      <c r="I125" s="23" t="str">
        <f t="shared" si="3"/>
        <v>20210122-jl-5ed315edeed1c218661eb147-tire-y-y.wav</v>
      </c>
      <c r="J125" s="23" t="s">
        <v>18</v>
      </c>
      <c r="M125" s="3" t="s">
        <v>268</v>
      </c>
    </row>
    <row r="126" spans="1:13" x14ac:dyDescent="0.25">
      <c r="A126" s="22">
        <v>44218</v>
      </c>
      <c r="B126" s="23" t="s">
        <v>143</v>
      </c>
      <c r="C126" s="23" t="s">
        <v>158</v>
      </c>
      <c r="D126" s="23" t="s">
        <v>11</v>
      </c>
      <c r="E126" s="23" t="s">
        <v>7</v>
      </c>
      <c r="F126" s="23" t="s">
        <v>7</v>
      </c>
      <c r="G126" s="9" t="s">
        <v>87</v>
      </c>
      <c r="H126" s="23" t="s">
        <v>63</v>
      </c>
      <c r="I126" s="23" t="str">
        <f t="shared" si="3"/>
        <v>20210122-an-5ed315edeed1c218661eb147-lawn-n-n.wav</v>
      </c>
      <c r="J126" s="23" t="s">
        <v>18</v>
      </c>
      <c r="M126" s="3" t="s">
        <v>264</v>
      </c>
    </row>
    <row r="127" spans="1:13" x14ac:dyDescent="0.25">
      <c r="A127" s="22">
        <v>44218</v>
      </c>
      <c r="B127" s="23" t="s">
        <v>3</v>
      </c>
      <c r="C127" s="23" t="s">
        <v>158</v>
      </c>
      <c r="D127" s="23" t="s">
        <v>13</v>
      </c>
      <c r="E127" s="23" t="s">
        <v>6</v>
      </c>
      <c r="F127" s="23" t="s">
        <v>6</v>
      </c>
      <c r="G127" s="9" t="s">
        <v>87</v>
      </c>
      <c r="H127" s="23" t="s">
        <v>63</v>
      </c>
      <c r="I127" s="23" t="str">
        <f t="shared" si="3"/>
        <v>20210122-aa-5ed315edeed1c218661eb147-console-y-y.wav</v>
      </c>
      <c r="J127" s="23" t="s">
        <v>18</v>
      </c>
      <c r="M127" s="3" t="s">
        <v>264</v>
      </c>
    </row>
    <row r="128" spans="1:13" x14ac:dyDescent="0.25">
      <c r="A128" s="22">
        <v>44222</v>
      </c>
      <c r="B128" s="23" t="s">
        <v>10</v>
      </c>
      <c r="C128" s="23" t="s">
        <v>160</v>
      </c>
      <c r="D128" s="23" t="s">
        <v>19</v>
      </c>
      <c r="E128" s="23" t="s">
        <v>6</v>
      </c>
      <c r="F128" s="23" t="s">
        <v>6</v>
      </c>
      <c r="H128" s="23" t="s">
        <v>161</v>
      </c>
      <c r="I128" s="23" t="str">
        <f>IF(COUNTBLANK(A128:F128), "", _xlfn.CONCAT(TEXT(A128, "YYYYMMDD"), "-", B128, "-", H128, "-", D128, "-", E128, "-",F128,".wav"))</f>
        <v>20210126-ja-5ecc4a93243b34435985b392-cable-y-y.wav</v>
      </c>
      <c r="J128" s="23" t="s">
        <v>55</v>
      </c>
      <c r="K128" s="45">
        <v>0</v>
      </c>
      <c r="L128" s="45">
        <v>0.25416666666666665</v>
      </c>
      <c r="M128" s="3" t="s">
        <v>264</v>
      </c>
    </row>
    <row r="129" spans="1:13" x14ac:dyDescent="0.25">
      <c r="A129" s="22">
        <v>44222</v>
      </c>
      <c r="B129" s="23" t="s">
        <v>3</v>
      </c>
      <c r="C129" s="23" t="s">
        <v>162</v>
      </c>
      <c r="D129" s="23" t="s">
        <v>13</v>
      </c>
      <c r="E129" s="23" t="s">
        <v>6</v>
      </c>
      <c r="F129" s="23" t="s">
        <v>7</v>
      </c>
      <c r="H129" s="23" t="s">
        <v>163</v>
      </c>
      <c r="I129" s="23" t="str">
        <f t="shared" si="3"/>
        <v>20210126-aa-5f7541683a0fd51b3c83f949-console-y-n.wav</v>
      </c>
      <c r="J129" s="23" t="s">
        <v>9</v>
      </c>
      <c r="M129" s="3" t="s">
        <v>264</v>
      </c>
    </row>
    <row r="130" spans="1:13" x14ac:dyDescent="0.25">
      <c r="A130" s="22">
        <v>44222</v>
      </c>
      <c r="B130" s="23" t="s">
        <v>10</v>
      </c>
      <c r="C130" s="23" t="s">
        <v>162</v>
      </c>
      <c r="D130" s="23" t="s">
        <v>19</v>
      </c>
      <c r="E130" s="23" t="s">
        <v>6</v>
      </c>
      <c r="F130" s="23" t="s">
        <v>7</v>
      </c>
      <c r="G130" s="9" t="s">
        <v>164</v>
      </c>
      <c r="H130" s="23" t="s">
        <v>163</v>
      </c>
      <c r="I130" s="23" t="str">
        <f t="shared" si="3"/>
        <v>20210126-ja-5f7541683a0fd51b3c83f949-cable-y-n.wav</v>
      </c>
      <c r="J130" s="23" t="s">
        <v>9</v>
      </c>
      <c r="M130" s="3" t="s">
        <v>264</v>
      </c>
    </row>
    <row r="131" spans="1:13" x14ac:dyDescent="0.25">
      <c r="A131" s="22">
        <v>44222</v>
      </c>
      <c r="B131" s="23" t="s">
        <v>3</v>
      </c>
      <c r="C131" s="23" t="s">
        <v>160</v>
      </c>
      <c r="D131" s="23" t="s">
        <v>13</v>
      </c>
      <c r="E131" s="23" t="s">
        <v>6</v>
      </c>
      <c r="F131" s="23" t="s">
        <v>6</v>
      </c>
      <c r="H131" s="23" t="s">
        <v>161</v>
      </c>
      <c r="I131" s="23" t="str">
        <f t="shared" si="3"/>
        <v>20210126-aa-5ecc4a93243b34435985b392-console-y-y.wav</v>
      </c>
      <c r="J131" s="23" t="s">
        <v>22</v>
      </c>
      <c r="M131" s="3" t="s">
        <v>264</v>
      </c>
    </row>
    <row r="132" spans="1:13" x14ac:dyDescent="0.25">
      <c r="A132" s="22">
        <v>44224</v>
      </c>
      <c r="B132" s="23" t="s">
        <v>10</v>
      </c>
      <c r="C132" s="23" t="s">
        <v>165</v>
      </c>
      <c r="D132" s="23" t="s">
        <v>26</v>
      </c>
      <c r="E132" s="23" t="s">
        <v>7</v>
      </c>
      <c r="F132" s="23" t="s">
        <v>7</v>
      </c>
      <c r="H132" s="23" t="s">
        <v>166</v>
      </c>
      <c r="I132" s="23" t="str">
        <f t="shared" si="3"/>
        <v>20210128-ja-5f3528bbed7b4d2df5cf0c4b-pet-n-n.wav</v>
      </c>
      <c r="J132" s="23" t="s">
        <v>14</v>
      </c>
      <c r="M132" s="3" t="s">
        <v>264</v>
      </c>
    </row>
    <row r="133" spans="1:13" x14ac:dyDescent="0.25">
      <c r="A133" s="22">
        <v>44224</v>
      </c>
      <c r="B133" s="23" t="s">
        <v>10</v>
      </c>
      <c r="C133" s="23" t="s">
        <v>167</v>
      </c>
      <c r="D133" s="23" t="s">
        <v>26</v>
      </c>
      <c r="E133" s="23" t="s">
        <v>7</v>
      </c>
      <c r="F133" s="23" t="s">
        <v>6</v>
      </c>
      <c r="G133" s="9" t="s">
        <v>168</v>
      </c>
      <c r="H133" s="23" t="s">
        <v>169</v>
      </c>
      <c r="I133" s="23" t="str">
        <f t="shared" ref="I133:I150" si="4">IF(COUNTBLANK(A133:F133), "", _xlfn.CONCAT(TEXT(A133, "YYYYMMDD"), "-", B133, "-", H133, "-", D133, "-", E133, "-",F133,".wav"))</f>
        <v>20210128-ja-5f641323fc170219bf367bb9-pet-n-y.wav</v>
      </c>
      <c r="J133" s="23" t="s">
        <v>60</v>
      </c>
      <c r="M133" s="3" t="s">
        <v>264</v>
      </c>
    </row>
    <row r="134" spans="1:13" x14ac:dyDescent="0.25">
      <c r="A134" s="22">
        <v>44224</v>
      </c>
      <c r="B134" s="23" t="s">
        <v>3</v>
      </c>
      <c r="C134" s="23" t="s">
        <v>165</v>
      </c>
      <c r="D134" s="23" t="s">
        <v>13</v>
      </c>
      <c r="E134" s="23" t="s">
        <v>6</v>
      </c>
      <c r="F134" s="23" t="s">
        <v>7</v>
      </c>
      <c r="H134" s="23" t="s">
        <v>166</v>
      </c>
      <c r="I134" s="23" t="str">
        <f t="shared" si="4"/>
        <v>20210128-aa-5f3528bbed7b4d2df5cf0c4b-console-y-n.wav</v>
      </c>
      <c r="J134" s="23" t="s">
        <v>9</v>
      </c>
      <c r="M134" s="3" t="s">
        <v>264</v>
      </c>
    </row>
    <row r="135" spans="1:13" x14ac:dyDescent="0.25">
      <c r="A135" s="22">
        <v>44224</v>
      </c>
      <c r="B135" s="23" t="s">
        <v>25</v>
      </c>
      <c r="C135" s="23" t="s">
        <v>167</v>
      </c>
      <c r="D135" s="23" t="s">
        <v>16</v>
      </c>
      <c r="E135" s="23" t="s">
        <v>6</v>
      </c>
      <c r="F135" s="23" t="s">
        <v>6</v>
      </c>
      <c r="H135" s="23" t="s">
        <v>169</v>
      </c>
      <c r="I135" s="27" t="str">
        <f t="shared" si="4"/>
        <v>20210128-jl-5f641323fc170219bf367bb9-tire-y-y.wav</v>
      </c>
      <c r="J135" s="23" t="s">
        <v>22</v>
      </c>
      <c r="M135" s="3" t="s">
        <v>268</v>
      </c>
    </row>
    <row r="136" spans="1:13" x14ac:dyDescent="0.25">
      <c r="A136" s="22">
        <v>44224</v>
      </c>
      <c r="B136" s="23" t="s">
        <v>10</v>
      </c>
      <c r="C136" s="23" t="s">
        <v>170</v>
      </c>
      <c r="D136" s="23" t="s">
        <v>26</v>
      </c>
      <c r="E136" s="23" t="s">
        <v>7</v>
      </c>
      <c r="F136" s="23" t="s">
        <v>7</v>
      </c>
      <c r="H136" s="32" t="s">
        <v>171</v>
      </c>
      <c r="I136" s="27" t="str">
        <f t="shared" si="4"/>
        <v>20210128-ja-5e747d8788152e3ec256df82-pet-n-n.wav</v>
      </c>
      <c r="J136" s="23" t="s">
        <v>14</v>
      </c>
      <c r="M136" s="3" t="s">
        <v>264</v>
      </c>
    </row>
    <row r="137" spans="1:13" x14ac:dyDescent="0.25">
      <c r="A137" s="22">
        <v>44224</v>
      </c>
      <c r="B137" s="23" t="s">
        <v>25</v>
      </c>
      <c r="C137" s="23" t="s">
        <v>165</v>
      </c>
      <c r="D137" s="23" t="s">
        <v>16</v>
      </c>
      <c r="E137" s="23" t="s">
        <v>6</v>
      </c>
      <c r="F137" s="23" t="s">
        <v>6</v>
      </c>
      <c r="G137" s="9" t="s">
        <v>172</v>
      </c>
      <c r="H137" s="23" t="s">
        <v>166</v>
      </c>
      <c r="I137" s="27" t="str">
        <f t="shared" si="4"/>
        <v>20210128-jl-5f3528bbed7b4d2df5cf0c4b-tire-y-y.wav</v>
      </c>
      <c r="J137" s="23" t="s">
        <v>22</v>
      </c>
      <c r="M137" s="3" t="s">
        <v>268</v>
      </c>
    </row>
    <row r="138" spans="1:13" x14ac:dyDescent="0.25">
      <c r="A138" s="22">
        <v>44224</v>
      </c>
      <c r="B138" s="23" t="s">
        <v>3</v>
      </c>
      <c r="C138" s="23" t="s">
        <v>167</v>
      </c>
      <c r="D138" s="23" t="s">
        <v>13</v>
      </c>
      <c r="E138" s="23" t="s">
        <v>6</v>
      </c>
      <c r="F138" s="23" t="s">
        <v>7</v>
      </c>
      <c r="H138" s="11" t="s">
        <v>169</v>
      </c>
      <c r="I138" s="27" t="str">
        <f t="shared" si="4"/>
        <v>20210128-aa-5f641323fc170219bf367bb9-console-y-n.wav</v>
      </c>
      <c r="J138" s="23" t="s">
        <v>9</v>
      </c>
      <c r="M138" s="3" t="s">
        <v>264</v>
      </c>
    </row>
    <row r="139" spans="1:13" x14ac:dyDescent="0.25">
      <c r="A139" s="22">
        <v>44224</v>
      </c>
      <c r="B139" s="23" t="s">
        <v>3</v>
      </c>
      <c r="C139" s="23" t="s">
        <v>173</v>
      </c>
      <c r="D139" s="23" t="s">
        <v>13</v>
      </c>
      <c r="E139" s="23" t="s">
        <v>6</v>
      </c>
      <c r="F139" s="23" t="s">
        <v>6</v>
      </c>
      <c r="G139" s="9" t="s">
        <v>174</v>
      </c>
      <c r="H139" s="23" t="s">
        <v>175</v>
      </c>
      <c r="I139" s="27" t="str">
        <f t="shared" si="4"/>
        <v>20210128-aa-5f6875b05e3bc74d0dee825e-console-y-y.wav</v>
      </c>
      <c r="J139" s="23" t="s">
        <v>55</v>
      </c>
      <c r="M139" s="3" t="s">
        <v>264</v>
      </c>
    </row>
    <row r="140" spans="1:13" x14ac:dyDescent="0.25">
      <c r="A140" s="22">
        <v>44224</v>
      </c>
      <c r="B140" s="23" t="s">
        <v>25</v>
      </c>
      <c r="C140" s="23" t="s">
        <v>173</v>
      </c>
      <c r="D140" s="23" t="s">
        <v>16</v>
      </c>
      <c r="E140" s="23" t="s">
        <v>6</v>
      </c>
      <c r="F140" s="23" t="s">
        <v>6</v>
      </c>
      <c r="G140" s="9" t="s">
        <v>176</v>
      </c>
      <c r="H140" s="23" t="s">
        <v>175</v>
      </c>
      <c r="I140" s="27" t="str">
        <f t="shared" si="4"/>
        <v>20210128-jl-5f6875b05e3bc74d0dee825e-tire-y-y.wav</v>
      </c>
      <c r="J140" s="23" t="s">
        <v>99</v>
      </c>
      <c r="M140" s="3" t="s">
        <v>7</v>
      </c>
    </row>
    <row r="141" spans="1:13" x14ac:dyDescent="0.25">
      <c r="A141" s="22">
        <v>44224</v>
      </c>
      <c r="B141" s="23" t="s">
        <v>10</v>
      </c>
      <c r="C141" s="23" t="s">
        <v>160</v>
      </c>
      <c r="D141" s="23" t="s">
        <v>26</v>
      </c>
      <c r="E141" s="23" t="s">
        <v>7</v>
      </c>
      <c r="F141" s="23" t="s">
        <v>7</v>
      </c>
      <c r="G141" s="11" t="s">
        <v>177</v>
      </c>
      <c r="H141" s="27" t="s">
        <v>161</v>
      </c>
      <c r="I141" s="27" t="str">
        <f t="shared" si="4"/>
        <v>20210128-ja-5ecc4a93243b34435985b392-pet-n-n.wav</v>
      </c>
      <c r="J141" s="23" t="s">
        <v>18</v>
      </c>
      <c r="M141" s="3" t="s">
        <v>264</v>
      </c>
    </row>
    <row r="142" spans="1:13" x14ac:dyDescent="0.25">
      <c r="A142" s="22">
        <v>44224</v>
      </c>
      <c r="B142" s="23" t="s">
        <v>25</v>
      </c>
      <c r="C142" s="23" t="s">
        <v>160</v>
      </c>
      <c r="D142" s="23" t="s">
        <v>16</v>
      </c>
      <c r="E142" s="23" t="s">
        <v>6</v>
      </c>
      <c r="F142" s="23" t="s">
        <v>6</v>
      </c>
      <c r="G142" s="9" t="s">
        <v>178</v>
      </c>
      <c r="H142" s="27" t="s">
        <v>161</v>
      </c>
      <c r="I142" s="27" t="str">
        <f t="shared" si="4"/>
        <v>20210128-jl-5ecc4a93243b34435985b392-tire-y-y.wav</v>
      </c>
      <c r="J142" s="23" t="s">
        <v>18</v>
      </c>
      <c r="M142" s="3" t="s">
        <v>268</v>
      </c>
    </row>
    <row r="143" spans="1:13" x14ac:dyDescent="0.25">
      <c r="A143" s="22">
        <v>44224</v>
      </c>
      <c r="B143" s="23" t="s">
        <v>10</v>
      </c>
      <c r="C143" s="23" t="s">
        <v>173</v>
      </c>
      <c r="D143" s="23" t="s">
        <v>26</v>
      </c>
      <c r="E143" s="23" t="s">
        <v>7</v>
      </c>
      <c r="F143" s="23" t="s">
        <v>7</v>
      </c>
      <c r="H143" s="27" t="s">
        <v>175</v>
      </c>
      <c r="I143" s="27" t="str">
        <f t="shared" si="4"/>
        <v>20210128-ja-5f6875b05e3bc74d0dee825e-pet-n-n.wav</v>
      </c>
      <c r="J143" s="23" t="s">
        <v>14</v>
      </c>
      <c r="M143" s="3" t="s">
        <v>264</v>
      </c>
    </row>
    <row r="144" spans="1:13" x14ac:dyDescent="0.25">
      <c r="A144" s="22">
        <v>44224</v>
      </c>
      <c r="B144" s="23" t="s">
        <v>10</v>
      </c>
      <c r="C144" s="23" t="s">
        <v>179</v>
      </c>
      <c r="D144" s="23" t="s">
        <v>26</v>
      </c>
      <c r="E144" s="23" t="s">
        <v>7</v>
      </c>
      <c r="F144" s="23" t="s">
        <v>7</v>
      </c>
      <c r="H144" s="27" t="s">
        <v>180</v>
      </c>
      <c r="I144" s="27" t="str">
        <f t="shared" si="4"/>
        <v>20210128-ja-5f3287b83428cb05746e2214-pet-n-n.wav</v>
      </c>
      <c r="J144" s="23" t="s">
        <v>14</v>
      </c>
      <c r="M144" s="3" t="s">
        <v>264</v>
      </c>
    </row>
    <row r="145" spans="1:13" x14ac:dyDescent="0.25">
      <c r="A145" s="22">
        <v>44224</v>
      </c>
      <c r="B145" s="23" t="s">
        <v>3</v>
      </c>
      <c r="C145" s="23" t="s">
        <v>160</v>
      </c>
      <c r="D145" s="23" t="s">
        <v>13</v>
      </c>
      <c r="E145" s="23" t="s">
        <v>6</v>
      </c>
      <c r="F145" s="23" t="s">
        <v>6</v>
      </c>
      <c r="G145" s="9" t="s">
        <v>87</v>
      </c>
      <c r="H145" s="27" t="s">
        <v>161</v>
      </c>
      <c r="I145" s="27" t="str">
        <f t="shared" si="4"/>
        <v>20210128-aa-5ecc4a93243b34435985b392-console-y-y.wav</v>
      </c>
      <c r="J145" s="23" t="s">
        <v>18</v>
      </c>
      <c r="K145" s="45">
        <v>2.7777777777777779E-3</v>
      </c>
      <c r="L145" s="45">
        <v>0.27638888888888885</v>
      </c>
      <c r="M145" s="3" t="s">
        <v>264</v>
      </c>
    </row>
    <row r="146" spans="1:13" x14ac:dyDescent="0.25">
      <c r="A146" s="22">
        <v>44224</v>
      </c>
      <c r="B146" s="23" t="s">
        <v>10</v>
      </c>
      <c r="C146" s="23" t="s">
        <v>181</v>
      </c>
      <c r="D146" s="23" t="s">
        <v>26</v>
      </c>
      <c r="E146" s="23" t="s">
        <v>7</v>
      </c>
      <c r="F146" s="23" t="s">
        <v>7</v>
      </c>
      <c r="H146" s="23" t="s">
        <v>182</v>
      </c>
      <c r="I146" s="27" t="str">
        <f t="shared" si="4"/>
        <v>20210128-ja-5f639dd20c8b8b0a7048b6b4-pet-n-n.wav</v>
      </c>
      <c r="J146" s="23" t="s">
        <v>14</v>
      </c>
      <c r="M146" s="3" t="s">
        <v>264</v>
      </c>
    </row>
    <row r="147" spans="1:13" x14ac:dyDescent="0.25">
      <c r="A147" s="22">
        <v>44224</v>
      </c>
      <c r="B147" s="23" t="s">
        <v>25</v>
      </c>
      <c r="C147" s="23" t="s">
        <v>179</v>
      </c>
      <c r="D147" s="23" t="s">
        <v>16</v>
      </c>
      <c r="E147" s="23" t="s">
        <v>6</v>
      </c>
      <c r="F147" s="23" t="s">
        <v>6</v>
      </c>
      <c r="G147" s="9" t="s">
        <v>183</v>
      </c>
      <c r="H147" s="23" t="s">
        <v>180</v>
      </c>
      <c r="I147" s="27" t="str">
        <f t="shared" si="4"/>
        <v>20210128-jl-5f3287b83428cb05746e2214-tire-y-y.wav</v>
      </c>
      <c r="J147" s="23" t="s">
        <v>55</v>
      </c>
      <c r="M147" s="3" t="s">
        <v>268</v>
      </c>
    </row>
    <row r="148" spans="1:13" x14ac:dyDescent="0.25">
      <c r="A148" s="22">
        <v>44224</v>
      </c>
      <c r="B148" s="23" t="s">
        <v>3</v>
      </c>
      <c r="C148" s="23" t="s">
        <v>179</v>
      </c>
      <c r="D148" s="23" t="s">
        <v>13</v>
      </c>
      <c r="E148" s="23" t="s">
        <v>6</v>
      </c>
      <c r="F148" s="23" t="s">
        <v>7</v>
      </c>
      <c r="G148" s="9" t="s">
        <v>184</v>
      </c>
      <c r="H148" s="23" t="s">
        <v>180</v>
      </c>
      <c r="I148" s="27" t="str">
        <f t="shared" si="4"/>
        <v>20210128-aa-5f3287b83428cb05746e2214-console-y-n.wav</v>
      </c>
      <c r="J148" s="23" t="s">
        <v>9</v>
      </c>
      <c r="M148" s="3" t="s">
        <v>264</v>
      </c>
    </row>
    <row r="149" spans="1:13" x14ac:dyDescent="0.25">
      <c r="A149" s="22">
        <v>44224</v>
      </c>
      <c r="B149" s="23" t="s">
        <v>25</v>
      </c>
      <c r="C149" s="23" t="s">
        <v>181</v>
      </c>
      <c r="D149" s="23" t="s">
        <v>16</v>
      </c>
      <c r="E149" s="23" t="s">
        <v>6</v>
      </c>
      <c r="F149" s="23" t="s">
        <v>7</v>
      </c>
      <c r="G149" s="9" t="s">
        <v>185</v>
      </c>
      <c r="H149" s="23" t="s">
        <v>182</v>
      </c>
      <c r="I149" s="27" t="str">
        <f t="shared" si="4"/>
        <v>20210128-jl-5f639dd20c8b8b0a7048b6b4-tire-y-n.wav</v>
      </c>
      <c r="J149" s="23" t="s">
        <v>9</v>
      </c>
      <c r="M149" s="3" t="s">
        <v>268</v>
      </c>
    </row>
    <row r="150" spans="1:13" x14ac:dyDescent="0.25">
      <c r="A150" s="22">
        <v>44224</v>
      </c>
      <c r="B150" s="23" t="s">
        <v>3</v>
      </c>
      <c r="C150" s="23" t="s">
        <v>181</v>
      </c>
      <c r="D150" s="23" t="s">
        <v>13</v>
      </c>
      <c r="E150" s="23" t="s">
        <v>6</v>
      </c>
      <c r="F150" s="23" t="s">
        <v>7</v>
      </c>
      <c r="G150" s="9" t="s">
        <v>186</v>
      </c>
      <c r="H150" s="33" t="s">
        <v>182</v>
      </c>
      <c r="I150" s="23" t="str">
        <f t="shared" si="4"/>
        <v>20210128-aa-5f639dd20c8b8b0a7048b6b4-console-y-n.wav</v>
      </c>
      <c r="J150" s="23" t="s">
        <v>9</v>
      </c>
      <c r="M150" s="3" t="s">
        <v>264</v>
      </c>
    </row>
    <row r="151" spans="1:13" x14ac:dyDescent="0.25">
      <c r="A151" s="22">
        <v>44225</v>
      </c>
      <c r="B151" s="23" t="s">
        <v>3</v>
      </c>
      <c r="C151" s="23" t="s">
        <v>187</v>
      </c>
      <c r="D151" s="23" t="s">
        <v>13</v>
      </c>
      <c r="E151" s="23" t="s">
        <v>6</v>
      </c>
      <c r="F151" s="23" t="s">
        <v>7</v>
      </c>
      <c r="G151" s="9" t="s">
        <v>188</v>
      </c>
      <c r="H151" s="23" t="s">
        <v>189</v>
      </c>
      <c r="I151" s="23" t="str">
        <f>IF(COUNTBLANK(A151:F151), "", _xlfn.CONCAT(TEXT(A151, "YYYYMMDD"), "-",B151, "-", H151, "-", D151, "-", E151, "-",F151,".wav"))</f>
        <v>20210129-aa-5f918dadf5024b09a45d58e2-console-y-n.wav</v>
      </c>
      <c r="J151" s="23" t="s">
        <v>9</v>
      </c>
      <c r="M151" s="3" t="s">
        <v>264</v>
      </c>
    </row>
    <row r="152" spans="1:13" x14ac:dyDescent="0.25">
      <c r="A152" s="22">
        <v>44225</v>
      </c>
      <c r="B152" s="23" t="s">
        <v>10</v>
      </c>
      <c r="C152" s="23" t="s">
        <v>190</v>
      </c>
      <c r="D152" s="23" t="s">
        <v>19</v>
      </c>
      <c r="E152" s="23" t="s">
        <v>6</v>
      </c>
      <c r="F152" s="23" t="s">
        <v>6</v>
      </c>
      <c r="G152" s="9" t="s">
        <v>191</v>
      </c>
      <c r="H152" s="23" t="s">
        <v>140</v>
      </c>
      <c r="I152" s="23" t="str">
        <f t="shared" ref="I152:I153" si="5">IF(COUNTBLANK(A152:F152), "", _xlfn.CONCAT(TEXT(A152, "YYYYMMDD"), "-",B152, "-", H152, "-", D152, "-", E152, "-",F152,".wav"))</f>
        <v>20210129-ja-5f27d96875d81b0008db8d5f-cable-y-y.wav</v>
      </c>
      <c r="J152" s="23" t="s">
        <v>18</v>
      </c>
      <c r="M152" s="3" t="s">
        <v>264</v>
      </c>
    </row>
    <row r="153" spans="1:13" x14ac:dyDescent="0.25">
      <c r="A153" s="22">
        <v>44225</v>
      </c>
      <c r="B153" s="23" t="s">
        <v>10</v>
      </c>
      <c r="C153" s="23" t="s">
        <v>192</v>
      </c>
      <c r="D153" s="23" t="s">
        <v>19</v>
      </c>
      <c r="E153" s="23" t="s">
        <v>6</v>
      </c>
      <c r="F153" s="23" t="s">
        <v>6</v>
      </c>
      <c r="H153" s="23" t="s">
        <v>193</v>
      </c>
      <c r="I153" s="23" t="str">
        <f t="shared" si="5"/>
        <v>20210129-ja-5f94e6421e450134c9ef4cc1-cable-y-y.wav</v>
      </c>
      <c r="J153" s="23" t="s">
        <v>55</v>
      </c>
      <c r="M153" s="3" t="s">
        <v>264</v>
      </c>
    </row>
    <row r="154" spans="1:13" x14ac:dyDescent="0.25">
      <c r="A154" s="22">
        <v>44225</v>
      </c>
      <c r="B154" s="23" t="s">
        <v>3</v>
      </c>
      <c r="C154" s="23" t="s">
        <v>190</v>
      </c>
      <c r="D154" s="23" t="s">
        <v>13</v>
      </c>
      <c r="E154" s="23" t="s">
        <v>6</v>
      </c>
      <c r="F154" s="23" t="s">
        <v>6</v>
      </c>
      <c r="G154" s="9" t="s">
        <v>177</v>
      </c>
      <c r="H154" s="23" t="s">
        <v>140</v>
      </c>
      <c r="I154" s="23" t="str">
        <f t="shared" ref="I154:I203" si="6">IF(COUNTBLANK(A154:F154), "", _xlfn.CONCAT(TEXT(A154, "YYYYMMDD"), "-", B154, "-", H154, "-", D154, "-", E154, "-",F154,".wav"))</f>
        <v>20210129-aa-5f27d96875d81b0008db8d5f-console-y-y.wav</v>
      </c>
      <c r="J154" s="23" t="s">
        <v>18</v>
      </c>
      <c r="M154" s="3" t="s">
        <v>264</v>
      </c>
    </row>
    <row r="155" spans="1:13" x14ac:dyDescent="0.25">
      <c r="A155" s="22">
        <v>44225</v>
      </c>
      <c r="B155" s="23" t="s">
        <v>3</v>
      </c>
      <c r="C155" s="23" t="s">
        <v>192</v>
      </c>
      <c r="D155" s="23" t="s">
        <v>13</v>
      </c>
      <c r="E155" s="23" t="s">
        <v>6</v>
      </c>
      <c r="F155" s="23" t="s">
        <v>6</v>
      </c>
      <c r="H155" s="23" t="s">
        <v>193</v>
      </c>
      <c r="I155" s="23" t="str">
        <f t="shared" si="6"/>
        <v>20210129-aa-5f94e6421e450134c9ef4cc1-console-y-y.wav</v>
      </c>
      <c r="J155" s="23" t="s">
        <v>9</v>
      </c>
      <c r="M155" s="3" t="s">
        <v>264</v>
      </c>
    </row>
    <row r="156" spans="1:13" x14ac:dyDescent="0.25">
      <c r="A156" s="22">
        <v>44225</v>
      </c>
      <c r="B156" s="23" t="s">
        <v>10</v>
      </c>
      <c r="C156" s="23" t="s">
        <v>194</v>
      </c>
      <c r="D156" s="23" t="s">
        <v>19</v>
      </c>
      <c r="E156" s="23" t="s">
        <v>6</v>
      </c>
      <c r="F156" s="23" t="s">
        <v>6</v>
      </c>
      <c r="G156" s="9" t="s">
        <v>195</v>
      </c>
      <c r="H156" s="23" t="s">
        <v>196</v>
      </c>
      <c r="I156" s="23" t="str">
        <f t="shared" si="6"/>
        <v>20210129-ja-5eef2ef1485fb3000809324c-cable-y-y.wav</v>
      </c>
      <c r="J156" s="23" t="s">
        <v>55</v>
      </c>
      <c r="M156" s="3" t="s">
        <v>264</v>
      </c>
    </row>
    <row r="157" spans="1:13" x14ac:dyDescent="0.25">
      <c r="A157" s="22">
        <v>44225</v>
      </c>
      <c r="B157" s="23" t="s">
        <v>10</v>
      </c>
      <c r="C157" s="27" t="s">
        <v>197</v>
      </c>
      <c r="D157" s="23" t="s">
        <v>19</v>
      </c>
      <c r="E157" s="23" t="s">
        <v>6</v>
      </c>
      <c r="F157" s="23" t="s">
        <v>6</v>
      </c>
      <c r="H157" s="23" t="s">
        <v>198</v>
      </c>
      <c r="I157" s="23" t="str">
        <f t="shared" si="6"/>
        <v>20210129-ja-5f348ee2296dad3b684ca884-cable-y-y.wav</v>
      </c>
      <c r="J157" s="23" t="s">
        <v>55</v>
      </c>
      <c r="M157" s="3" t="s">
        <v>264</v>
      </c>
    </row>
    <row r="158" spans="1:13" x14ac:dyDescent="0.25">
      <c r="A158" s="22">
        <v>44225</v>
      </c>
      <c r="B158" s="23" t="s">
        <v>3</v>
      </c>
      <c r="C158" s="23" t="s">
        <v>194</v>
      </c>
      <c r="D158" s="23" t="s">
        <v>13</v>
      </c>
      <c r="E158" s="23" t="s">
        <v>6</v>
      </c>
      <c r="F158" s="23" t="s">
        <v>6</v>
      </c>
      <c r="H158" s="23" t="s">
        <v>196</v>
      </c>
      <c r="I158" s="23" t="str">
        <f t="shared" si="6"/>
        <v>20210129-aa-5eef2ef1485fb3000809324c-console-y-y.wav</v>
      </c>
      <c r="J158" s="23" t="s">
        <v>55</v>
      </c>
      <c r="M158" s="3" t="s">
        <v>264</v>
      </c>
    </row>
    <row r="159" spans="1:13" x14ac:dyDescent="0.25">
      <c r="A159" s="22">
        <v>44225</v>
      </c>
      <c r="B159" s="23" t="s">
        <v>10</v>
      </c>
      <c r="C159" s="23" t="s">
        <v>199</v>
      </c>
      <c r="D159" s="23" t="s">
        <v>19</v>
      </c>
      <c r="E159" s="23" t="s">
        <v>6</v>
      </c>
      <c r="F159" s="23" t="s">
        <v>6</v>
      </c>
      <c r="G159" s="9" t="s">
        <v>200</v>
      </c>
      <c r="H159" s="32" t="s">
        <v>201</v>
      </c>
      <c r="I159" s="23" t="str">
        <f t="shared" si="6"/>
        <v>20210129-ja-5e9569e57ca863415e6359bc-cable-y-y.wav</v>
      </c>
      <c r="J159" s="23" t="s">
        <v>9</v>
      </c>
      <c r="M159" s="3" t="s">
        <v>264</v>
      </c>
    </row>
    <row r="160" spans="1:13" x14ac:dyDescent="0.25">
      <c r="A160" s="22">
        <v>44225</v>
      </c>
      <c r="B160" s="23" t="s">
        <v>10</v>
      </c>
      <c r="C160" s="23" t="s">
        <v>202</v>
      </c>
      <c r="D160" s="23" t="s">
        <v>19</v>
      </c>
      <c r="E160" s="23" t="s">
        <v>6</v>
      </c>
      <c r="F160" s="23" t="s">
        <v>6</v>
      </c>
      <c r="G160" s="9" t="s">
        <v>203</v>
      </c>
      <c r="H160" s="23" t="s">
        <v>204</v>
      </c>
      <c r="I160" s="23" t="str">
        <f t="shared" si="6"/>
        <v>20210129-ja-5b3c4027c49ecb00010aaeac-cable-y-y.wav</v>
      </c>
      <c r="J160" s="23" t="s">
        <v>55</v>
      </c>
      <c r="M160" s="3" t="s">
        <v>264</v>
      </c>
    </row>
    <row r="161" spans="1:13" x14ac:dyDescent="0.25">
      <c r="A161" s="22">
        <v>44225</v>
      </c>
      <c r="B161" s="23" t="s">
        <v>3</v>
      </c>
      <c r="C161" s="27" t="s">
        <v>197</v>
      </c>
      <c r="D161" s="23" t="s">
        <v>13</v>
      </c>
      <c r="E161" s="23" t="s">
        <v>6</v>
      </c>
      <c r="F161" s="23" t="s">
        <v>7</v>
      </c>
      <c r="H161" s="23" t="s">
        <v>198</v>
      </c>
      <c r="I161" s="23" t="str">
        <f t="shared" si="6"/>
        <v>20210129-aa-5f348ee2296dad3b684ca884-console-y-n.wav</v>
      </c>
      <c r="J161" s="23" t="s">
        <v>9</v>
      </c>
      <c r="M161" s="3" t="s">
        <v>264</v>
      </c>
    </row>
    <row r="162" spans="1:13" x14ac:dyDescent="0.25">
      <c r="A162" s="22">
        <v>44225</v>
      </c>
      <c r="B162" s="23" t="s">
        <v>3</v>
      </c>
      <c r="C162" s="23" t="s">
        <v>199</v>
      </c>
      <c r="D162" s="23" t="s">
        <v>13</v>
      </c>
      <c r="E162" s="23" t="s">
        <v>6</v>
      </c>
      <c r="F162" s="23" t="s">
        <v>7</v>
      </c>
      <c r="G162" s="9" t="s">
        <v>205</v>
      </c>
      <c r="H162" s="32" t="s">
        <v>201</v>
      </c>
      <c r="I162" s="23" t="str">
        <f t="shared" si="6"/>
        <v>20210129-aa-5e9569e57ca863415e6359bc-console-y-n.wav</v>
      </c>
      <c r="J162" s="23" t="s">
        <v>9</v>
      </c>
      <c r="M162" s="3" t="s">
        <v>264</v>
      </c>
    </row>
    <row r="163" spans="1:13" x14ac:dyDescent="0.25">
      <c r="A163" s="22">
        <v>44225</v>
      </c>
      <c r="B163" s="23" t="s">
        <v>10</v>
      </c>
      <c r="C163" s="23" t="s">
        <v>206</v>
      </c>
      <c r="D163" s="23" t="s">
        <v>19</v>
      </c>
      <c r="E163" s="23" t="s">
        <v>6</v>
      </c>
      <c r="F163" s="23" t="s">
        <v>6</v>
      </c>
      <c r="G163" s="9" t="s">
        <v>207</v>
      </c>
      <c r="H163" s="23" t="s">
        <v>208</v>
      </c>
      <c r="I163" s="23" t="str">
        <f t="shared" si="6"/>
        <v>20210129-ja-5db0c0adccd3190016f4a792-cable-y-y.wav</v>
      </c>
      <c r="J163" s="23" t="s">
        <v>55</v>
      </c>
      <c r="M163" s="3" t="s">
        <v>264</v>
      </c>
    </row>
    <row r="164" spans="1:13" x14ac:dyDescent="0.25">
      <c r="A164" s="22">
        <v>44225</v>
      </c>
      <c r="B164" s="23" t="s">
        <v>3</v>
      </c>
      <c r="C164" s="23" t="s">
        <v>209</v>
      </c>
      <c r="D164" s="23" t="s">
        <v>13</v>
      </c>
      <c r="E164" s="23" t="s">
        <v>6</v>
      </c>
      <c r="F164" s="23" t="s">
        <v>6</v>
      </c>
      <c r="G164" s="9" t="s">
        <v>210</v>
      </c>
      <c r="H164" s="23" t="s">
        <v>204</v>
      </c>
      <c r="I164" s="23" t="str">
        <f t="shared" si="6"/>
        <v>20210129-aa-5b3c4027c49ecb00010aaeac-console-y-y.wav</v>
      </c>
      <c r="J164" s="23" t="s">
        <v>55</v>
      </c>
      <c r="M164" s="3" t="s">
        <v>264</v>
      </c>
    </row>
    <row r="165" spans="1:13" x14ac:dyDescent="0.25">
      <c r="A165" s="22">
        <v>44225</v>
      </c>
      <c r="B165" s="23" t="s">
        <v>3</v>
      </c>
      <c r="C165" s="23" t="s">
        <v>206</v>
      </c>
      <c r="D165" s="23" t="s">
        <v>13</v>
      </c>
      <c r="E165" s="23" t="s">
        <v>6</v>
      </c>
      <c r="F165" s="23" t="s">
        <v>6</v>
      </c>
      <c r="H165" s="23" t="s">
        <v>208</v>
      </c>
      <c r="I165" s="23" t="str">
        <f t="shared" si="6"/>
        <v>20210129-aa-5db0c0adccd3190016f4a792-console-y-y.wav</v>
      </c>
      <c r="J165" s="23" t="s">
        <v>55</v>
      </c>
      <c r="K165" s="45">
        <v>4.1666666666666666E-3</v>
      </c>
      <c r="L165" s="45">
        <v>0.1875</v>
      </c>
      <c r="M165" s="3" t="s">
        <v>264</v>
      </c>
    </row>
    <row r="166" spans="1:13" x14ac:dyDescent="0.25">
      <c r="A166" s="22">
        <v>44229</v>
      </c>
      <c r="B166" s="23" t="s">
        <v>10</v>
      </c>
      <c r="C166" s="23" t="s">
        <v>211</v>
      </c>
      <c r="D166" s="23" t="s">
        <v>19</v>
      </c>
      <c r="E166" s="23" t="s">
        <v>6</v>
      </c>
      <c r="F166" s="23" t="s">
        <v>7</v>
      </c>
      <c r="G166" s="9" t="s">
        <v>212</v>
      </c>
      <c r="H166" s="23" t="s">
        <v>213</v>
      </c>
      <c r="I166" s="23" t="str">
        <f t="shared" si="6"/>
        <v>20210202-ja-5e4a2f23f64db74915406236-cable-y-n.wav</v>
      </c>
      <c r="J166" s="23" t="s">
        <v>9</v>
      </c>
      <c r="M166" s="3" t="s">
        <v>264</v>
      </c>
    </row>
    <row r="167" spans="1:13" x14ac:dyDescent="0.25">
      <c r="A167" s="22">
        <v>44229</v>
      </c>
      <c r="B167" s="23" t="s">
        <v>25</v>
      </c>
      <c r="C167" s="23" t="s">
        <v>211</v>
      </c>
      <c r="D167" s="23" t="s">
        <v>5</v>
      </c>
      <c r="E167" s="23" t="s">
        <v>6</v>
      </c>
      <c r="F167" s="23" t="s">
        <v>6</v>
      </c>
      <c r="G167" s="9" t="s">
        <v>214</v>
      </c>
      <c r="H167" s="23" t="s">
        <v>213</v>
      </c>
      <c r="I167" s="23" t="str">
        <f>IF(COUNTBLANK(A167:F167), "", _xlfn.CONCAT(TEXT(A167, "YYYYMMDD"), "-", B167, "-", H167, "-", D167, "-", E167, "-",F167,".wav"))</f>
        <v>20210202-jl-5e4a2f23f64db74915406236-magician-y-y.wav</v>
      </c>
      <c r="J167" s="23" t="s">
        <v>22</v>
      </c>
      <c r="M167" s="3" t="s">
        <v>268</v>
      </c>
    </row>
    <row r="168" spans="1:13" x14ac:dyDescent="0.25">
      <c r="A168" s="22">
        <v>44229</v>
      </c>
      <c r="B168" s="23" t="s">
        <v>25</v>
      </c>
      <c r="C168" s="23" t="s">
        <v>211</v>
      </c>
      <c r="D168" s="23" t="s">
        <v>5</v>
      </c>
      <c r="E168" s="23" t="s">
        <v>6</v>
      </c>
      <c r="F168" s="23" t="s">
        <v>6</v>
      </c>
      <c r="G168" s="9" t="s">
        <v>215</v>
      </c>
      <c r="H168" s="23" t="s">
        <v>213</v>
      </c>
      <c r="I168" s="23" t="str">
        <f>IF(COUNTBLANK(A168:F168), "", _xlfn.CONCAT(TEXT(A168, "YYYYMMDD"), "-", B168, "-", H168, "-", D168, "-", E168, "-",F168,"-second.wav"))</f>
        <v>20210202-jl-5e4a2f23f64db74915406236-magician-y-y-second.wav</v>
      </c>
      <c r="J168" s="23" t="s">
        <v>22</v>
      </c>
      <c r="M168" s="3" t="s">
        <v>268</v>
      </c>
    </row>
    <row r="169" spans="1:13" x14ac:dyDescent="0.25">
      <c r="A169" s="22">
        <v>44229</v>
      </c>
      <c r="B169" s="23" t="s">
        <v>3</v>
      </c>
      <c r="C169" s="23" t="s">
        <v>211</v>
      </c>
      <c r="D169" s="23" t="s">
        <v>26</v>
      </c>
      <c r="E169" s="23" t="s">
        <v>7</v>
      </c>
      <c r="F169" s="23" t="s">
        <v>7</v>
      </c>
      <c r="H169" s="23" t="s">
        <v>213</v>
      </c>
      <c r="I169" s="23" t="str">
        <f t="shared" si="6"/>
        <v>20210202-aa-5e4a2f23f64db74915406236-pet-n-n.wav</v>
      </c>
      <c r="J169" s="23" t="s">
        <v>14</v>
      </c>
      <c r="M169" s="3" t="s">
        <v>264</v>
      </c>
    </row>
    <row r="170" spans="1:13" x14ac:dyDescent="0.25">
      <c r="A170" s="22">
        <v>44229</v>
      </c>
      <c r="B170" s="23" t="s">
        <v>10</v>
      </c>
      <c r="C170" s="23" t="s">
        <v>216</v>
      </c>
      <c r="D170" s="23" t="s">
        <v>19</v>
      </c>
      <c r="E170" s="23" t="s">
        <v>6</v>
      </c>
      <c r="F170" s="23" t="s">
        <v>6</v>
      </c>
      <c r="H170" s="23" t="s">
        <v>217</v>
      </c>
      <c r="I170" s="23" t="str">
        <f t="shared" si="6"/>
        <v>20210202-ja-5e90428804391d343a01f7e5-cable-y-y.wav</v>
      </c>
      <c r="J170" s="23" t="s">
        <v>22</v>
      </c>
      <c r="M170" s="3" t="s">
        <v>264</v>
      </c>
    </row>
    <row r="171" spans="1:13" x14ac:dyDescent="0.25">
      <c r="A171" s="22">
        <v>44229</v>
      </c>
      <c r="B171" s="23" t="s">
        <v>3</v>
      </c>
      <c r="C171" s="23" t="s">
        <v>216</v>
      </c>
      <c r="D171" s="23" t="s">
        <v>26</v>
      </c>
      <c r="E171" s="23" t="s">
        <v>7</v>
      </c>
      <c r="F171" s="23" t="s">
        <v>7</v>
      </c>
      <c r="H171" s="23" t="s">
        <v>217</v>
      </c>
      <c r="I171" s="23" t="str">
        <f>IF(COUNTBLANK(A171:F171), "", _xlfn.CONCAT(TEXT(A171, "YYYYMMDD"), "-", B171, "-", H171, "-", D171, "-", E171, "-",F171,".wav"))</f>
        <v>20210202-aa-5e90428804391d343a01f7e5-pet-n-n.wav</v>
      </c>
      <c r="J171" s="23" t="s">
        <v>14</v>
      </c>
      <c r="M171" s="3" t="s">
        <v>264</v>
      </c>
    </row>
    <row r="172" spans="1:13" x14ac:dyDescent="0.25">
      <c r="A172" s="22">
        <v>44229</v>
      </c>
      <c r="B172" s="23" t="s">
        <v>10</v>
      </c>
      <c r="C172" s="23" t="s">
        <v>218</v>
      </c>
      <c r="D172" s="23" t="s">
        <v>19</v>
      </c>
      <c r="E172" s="23" t="s">
        <v>6</v>
      </c>
      <c r="F172" s="23" t="s">
        <v>6</v>
      </c>
      <c r="G172" s="9" t="s">
        <v>219</v>
      </c>
      <c r="H172" s="23" t="s">
        <v>220</v>
      </c>
      <c r="I172" s="23" t="str">
        <f t="shared" si="6"/>
        <v>20210202-ja-5f3c520cc59223ab7aabf147-cable-y-y.wav</v>
      </c>
      <c r="J172" s="23" t="s">
        <v>55</v>
      </c>
      <c r="M172" s="3" t="s">
        <v>264</v>
      </c>
    </row>
    <row r="173" spans="1:13" x14ac:dyDescent="0.25">
      <c r="A173" s="22">
        <v>44229</v>
      </c>
      <c r="B173" s="23" t="s">
        <v>25</v>
      </c>
      <c r="C173" s="23" t="s">
        <v>216</v>
      </c>
      <c r="D173" s="23" t="s">
        <v>5</v>
      </c>
      <c r="E173" s="23" t="s">
        <v>6</v>
      </c>
      <c r="F173" s="23" t="s">
        <v>6</v>
      </c>
      <c r="G173" s="9" t="s">
        <v>221</v>
      </c>
      <c r="H173" s="23" t="s">
        <v>217</v>
      </c>
      <c r="I173" s="23" t="str">
        <f>IF(COUNTBLANK(A173:F173), "", _xlfn.CONCAT(TEXT(A173, "YYYYMMDD"), "-", B173, "-", H173, "-", D173, "-", E173, "-",F173,".wav"))</f>
        <v>20210202-jl-5e90428804391d343a01f7e5-magician-y-y.wav</v>
      </c>
      <c r="J173" s="23" t="s">
        <v>22</v>
      </c>
      <c r="M173" s="3" t="s">
        <v>268</v>
      </c>
    </row>
    <row r="174" spans="1:13" x14ac:dyDescent="0.25">
      <c r="A174" s="22">
        <v>44229</v>
      </c>
      <c r="B174" s="23" t="s">
        <v>25</v>
      </c>
      <c r="C174" s="23" t="s">
        <v>222</v>
      </c>
      <c r="D174" s="23" t="s">
        <v>5</v>
      </c>
      <c r="E174" s="23" t="s">
        <v>6</v>
      </c>
      <c r="F174" s="23" t="s">
        <v>7</v>
      </c>
      <c r="G174" s="9" t="s">
        <v>223</v>
      </c>
      <c r="H174" s="23" t="s">
        <v>140</v>
      </c>
      <c r="I174" s="23" t="str">
        <f>IF(COUNTBLANK(A174:F174), "", _xlfn.CONCAT(TEXT(A174, "YYYYMMDD"), "-", B174, "-", H174, "-", D174, "-", E174, "-",F174,".wav"))</f>
        <v>20210202-jl-5f27d96875d81b0008db8d5f-magician-y-n.wav</v>
      </c>
      <c r="J174" s="23" t="s">
        <v>18</v>
      </c>
      <c r="M174" s="3" t="s">
        <v>268</v>
      </c>
    </row>
    <row r="175" spans="1:13" x14ac:dyDescent="0.25">
      <c r="A175" s="22">
        <v>44229</v>
      </c>
      <c r="B175" s="23" t="s">
        <v>3</v>
      </c>
      <c r="C175" s="23" t="s">
        <v>218</v>
      </c>
      <c r="D175" s="23" t="s">
        <v>26</v>
      </c>
      <c r="E175" s="23" t="s">
        <v>7</v>
      </c>
      <c r="F175" s="23" t="s">
        <v>7</v>
      </c>
      <c r="H175" s="23" t="s">
        <v>220</v>
      </c>
      <c r="I175" s="23" t="str">
        <f t="shared" si="6"/>
        <v>20210202-aa-5f3c520cc59223ab7aabf147-pet-n-n.wav</v>
      </c>
      <c r="J175" s="23" t="s">
        <v>14</v>
      </c>
      <c r="M175" s="3" t="s">
        <v>264</v>
      </c>
    </row>
    <row r="176" spans="1:13" x14ac:dyDescent="0.25">
      <c r="A176" s="22">
        <v>44229</v>
      </c>
      <c r="B176" s="23" t="s">
        <v>10</v>
      </c>
      <c r="C176" s="23" t="s">
        <v>224</v>
      </c>
      <c r="D176" s="23" t="s">
        <v>19</v>
      </c>
      <c r="E176" s="23" t="s">
        <v>6</v>
      </c>
      <c r="F176" s="23" t="s">
        <v>7</v>
      </c>
      <c r="G176" s="9" t="s">
        <v>225</v>
      </c>
      <c r="H176" s="23" t="s">
        <v>226</v>
      </c>
      <c r="I176" s="23" t="str">
        <f t="shared" si="6"/>
        <v>20210202-ja-5ec806f532fe7d2afa2e315b-cable-y-n.wav</v>
      </c>
      <c r="J176" s="23" t="s">
        <v>9</v>
      </c>
      <c r="M176" s="3" t="s">
        <v>264</v>
      </c>
    </row>
    <row r="177" spans="1:13" x14ac:dyDescent="0.25">
      <c r="A177" s="22">
        <v>44229</v>
      </c>
      <c r="B177" s="23" t="s">
        <v>25</v>
      </c>
      <c r="C177" s="23" t="s">
        <v>224</v>
      </c>
      <c r="D177" s="23" t="s">
        <v>5</v>
      </c>
      <c r="E177" s="23" t="s">
        <v>6</v>
      </c>
      <c r="F177" s="23" t="s">
        <v>7</v>
      </c>
      <c r="G177" s="9" t="s">
        <v>227</v>
      </c>
      <c r="H177" s="23" t="s">
        <v>226</v>
      </c>
      <c r="I177" s="23" t="str">
        <f>IF(COUNTBLANK(A177:F177), "", _xlfn.CONCAT(TEXT(A177, "YYYYMMDD"), "-", B177, "-", H177, "-", D177, "-", E177, "-",F177,".wav"))</f>
        <v>20210202-jl-5ec806f532fe7d2afa2e315b-magician-y-n.wav</v>
      </c>
      <c r="J177" s="23" t="s">
        <v>9</v>
      </c>
      <c r="M177" s="3" t="s">
        <v>268</v>
      </c>
    </row>
    <row r="178" spans="1:13" x14ac:dyDescent="0.25">
      <c r="A178" s="22">
        <v>44229</v>
      </c>
      <c r="B178" s="23" t="s">
        <v>25</v>
      </c>
      <c r="C178" s="23" t="s">
        <v>218</v>
      </c>
      <c r="D178" s="23" t="s">
        <v>5</v>
      </c>
      <c r="E178" s="23" t="s">
        <v>6</v>
      </c>
      <c r="F178" s="23" t="s">
        <v>7</v>
      </c>
      <c r="G178" s="9" t="s">
        <v>228</v>
      </c>
      <c r="H178" s="23" t="s">
        <v>220</v>
      </c>
      <c r="I178" s="23" t="str">
        <f>IF(COUNTBLANK(A178:F178), "", _xlfn.CONCAT(TEXT(A178, "YYYYMMDD"), "-", B178, "-", H178, "-", D178, "-", E178, "-",F178,".wav"))</f>
        <v>20210202-jl-5f3c520cc59223ab7aabf147-magician-y-n.wav</v>
      </c>
      <c r="J178" s="23" t="s">
        <v>9</v>
      </c>
      <c r="M178" s="3" t="s">
        <v>268</v>
      </c>
    </row>
    <row r="179" spans="1:13" x14ac:dyDescent="0.25">
      <c r="A179" s="22">
        <v>44229</v>
      </c>
      <c r="B179" s="23" t="s">
        <v>10</v>
      </c>
      <c r="C179" s="23" t="s">
        <v>152</v>
      </c>
      <c r="D179" s="23" t="s">
        <v>19</v>
      </c>
      <c r="E179" s="23" t="s">
        <v>6</v>
      </c>
      <c r="F179" s="23" t="s">
        <v>7</v>
      </c>
      <c r="G179" s="9" t="s">
        <v>229</v>
      </c>
      <c r="H179" s="23" t="s">
        <v>230</v>
      </c>
      <c r="I179" s="23" t="str">
        <f t="shared" si="6"/>
        <v>20210202-ja-5f4878547f5251349215a519-cable-y-n.wav</v>
      </c>
      <c r="J179" s="23" t="s">
        <v>9</v>
      </c>
      <c r="M179" s="3" t="s">
        <v>264</v>
      </c>
    </row>
    <row r="180" spans="1:13" x14ac:dyDescent="0.25">
      <c r="A180" s="22">
        <v>44229</v>
      </c>
      <c r="B180" s="23" t="s">
        <v>3</v>
      </c>
      <c r="C180" s="23" t="s">
        <v>152</v>
      </c>
      <c r="D180" s="23" t="s">
        <v>26</v>
      </c>
      <c r="E180" s="23" t="s">
        <v>7</v>
      </c>
      <c r="F180" s="23" t="s">
        <v>7</v>
      </c>
      <c r="H180" s="23" t="s">
        <v>230</v>
      </c>
      <c r="I180" s="23" t="str">
        <f t="shared" si="6"/>
        <v>20210202-aa-5f4878547f5251349215a519-pet-n-n.wav</v>
      </c>
      <c r="J180" s="23" t="s">
        <v>14</v>
      </c>
      <c r="M180" s="3" t="s">
        <v>264</v>
      </c>
    </row>
    <row r="181" spans="1:13" x14ac:dyDescent="0.25">
      <c r="A181" s="22">
        <v>44229</v>
      </c>
      <c r="B181" s="23" t="s">
        <v>25</v>
      </c>
      <c r="C181" s="23" t="s">
        <v>152</v>
      </c>
      <c r="D181" s="23" t="s">
        <v>5</v>
      </c>
      <c r="E181" s="23" t="s">
        <v>6</v>
      </c>
      <c r="F181" s="23" t="s">
        <v>6</v>
      </c>
      <c r="G181" s="9" t="s">
        <v>231</v>
      </c>
      <c r="H181" s="23" t="s">
        <v>230</v>
      </c>
      <c r="I181" s="23" t="str">
        <f>IF(COUNTBLANK(A181:F181), "", _xlfn.CONCAT(TEXT(A181, "YYYYMMDD"), "-", B181, "-", H181, "-", D181, "-", E181, "-",F181,".wav"))</f>
        <v>20210202-jl-5f4878547f5251349215a519-magician-y-y.wav</v>
      </c>
      <c r="J181" s="23" t="s">
        <v>22</v>
      </c>
      <c r="M181" s="3" t="s">
        <v>268</v>
      </c>
    </row>
    <row r="182" spans="1:13" x14ac:dyDescent="0.25">
      <c r="A182" s="22">
        <v>44229</v>
      </c>
      <c r="B182" s="23" t="s">
        <v>10</v>
      </c>
      <c r="C182" s="23" t="s">
        <v>232</v>
      </c>
      <c r="D182" s="23" t="s">
        <v>19</v>
      </c>
      <c r="E182" s="23" t="s">
        <v>6</v>
      </c>
      <c r="F182" s="23" t="s">
        <v>6</v>
      </c>
      <c r="G182" s="9" t="s">
        <v>233</v>
      </c>
      <c r="H182" s="23" t="s">
        <v>234</v>
      </c>
      <c r="I182" s="23" t="str">
        <f t="shared" si="6"/>
        <v>20210202-ja-5f32259a6c83cd17a56612fa-cable-y-y.wav</v>
      </c>
      <c r="J182" s="23" t="s">
        <v>55</v>
      </c>
      <c r="K182" s="45">
        <v>0</v>
      </c>
      <c r="L182" s="45">
        <v>0.23611111111111113</v>
      </c>
      <c r="M182" s="3" t="s">
        <v>264</v>
      </c>
    </row>
    <row r="183" spans="1:13" x14ac:dyDescent="0.25">
      <c r="A183" s="22">
        <v>44229</v>
      </c>
      <c r="B183" s="23" t="s">
        <v>3</v>
      </c>
      <c r="C183" s="23" t="s">
        <v>232</v>
      </c>
      <c r="D183" s="23" t="s">
        <v>26</v>
      </c>
      <c r="E183" s="23" t="s">
        <v>7</v>
      </c>
      <c r="F183" s="23" t="s">
        <v>7</v>
      </c>
      <c r="H183" s="23" t="s">
        <v>234</v>
      </c>
      <c r="I183" s="23" t="str">
        <f t="shared" si="6"/>
        <v>20210202-aa-5f32259a6c83cd17a56612fa-pet-n-n.wav</v>
      </c>
      <c r="J183" s="23" t="s">
        <v>14</v>
      </c>
      <c r="M183" s="3" t="s">
        <v>264</v>
      </c>
    </row>
    <row r="184" spans="1:13" x14ac:dyDescent="0.25">
      <c r="A184" s="22">
        <v>44229</v>
      </c>
      <c r="B184" s="23" t="s">
        <v>25</v>
      </c>
      <c r="C184" s="23" t="s">
        <v>232</v>
      </c>
      <c r="D184" s="23" t="s">
        <v>5</v>
      </c>
      <c r="E184" s="23" t="s">
        <v>6</v>
      </c>
      <c r="F184" s="23" t="s">
        <v>6</v>
      </c>
      <c r="H184" s="23" t="s">
        <v>234</v>
      </c>
      <c r="I184" s="23" t="str">
        <f>IF(COUNTBLANK(A184:F184), "", _xlfn.CONCAT(TEXT(A184, "YYYYMMDD"), "-", B184, "-", H184, "-", D184, "-", E184, "-",F184,".wav"))</f>
        <v>20210202-jl-5f32259a6c83cd17a56612fa-magician-y-y.wav</v>
      </c>
      <c r="J184" s="23" t="s">
        <v>22</v>
      </c>
      <c r="M184" s="3" t="s">
        <v>268</v>
      </c>
    </row>
    <row r="185" spans="1:13" x14ac:dyDescent="0.25">
      <c r="A185" s="22">
        <v>44229</v>
      </c>
      <c r="B185" s="23" t="s">
        <v>10</v>
      </c>
      <c r="C185" s="23" t="s">
        <v>222</v>
      </c>
      <c r="D185" s="23" t="s">
        <v>19</v>
      </c>
      <c r="E185" s="23" t="s">
        <v>6</v>
      </c>
      <c r="F185" s="23" t="s">
        <v>6</v>
      </c>
      <c r="G185" s="9" t="s">
        <v>177</v>
      </c>
      <c r="H185" s="23" t="s">
        <v>140</v>
      </c>
      <c r="I185" s="23" t="str">
        <f t="shared" si="6"/>
        <v>20210202-ja-5f27d96875d81b0008db8d5f-cable-y-y.wav</v>
      </c>
      <c r="J185" s="23" t="s">
        <v>18</v>
      </c>
      <c r="M185" s="3" t="s">
        <v>264</v>
      </c>
    </row>
    <row r="186" spans="1:13" x14ac:dyDescent="0.25">
      <c r="A186" s="22">
        <v>44229</v>
      </c>
      <c r="B186" s="23" t="s">
        <v>3</v>
      </c>
      <c r="C186" s="23" t="s">
        <v>222</v>
      </c>
      <c r="D186" s="23" t="s">
        <v>26</v>
      </c>
      <c r="E186" s="23" t="s">
        <v>7</v>
      </c>
      <c r="F186" s="23" t="s">
        <v>7</v>
      </c>
      <c r="G186" s="9" t="s">
        <v>177</v>
      </c>
      <c r="H186" s="23" t="s">
        <v>140</v>
      </c>
      <c r="I186" s="23" t="str">
        <f t="shared" si="6"/>
        <v>20210202-aa-5f27d96875d81b0008db8d5f-pet-n-n.wav</v>
      </c>
      <c r="J186" s="23" t="s">
        <v>18</v>
      </c>
      <c r="M186" s="3" t="s">
        <v>264</v>
      </c>
    </row>
    <row r="187" spans="1:13" x14ac:dyDescent="0.25">
      <c r="A187" s="22">
        <v>44231</v>
      </c>
      <c r="B187" s="23" t="s">
        <v>10</v>
      </c>
      <c r="C187" s="22" t="s">
        <v>235</v>
      </c>
      <c r="D187" s="23" t="s">
        <v>19</v>
      </c>
      <c r="E187" s="23" t="s">
        <v>6</v>
      </c>
      <c r="F187" s="23" t="s">
        <v>6</v>
      </c>
      <c r="H187" s="22" t="s">
        <v>236</v>
      </c>
      <c r="I187" s="23" t="str">
        <f t="shared" si="6"/>
        <v>20210204-ja-5e9069f2d4e249374820cc8e-cable-y-y.wav</v>
      </c>
      <c r="J187" s="23" t="s">
        <v>55</v>
      </c>
      <c r="M187" s="3" t="s">
        <v>264</v>
      </c>
    </row>
    <row r="188" spans="1:13" x14ac:dyDescent="0.25">
      <c r="A188" s="22">
        <v>44231</v>
      </c>
      <c r="B188" s="23" t="s">
        <v>10</v>
      </c>
      <c r="C188" s="22" t="s">
        <v>237</v>
      </c>
      <c r="D188" s="23" t="s">
        <v>19</v>
      </c>
      <c r="E188" s="23" t="s">
        <v>6</v>
      </c>
      <c r="F188" s="23" t="s">
        <v>6</v>
      </c>
      <c r="G188" s="9" t="s">
        <v>238</v>
      </c>
      <c r="H188" s="22" t="s">
        <v>239</v>
      </c>
      <c r="I188" s="23" t="str">
        <f t="shared" si="6"/>
        <v>20210204-ja-5fbc0647ce226d06e7ddc7fc-cable-y-y.wav</v>
      </c>
      <c r="J188" s="23" t="s">
        <v>22</v>
      </c>
      <c r="M188" s="3" t="s">
        <v>264</v>
      </c>
    </row>
    <row r="189" spans="1:13" x14ac:dyDescent="0.25">
      <c r="A189" s="22">
        <v>44231</v>
      </c>
      <c r="B189" s="23" t="s">
        <v>3</v>
      </c>
      <c r="C189" s="22" t="s">
        <v>235</v>
      </c>
      <c r="D189" s="23" t="s">
        <v>26</v>
      </c>
      <c r="E189" s="23" t="s">
        <v>6</v>
      </c>
      <c r="F189" s="23" t="s">
        <v>6</v>
      </c>
      <c r="H189" s="22" t="s">
        <v>236</v>
      </c>
      <c r="I189" s="23" t="str">
        <f t="shared" si="6"/>
        <v>20210204-aa-5e9069f2d4e249374820cc8e-pet-y-y.wav</v>
      </c>
      <c r="J189" s="27" t="s">
        <v>99</v>
      </c>
      <c r="M189" s="3" t="s">
        <v>264</v>
      </c>
    </row>
    <row r="190" spans="1:13" x14ac:dyDescent="0.25">
      <c r="A190" s="22">
        <v>44231</v>
      </c>
      <c r="B190" s="23" t="s">
        <v>3</v>
      </c>
      <c r="C190" s="22" t="s">
        <v>237</v>
      </c>
      <c r="D190" s="23" t="s">
        <v>26</v>
      </c>
      <c r="E190" s="23" t="s">
        <v>6</v>
      </c>
      <c r="F190" s="23" t="s">
        <v>7</v>
      </c>
      <c r="G190" s="9" t="s">
        <v>240</v>
      </c>
      <c r="H190" s="22" t="s">
        <v>239</v>
      </c>
      <c r="I190" s="23" t="str">
        <f t="shared" si="6"/>
        <v>20210204-aa-5fbc0647ce226d06e7ddc7fc-pet-y-n.wav</v>
      </c>
      <c r="J190" s="23" t="s">
        <v>9</v>
      </c>
      <c r="M190" s="3" t="s">
        <v>264</v>
      </c>
    </row>
    <row r="191" spans="1:13" x14ac:dyDescent="0.25">
      <c r="A191" s="22">
        <v>44231</v>
      </c>
      <c r="B191" s="23" t="s">
        <v>10</v>
      </c>
      <c r="C191" s="22" t="s">
        <v>241</v>
      </c>
      <c r="D191" s="23" t="s">
        <v>19</v>
      </c>
      <c r="E191" s="23" t="s">
        <v>6</v>
      </c>
      <c r="F191" s="23" t="s">
        <v>6</v>
      </c>
      <c r="H191" s="22" t="s">
        <v>242</v>
      </c>
      <c r="I191" s="23" t="str">
        <f t="shared" si="6"/>
        <v>20210204-ja-5c6d2d18a2b39a00016916bd-cable-y-y.wav</v>
      </c>
      <c r="J191" s="23" t="s">
        <v>55</v>
      </c>
      <c r="M191" s="3" t="s">
        <v>264</v>
      </c>
    </row>
    <row r="192" spans="1:13" x14ac:dyDescent="0.25">
      <c r="A192" s="22">
        <v>44231</v>
      </c>
      <c r="B192" s="23" t="s">
        <v>25</v>
      </c>
      <c r="C192" s="22" t="s">
        <v>241</v>
      </c>
      <c r="D192" s="23" t="s">
        <v>5</v>
      </c>
      <c r="E192" s="23" t="s">
        <v>7</v>
      </c>
      <c r="F192" s="23" t="s">
        <v>7</v>
      </c>
      <c r="H192" s="22" t="s">
        <v>242</v>
      </c>
      <c r="I192" s="23" t="str">
        <f>IF(COUNTBLANK(A192:F192), "", _xlfn.CONCAT(TEXT(A192, "YYYYMMDD"), "-", B192, "-", H192, "-", D192, "-", E192, "-",F192,".wav"))</f>
        <v>20210204-jl-5c6d2d18a2b39a00016916bd-magician-n-n.wav</v>
      </c>
      <c r="J192" s="23" t="s">
        <v>14</v>
      </c>
      <c r="M192" s="3" t="s">
        <v>268</v>
      </c>
    </row>
    <row r="193" spans="1:13" x14ac:dyDescent="0.25">
      <c r="A193" s="22">
        <v>44231</v>
      </c>
      <c r="B193" s="23" t="s">
        <v>10</v>
      </c>
      <c r="C193" s="22" t="s">
        <v>243</v>
      </c>
      <c r="D193" s="23" t="s">
        <v>19</v>
      </c>
      <c r="E193" s="23" t="s">
        <v>6</v>
      </c>
      <c r="F193" s="23" t="s">
        <v>7</v>
      </c>
      <c r="G193" s="9" t="s">
        <v>244</v>
      </c>
      <c r="H193" s="25" t="s">
        <v>125</v>
      </c>
      <c r="I193" s="23" t="str">
        <f t="shared" si="6"/>
        <v>20210204-ja-5eb350c50f432115af792bf9-cable-y-n.wav</v>
      </c>
      <c r="J193" s="23" t="s">
        <v>18</v>
      </c>
      <c r="M193" s="3" t="s">
        <v>264</v>
      </c>
    </row>
    <row r="194" spans="1:13" x14ac:dyDescent="0.25">
      <c r="A194" s="22">
        <v>44231</v>
      </c>
      <c r="B194" s="23" t="s">
        <v>25</v>
      </c>
      <c r="C194" s="22" t="s">
        <v>237</v>
      </c>
      <c r="D194" s="23" t="s">
        <v>5</v>
      </c>
      <c r="E194" s="23" t="s">
        <v>7</v>
      </c>
      <c r="F194" s="23" t="s">
        <v>7</v>
      </c>
      <c r="G194" s="9" t="s">
        <v>245</v>
      </c>
      <c r="H194" s="25" t="s">
        <v>239</v>
      </c>
      <c r="I194" s="23" t="str">
        <f>IF(COUNTBLANK(A194:F194), "", _xlfn.CONCAT(TEXT(A194, "YYYYMMDD"), "-", B194, "-", H194, "-", D194, "-", E194, "-",F194,".wav"))</f>
        <v>20210204-jl-5fbc0647ce226d06e7ddc7fc-magician-n-n.wav</v>
      </c>
      <c r="J194" s="23" t="s">
        <v>14</v>
      </c>
      <c r="M194" s="3" t="s">
        <v>268</v>
      </c>
    </row>
    <row r="195" spans="1:13" x14ac:dyDescent="0.25">
      <c r="A195" s="22">
        <v>44231</v>
      </c>
      <c r="B195" s="23" t="s">
        <v>25</v>
      </c>
      <c r="C195" s="22" t="s">
        <v>235</v>
      </c>
      <c r="D195" s="23" t="s">
        <v>5</v>
      </c>
      <c r="E195" s="23" t="s">
        <v>7</v>
      </c>
      <c r="F195" s="23" t="s">
        <v>7</v>
      </c>
      <c r="H195" s="25" t="s">
        <v>236</v>
      </c>
      <c r="I195" s="23" t="str">
        <f>IF(COUNTBLANK(A195:F195), "", _xlfn.CONCAT(TEXT(A195, "YYYYMMDD"), "-", B195, "-", H195, "-", D195, "-", E195, "-",F195,".wav"))</f>
        <v>20210204-jl-5e9069f2d4e249374820cc8e-magician-n-n.wav</v>
      </c>
      <c r="J195" s="23" t="s">
        <v>14</v>
      </c>
      <c r="M195" s="3" t="s">
        <v>268</v>
      </c>
    </row>
    <row r="196" spans="1:13" x14ac:dyDescent="0.25">
      <c r="A196" s="22">
        <v>44231</v>
      </c>
      <c r="B196" s="23" t="s">
        <v>3</v>
      </c>
      <c r="C196" s="23" t="s">
        <v>246</v>
      </c>
      <c r="D196" s="23" t="s">
        <v>26</v>
      </c>
      <c r="E196" s="23" t="s">
        <v>6</v>
      </c>
      <c r="F196" s="23" t="s">
        <v>7</v>
      </c>
      <c r="H196" s="27" t="s">
        <v>247</v>
      </c>
      <c r="I196" s="23" t="str">
        <f t="shared" si="6"/>
        <v>20210204-aa-5f035e7905e44454f588a218-pet-y-n.wav</v>
      </c>
      <c r="J196" s="23" t="s">
        <v>9</v>
      </c>
      <c r="M196" s="3" t="s">
        <v>264</v>
      </c>
    </row>
    <row r="197" spans="1:13" x14ac:dyDescent="0.25">
      <c r="A197" s="22">
        <v>44231</v>
      </c>
      <c r="B197" s="23" t="s">
        <v>3</v>
      </c>
      <c r="C197" s="22" t="s">
        <v>243</v>
      </c>
      <c r="D197" s="23" t="s">
        <v>26</v>
      </c>
      <c r="E197" s="23" t="s">
        <v>6</v>
      </c>
      <c r="F197" s="23" t="s">
        <v>7</v>
      </c>
      <c r="G197" s="9" t="s">
        <v>87</v>
      </c>
      <c r="H197" s="25" t="s">
        <v>125</v>
      </c>
      <c r="I197" s="23" t="str">
        <f t="shared" si="6"/>
        <v>20210204-aa-5eb350c50f432115af792bf9-pet-y-n.wav</v>
      </c>
      <c r="J197" s="23" t="s">
        <v>18</v>
      </c>
      <c r="M197" s="3" t="s">
        <v>264</v>
      </c>
    </row>
    <row r="198" spans="1:13" x14ac:dyDescent="0.25">
      <c r="A198" s="22">
        <v>44231</v>
      </c>
      <c r="B198" s="23" t="s">
        <v>10</v>
      </c>
      <c r="C198" s="23" t="s">
        <v>246</v>
      </c>
      <c r="D198" s="23" t="s">
        <v>19</v>
      </c>
      <c r="E198" s="23" t="s">
        <v>6</v>
      </c>
      <c r="F198" s="23" t="s">
        <v>7</v>
      </c>
      <c r="G198" s="9" t="s">
        <v>248</v>
      </c>
      <c r="H198" s="23" t="s">
        <v>247</v>
      </c>
      <c r="I198" s="23" t="str">
        <f t="shared" si="6"/>
        <v>20210204-ja-5f035e7905e44454f588a218-cable-y-n.wav</v>
      </c>
      <c r="J198" s="23" t="s">
        <v>9</v>
      </c>
      <c r="M198" s="3" t="s">
        <v>264</v>
      </c>
    </row>
    <row r="199" spans="1:13" x14ac:dyDescent="0.25">
      <c r="A199" s="22">
        <v>44231</v>
      </c>
      <c r="B199" s="23" t="s">
        <v>25</v>
      </c>
      <c r="C199" s="23" t="s">
        <v>246</v>
      </c>
      <c r="D199" s="23" t="s">
        <v>5</v>
      </c>
      <c r="E199" s="23" t="s">
        <v>7</v>
      </c>
      <c r="F199" s="23" t="s">
        <v>7</v>
      </c>
      <c r="H199" s="23" t="s">
        <v>247</v>
      </c>
      <c r="I199" s="23" t="str">
        <f>IF(COUNTBLANK(A199:F199), "", _xlfn.CONCAT(TEXT(A199, "YYYYMMDD"), "-", B199, "-", H199, "-", D199, "-", E199, "-",F199,".wav"))</f>
        <v>20210204-jl-5f035e7905e44454f588a218-magician-n-n.wav</v>
      </c>
      <c r="J199" s="23" t="s">
        <v>14</v>
      </c>
      <c r="M199" s="3" t="s">
        <v>268</v>
      </c>
    </row>
    <row r="200" spans="1:13" x14ac:dyDescent="0.25">
      <c r="A200" s="22">
        <v>44231</v>
      </c>
      <c r="B200" s="23" t="s">
        <v>3</v>
      </c>
      <c r="C200" s="23" t="s">
        <v>241</v>
      </c>
      <c r="D200" s="23" t="s">
        <v>26</v>
      </c>
      <c r="E200" s="23" t="s">
        <v>6</v>
      </c>
      <c r="F200" s="23" t="s">
        <v>7</v>
      </c>
      <c r="G200" s="9" t="s">
        <v>249</v>
      </c>
      <c r="H200" s="22" t="s">
        <v>242</v>
      </c>
      <c r="I200" s="23" t="str">
        <f t="shared" si="6"/>
        <v>20210204-aa-5c6d2d18a2b39a00016916bd-pet-y-n.wav</v>
      </c>
      <c r="J200" s="23" t="s">
        <v>9</v>
      </c>
      <c r="M200" s="3" t="s">
        <v>264</v>
      </c>
    </row>
    <row r="201" spans="1:13" x14ac:dyDescent="0.25">
      <c r="A201" s="22">
        <v>44231</v>
      </c>
      <c r="B201" s="23" t="s">
        <v>25</v>
      </c>
      <c r="C201" s="23" t="s">
        <v>250</v>
      </c>
      <c r="D201" s="23" t="s">
        <v>5</v>
      </c>
      <c r="E201" s="23" t="s">
        <v>7</v>
      </c>
      <c r="F201" s="23" t="s">
        <v>7</v>
      </c>
      <c r="H201" s="23" t="s">
        <v>251</v>
      </c>
      <c r="I201" s="23" t="str">
        <f>IF(COUNTBLANK(A201:F201), "", _xlfn.CONCAT(TEXT(A201, "YYYYMMDD"), "-", B201, "-", H201, "-", D201, "-", E201, "-",F201,".wav"))</f>
        <v>20210204-jl-5eb5c2051cabb149a0636117-magician-n-n.wav</v>
      </c>
      <c r="J201" s="23" t="s">
        <v>14</v>
      </c>
      <c r="M201" s="3" t="s">
        <v>268</v>
      </c>
    </row>
    <row r="202" spans="1:13" x14ac:dyDescent="0.25">
      <c r="A202" s="22">
        <v>44231</v>
      </c>
      <c r="B202" s="23" t="s">
        <v>10</v>
      </c>
      <c r="C202" s="23" t="s">
        <v>250</v>
      </c>
      <c r="D202" s="23" t="s">
        <v>19</v>
      </c>
      <c r="E202" s="23" t="s">
        <v>6</v>
      </c>
      <c r="F202" s="23" t="s">
        <v>7</v>
      </c>
      <c r="G202" s="9" t="s">
        <v>252</v>
      </c>
      <c r="H202" s="23" t="s">
        <v>251</v>
      </c>
      <c r="I202" s="8" t="str">
        <f t="shared" si="6"/>
        <v>20210204-ja-5eb5c2051cabb149a0636117-cable-y-n.wav</v>
      </c>
      <c r="J202" s="23" t="s">
        <v>9</v>
      </c>
      <c r="M202" s="3" t="s">
        <v>264</v>
      </c>
    </row>
    <row r="203" spans="1:13" x14ac:dyDescent="0.25">
      <c r="A203" s="22">
        <v>44231</v>
      </c>
      <c r="B203" s="23" t="s">
        <v>3</v>
      </c>
      <c r="C203" s="23" t="s">
        <v>250</v>
      </c>
      <c r="D203" s="23" t="s">
        <v>26</v>
      </c>
      <c r="E203" s="23" t="s">
        <v>6</v>
      </c>
      <c r="F203" s="23" t="s">
        <v>7</v>
      </c>
      <c r="H203" s="23" t="s">
        <v>251</v>
      </c>
      <c r="I203" s="8" t="str">
        <f t="shared" si="6"/>
        <v>20210204-aa-5eb5c2051cabb149a0636117-pet-y-n.wav</v>
      </c>
      <c r="J203" s="23" t="s">
        <v>9</v>
      </c>
      <c r="M203" s="3" t="s">
        <v>264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5239-7B7B-416E-937D-DEFF41E77C65}">
  <sheetPr codeName="Sheet2"/>
  <dimension ref="A1:G74"/>
  <sheetViews>
    <sheetView zoomScale="115" zoomScaleNormal="115" workbookViewId="0">
      <selection activeCell="A2" sqref="A2:A69"/>
    </sheetView>
  </sheetViews>
  <sheetFormatPr defaultRowHeight="15" x14ac:dyDescent="0.25"/>
  <cols>
    <col min="1" max="1" width="15" style="15" customWidth="1"/>
    <col min="2" max="2" width="15" style="18" customWidth="1"/>
    <col min="3" max="3" width="14" style="12" customWidth="1"/>
    <col min="4" max="4" width="28.28515625" style="12" customWidth="1"/>
    <col min="5" max="5" width="9.140625" style="12"/>
    <col min="6" max="6" width="24.140625" style="12" customWidth="1"/>
    <col min="7" max="7" width="13" style="12" customWidth="1"/>
    <col min="8" max="8" width="12.7109375" style="12" customWidth="1"/>
    <col min="9" max="10" width="9.140625" style="12"/>
    <col min="11" max="11" width="13.7109375" style="12" customWidth="1"/>
    <col min="12" max="20" width="9.140625" style="12"/>
    <col min="21" max="21" width="10.5703125" style="12" customWidth="1"/>
    <col min="22" max="16384" width="9.140625" style="12"/>
  </cols>
  <sheetData>
    <row r="1" spans="1:5" s="13" customFormat="1" x14ac:dyDescent="0.25">
      <c r="A1" s="14" t="s">
        <v>253</v>
      </c>
      <c r="B1" s="14" t="s">
        <v>254</v>
      </c>
      <c r="C1" s="13" t="s">
        <v>255</v>
      </c>
      <c r="D1" s="13" t="s">
        <v>256</v>
      </c>
      <c r="E1" s="13" t="s">
        <v>257</v>
      </c>
    </row>
    <row r="2" spans="1:5" x14ac:dyDescent="0.25">
      <c r="A2" s="15">
        <v>44176</v>
      </c>
      <c r="B2" s="18">
        <v>4.1666666666666664E-2</v>
      </c>
      <c r="C2" s="12" cm="1">
        <f t="array" ref="C2">COUNTA(_xlfn.UNIQUE(_xlfn._xlws.FILTER(calls!B:B,calls!A:A=A2,"")))</f>
        <v>4</v>
      </c>
      <c r="D2" s="12" t="str" cm="1">
        <f t="array" ref="D2">_xlfn.UNIQUE(_xlfn._xlws.FILTER(calls!H:H,calls!A:A=A2,"hello"))</f>
        <v>NA</v>
      </c>
      <c r="E2" s="12" cm="1">
        <f t="array" ref="E2">COUNTA(_xlfn._xlws.FILTER(calls!H:H,(calls!A:A=$A$2)*(calls!H:H=D2),""))</f>
        <v>4</v>
      </c>
    </row>
    <row r="3" spans="1:5" x14ac:dyDescent="0.25">
      <c r="A3" s="15">
        <v>44186</v>
      </c>
      <c r="B3" s="18">
        <v>8.3333333333333329E-2</v>
      </c>
      <c r="C3" s="12" cm="1">
        <f t="array" ref="C3">COUNTA(_xlfn.UNIQUE(_xlfn._xlws.FILTER(calls!B:B,calls!A:A=A3,"")))</f>
        <v>2</v>
      </c>
      <c r="D3" s="12" t="str" cm="1">
        <f t="array" ref="D3">_xlfn.UNIQUE(_xlfn._xlws.FILTER(calls!H:H,calls!A:A=A3,"hello"))</f>
        <v>5f2e0f89d49b9517a5fa1620</v>
      </c>
      <c r="E3" s="12" cm="1">
        <f t="array" ref="E3">COUNTA(_xlfn._xlws.FILTER(calls!H:H,(calls!A:A=$A$3)*(calls!H:H=D3),""))</f>
        <v>2</v>
      </c>
    </row>
    <row r="4" spans="1:5" x14ac:dyDescent="0.25">
      <c r="A4" s="15">
        <v>44194</v>
      </c>
      <c r="B4" s="18">
        <v>8.3333333333333329E-2</v>
      </c>
      <c r="C4" s="12" cm="1">
        <f t="array" ref="C4">COUNTA(_xlfn.UNIQUE(_xlfn._xlws.FILTER(calls!B:B,calls!A:A=A4,"")))</f>
        <v>4</v>
      </c>
      <c r="D4" s="12" t="str" cm="1">
        <f t="array" ref="D4:D5">_xlfn.UNIQUE(_xlfn._xlws.FILTER(calls!H:H,calls!A:A=A4,"hello"))</f>
        <v>5f6b70d050d8b206c64e4ba1</v>
      </c>
      <c r="E4" s="12" cm="1">
        <f t="array" ref="E4">COUNTA(_xlfn._xlws.FILTER(calls!H:H,(calls!A:A=$A$4)*(calls!H:H=D4),""))</f>
        <v>4</v>
      </c>
    </row>
    <row r="5" spans="1:5" x14ac:dyDescent="0.25">
      <c r="D5" s="12" t="str">
        <v>5ed25f519722511b853234ea</v>
      </c>
      <c r="E5" s="12" cm="1">
        <f t="array" ref="E5">COUNTA(_xlfn._xlws.FILTER(calls!H:H,(calls!A:A=$A$4)*(calls!H:H=D5),""))</f>
        <v>4</v>
      </c>
    </row>
    <row r="6" spans="1:5" x14ac:dyDescent="0.25">
      <c r="A6" s="15">
        <v>44202</v>
      </c>
      <c r="B6" s="18">
        <v>8.3333333333333329E-2</v>
      </c>
      <c r="C6" s="12" cm="1">
        <f t="array" ref="C6">COUNTA(_xlfn.UNIQUE(_xlfn._xlws.FILTER(calls!B:B,calls!A:A=A6,"")))</f>
        <v>2</v>
      </c>
      <c r="D6" s="12" t="str" cm="1">
        <f t="array" ref="D6:D8">_xlfn.UNIQUE(_xlfn._xlws.FILTER(calls!H:H,calls!A:A=A6,"hello"))</f>
        <v>5dbd2425e8702f28fc52f8a6</v>
      </c>
      <c r="E6" s="12" cm="1">
        <f t="array" ref="E6">COUNTA(_xlfn._xlws.FILTER(calls!H:H,(calls!A:A=$A$6)*(calls!H:H=D6),""))</f>
        <v>2</v>
      </c>
    </row>
    <row r="7" spans="1:5" x14ac:dyDescent="0.25">
      <c r="D7" s="12" t="str">
        <v>5ee9fc83a17c1d02ad6c07e0</v>
      </c>
      <c r="E7" s="12" cm="1">
        <f t="array" ref="E7">COUNTA(_xlfn._xlws.FILTER(calls!H:H,(calls!A:A=$A$6)*(calls!H:H=D7),""))</f>
        <v>1</v>
      </c>
    </row>
    <row r="8" spans="1:5" x14ac:dyDescent="0.25">
      <c r="D8" s="12" t="str">
        <v>5c1d458ae2d9150001b5a234</v>
      </c>
      <c r="E8" s="12" cm="1">
        <f t="array" ref="E8">COUNTA(_xlfn._xlws.FILTER(calls!H:H,(calls!A:A=$A$6)*(calls!H:H=D8),""))</f>
        <v>1</v>
      </c>
    </row>
    <row r="9" spans="1:5" x14ac:dyDescent="0.25">
      <c r="A9" s="15">
        <v>44208</v>
      </c>
      <c r="B9" s="18">
        <v>8.3333333333333329E-2</v>
      </c>
      <c r="C9" s="12" cm="1">
        <f t="array" ref="C9">COUNTA(_xlfn.UNIQUE(_xlfn._xlws.FILTER(calls!B:B,calls!A:A=A9,"")))</f>
        <v>4</v>
      </c>
      <c r="D9" s="12" t="str" cm="1">
        <f t="array" ref="D9:D14">_xlfn.UNIQUE(_xlfn._xlws.FILTER(calls!H:H,calls!A:A=A9,"hello"))</f>
        <v>5d67b4c31e367a0017273ecb</v>
      </c>
      <c r="E9" s="12" cm="1">
        <f t="array" ref="E9">COUNTA(_xlfn._xlws.FILTER(calls!H:H,(calls!A:A=$A$9)*(calls!H:H=D9),""))</f>
        <v>4</v>
      </c>
    </row>
    <row r="10" spans="1:5" x14ac:dyDescent="0.25">
      <c r="D10" s="12" t="str">
        <v>5d29126cc812800015be147f</v>
      </c>
      <c r="E10" s="12" cm="1">
        <f t="array" ref="E10">COUNTA(_xlfn._xlws.FILTER(calls!H:H,(calls!A:A=$A$9)*(calls!H:H=D10),""))</f>
        <v>1</v>
      </c>
    </row>
    <row r="11" spans="1:5" x14ac:dyDescent="0.25">
      <c r="D11" s="12" t="str">
        <v>5ded3d21be28563ff17ee400</v>
      </c>
      <c r="E11" s="12" cm="1">
        <f t="array" ref="E11">COUNTA(_xlfn._xlws.FILTER(calls!H:H,(calls!A:A=$A$9)*(calls!H:H=D11),""))</f>
        <v>1</v>
      </c>
    </row>
    <row r="12" spans="1:5" x14ac:dyDescent="0.25">
      <c r="D12" s="12" t="str">
        <v>5c83f171fff8430001e997b4</v>
      </c>
      <c r="E12" s="12" cm="1">
        <f t="array" ref="E12">COUNTA(_xlfn._xlws.FILTER(calls!H:H,(calls!A:A=$A$9)*(calls!H:H=D12),""))</f>
        <v>4</v>
      </c>
    </row>
    <row r="13" spans="1:5" x14ac:dyDescent="0.25">
      <c r="D13" s="12" t="str">
        <v>5e2cf87d49436731eac78e46</v>
      </c>
      <c r="E13" s="12" cm="1">
        <f t="array" ref="E13">COUNTA(_xlfn._xlws.FILTER(calls!H:H,(calls!A:A=$A$9)*(calls!H:H=D13),""))</f>
        <v>4</v>
      </c>
    </row>
    <row r="14" spans="1:5" x14ac:dyDescent="0.25">
      <c r="D14" s="12" t="str">
        <v>5cabba347ea4a700019a8950</v>
      </c>
      <c r="E14" s="12" cm="1">
        <f t="array" ref="E14">COUNTA(_xlfn._xlws.FILTER(calls!H:H,(calls!A:A=$A$9)*(calls!H:H=D14),""))</f>
        <v>3</v>
      </c>
    </row>
    <row r="15" spans="1:5" x14ac:dyDescent="0.25">
      <c r="A15" s="15">
        <v>44209</v>
      </c>
      <c r="B15" s="18">
        <v>8.3333333333333329E-2</v>
      </c>
      <c r="C15" s="12" cm="1">
        <f t="array" ref="C15">COUNTA(_xlfn.UNIQUE(_xlfn._xlws.FILTER(calls!B:B,calls!A:A=A15,"")))</f>
        <v>3</v>
      </c>
      <c r="D15" s="12" t="str" cm="1">
        <f t="array" ref="D15">_xlfn.UNIQUE(_xlfn._xlws.FILTER(calls!H:H,calls!A:A=A15,"hello"))</f>
        <v>5ed315edeed1c218661eb147</v>
      </c>
      <c r="E15" s="12" cm="1">
        <f t="array" ref="E15">COUNTA(_xlfn._xlws.FILTER(calls!H:H,(calls!A:A=$A$15)*(calls!H:H=D15),""))</f>
        <v>3</v>
      </c>
    </row>
    <row r="16" spans="1:5" x14ac:dyDescent="0.25">
      <c r="A16" s="15">
        <v>44210</v>
      </c>
      <c r="B16" s="18">
        <v>8.3333333333333329E-2</v>
      </c>
      <c r="C16" s="12" cm="1">
        <f t="array" ref="C16">COUNTA(_xlfn.UNIQUE(_xlfn._xlws.FILTER(calls!B:B,calls!A:A=A16,"")))</f>
        <v>4</v>
      </c>
      <c r="D16" s="12" t="str" cm="1">
        <f t="array" ref="D16:D19">_xlfn.UNIQUE(_xlfn._xlws.FILTER(calls!H:H,calls!A:A=A16,"hello"))</f>
        <v>5e3cb256da41390b071bfbc1</v>
      </c>
      <c r="E16" s="12" cm="1">
        <f t="array" ref="E16">COUNTA(_xlfn._xlws.FILTER(calls!H:H,(calls!A:A=$A$16)*(calls!H:H=D16),""))</f>
        <v>4</v>
      </c>
    </row>
    <row r="17" spans="1:7" x14ac:dyDescent="0.25">
      <c r="D17" s="12" t="str">
        <v>5f46aa41d1c4910597680a40</v>
      </c>
      <c r="E17" s="12" cm="1">
        <f t="array" ref="E17">COUNTA(_xlfn._xlws.FILTER(calls!H:H,(calls!A:A=$A$16)*(calls!H:H=D17),""))</f>
        <v>3</v>
      </c>
    </row>
    <row r="18" spans="1:7" x14ac:dyDescent="0.25">
      <c r="D18" s="12" t="str">
        <v>5e9d5b3a9a4acf0009ff70cc</v>
      </c>
      <c r="E18" s="12" cm="1">
        <f t="array" ref="E18">COUNTA(_xlfn._xlws.FILTER(calls!H:H,(calls!A:A=$A$16)*(calls!H:H=D18),""))</f>
        <v>4</v>
      </c>
    </row>
    <row r="19" spans="1:7" x14ac:dyDescent="0.25">
      <c r="D19" s="12" t="str">
        <v>5f6274cbc697e02e34d0103e</v>
      </c>
      <c r="E19" s="12" cm="1">
        <f t="array" ref="E19">COUNTA(_xlfn._xlws.FILTER(calls!H:H,(calls!A:A=$A$16)*(calls!H:H=D19),""))</f>
        <v>2</v>
      </c>
    </row>
    <row r="20" spans="1:7" x14ac:dyDescent="0.25">
      <c r="A20" s="15">
        <v>44211</v>
      </c>
      <c r="B20" s="34">
        <v>8.3333333333333329E-2</v>
      </c>
      <c r="C20" s="12" cm="1">
        <f t="array" ref="C20">COUNTA(_xlfn.UNIQUE(_xlfn._xlws.FILTER(calls!B:B,calls!A:A=A20,"")))</f>
        <v>2</v>
      </c>
      <c r="D20" s="12" t="str" cm="1">
        <f t="array" ref="D20:D29">_xlfn.UNIQUE(_xlfn._xlws.FILTER(calls!H:H,calls!A:A=A20,"hello"))</f>
        <v>5bae325c21908100017335e0</v>
      </c>
      <c r="E20" s="12" cm="1">
        <f t="array" ref="E20">COUNTA(_xlfn._xlws.FILTER(calls!H:H,(calls!A:A=$A$20)*(calls!H:H=D20),""))</f>
        <v>2</v>
      </c>
    </row>
    <row r="21" spans="1:7" x14ac:dyDescent="0.25">
      <c r="D21" s="12" t="str">
        <v>5d21f63e4c6155001b9199e1</v>
      </c>
      <c r="E21" s="12" cm="1">
        <f t="array" ref="E21">COUNTA(_xlfn._xlws.FILTER(calls!H:H,(calls!A:A=$A$20)*(calls!H:H=D21),""))</f>
        <v>2</v>
      </c>
    </row>
    <row r="22" spans="1:7" x14ac:dyDescent="0.25">
      <c r="D22" s="12" t="str">
        <v>5d8b22baa775520015caa777</v>
      </c>
      <c r="E22" s="12" cm="1">
        <f t="array" ref="E22">COUNTA(_xlfn._xlws.FILTER(calls!H:H,(calls!A:A=$A$20)*(calls!H:H=D22),""))</f>
        <v>2</v>
      </c>
    </row>
    <row r="23" spans="1:7" x14ac:dyDescent="0.25">
      <c r="D23" s="12" t="str">
        <v>5cabba347ea4a700019a8950</v>
      </c>
      <c r="E23" s="12" cm="1">
        <f t="array" ref="E23">COUNTA(_xlfn._xlws.FILTER(calls!H:H,(calls!A:A=$A$20)*(calls!H:H=D23),""))</f>
        <v>2</v>
      </c>
    </row>
    <row r="24" spans="1:7" x14ac:dyDescent="0.25">
      <c r="D24" s="12" t="str">
        <v>5e397c0df906aa189907c10f</v>
      </c>
      <c r="E24" s="12" cm="1">
        <f t="array" ref="E24">COUNTA(_xlfn._xlws.FILTER(calls!H:H,(calls!A:A=$A$20)*(calls!H:H=D24),""))</f>
        <v>2</v>
      </c>
      <c r="G24" s="16"/>
    </row>
    <row r="25" spans="1:7" x14ac:dyDescent="0.25">
      <c r="D25" s="12" t="str">
        <v>5e62545ed023bc0382092f52</v>
      </c>
      <c r="E25" s="12" cm="1">
        <f t="array" ref="E25">COUNTA(_xlfn._xlws.FILTER(calls!H:H,(calls!A:A=$A$20)*(calls!H:H=D25),""))</f>
        <v>2</v>
      </c>
      <c r="G25" s="16"/>
    </row>
    <row r="26" spans="1:7" x14ac:dyDescent="0.25">
      <c r="D26" s="12" t="str">
        <v>5ec40a663f43140bfdac3dbe</v>
      </c>
      <c r="E26" s="12" cm="1">
        <f t="array" ref="E26">COUNTA(_xlfn._xlws.FILTER(calls!H:H,(calls!A:A=$A$20)*(calls!H:H=D26),""))</f>
        <v>2</v>
      </c>
    </row>
    <row r="27" spans="1:7" x14ac:dyDescent="0.25">
      <c r="D27" s="12" t="str">
        <v>5e55a855bbfb6d09430d531b</v>
      </c>
      <c r="E27" s="12" cm="1">
        <f t="array" ref="E27">COUNTA(_xlfn._xlws.FILTER(calls!H:H,(calls!A:A=$A$20)*(calls!H:H=D27),""))</f>
        <v>2</v>
      </c>
    </row>
    <row r="28" spans="1:7" x14ac:dyDescent="0.25">
      <c r="D28" s="12" t="str">
        <v>5f2faeafe08009000adad51e</v>
      </c>
      <c r="E28" s="12" cm="1">
        <f t="array" ref="E28">COUNTA(_xlfn._xlws.FILTER(calls!H:H,(calls!A:A=$A$20)*(calls!H:H=D28),""))</f>
        <v>2</v>
      </c>
    </row>
    <row r="29" spans="1:7" x14ac:dyDescent="0.25">
      <c r="D29" s="12" t="str">
        <v>5f2fad64d1609e000b157ba5</v>
      </c>
      <c r="E29" s="12" cm="1">
        <f t="array" ref="E29">COUNTA(_xlfn._xlws.FILTER(calls!H:H,(calls!A:A=$A$20)*(calls!H:H=D29),""))</f>
        <v>2</v>
      </c>
    </row>
    <row r="30" spans="1:7" x14ac:dyDescent="0.25">
      <c r="A30" s="15">
        <v>44214</v>
      </c>
      <c r="B30" s="18">
        <v>0.125</v>
      </c>
      <c r="C30" s="12">
        <v>4</v>
      </c>
      <c r="D30" s="12" t="str" cm="1">
        <f t="array" ref="D30:D38">_xlfn.UNIQUE(_xlfn._xlws.FILTER(calls!H:H,calls!A:A=A30,"hello"))</f>
        <v>5ea6b76db2b9b602423a74ba</v>
      </c>
      <c r="E30" s="12" cm="1">
        <f t="array" ref="E30">COUNTA(_xlfn._xlws.FILTER(calls!H:H,(calls!A:A=$A$30)*(calls!H:H=D30),""))</f>
        <v>2</v>
      </c>
    </row>
    <row r="31" spans="1:7" x14ac:dyDescent="0.25">
      <c r="D31" s="12" t="str">
        <v>5ec95d6d488f0e098a2f0895</v>
      </c>
      <c r="E31" s="12" cm="1">
        <f t="array" ref="E31">COUNTA(_xlfn._xlws.FILTER(calls!H:H,(calls!A:A=$A$30)*(calls!H:H=D31),""))</f>
        <v>4</v>
      </c>
    </row>
    <row r="32" spans="1:7" x14ac:dyDescent="0.25">
      <c r="D32" s="12" t="str">
        <v>5f4fa3bf5e8dec0806153507</v>
      </c>
      <c r="E32" s="12" cm="1">
        <f t="array" ref="E32">COUNTA(_xlfn._xlws.FILTER(calls!H:H,(calls!A:A=$A$30)*(calls!H:H=D32),""))</f>
        <v>3</v>
      </c>
    </row>
    <row r="33" spans="1:5" x14ac:dyDescent="0.25">
      <c r="D33" s="12" t="str">
        <v>5ccc711e907b990001ce109d</v>
      </c>
      <c r="E33" s="12" cm="1">
        <f t="array" ref="E33">COUNTA(_xlfn._xlws.FILTER(calls!H:H,(calls!A:A=$A$30)*(calls!H:H=D33),""))</f>
        <v>4</v>
      </c>
    </row>
    <row r="34" spans="1:5" x14ac:dyDescent="0.25">
      <c r="D34" s="12" t="str">
        <v>5ec3c753622b97236b9e6796</v>
      </c>
      <c r="E34" s="12" cm="1">
        <f t="array" ref="E34">COUNTA(_xlfn._xlws.FILTER(calls!H:H,(calls!A:A=$A$30)*(calls!H:H=D34),""))</f>
        <v>4</v>
      </c>
    </row>
    <row r="35" spans="1:5" x14ac:dyDescent="0.25">
      <c r="D35" s="12" t="str">
        <v>5eccb086d314a0887ac5c3b5</v>
      </c>
      <c r="E35" s="12" cm="1">
        <f t="array" ref="E35">COUNTA(_xlfn._xlws.FILTER(calls!H:H,(calls!A:A=$A$30)*(calls!H:H=D35),""))</f>
        <v>4</v>
      </c>
    </row>
    <row r="36" spans="1:5" x14ac:dyDescent="0.25">
      <c r="D36" s="12" t="str">
        <v>5eb350c50f432115af792bf9</v>
      </c>
      <c r="E36" s="12" cm="1">
        <f t="array" ref="E36">COUNTA(_xlfn._xlws.FILTER(calls!H:H,(calls!A:A=$A$30)*(calls!H:H=D36),""))</f>
        <v>4</v>
      </c>
    </row>
    <row r="37" spans="1:5" x14ac:dyDescent="0.25">
      <c r="D37" s="12" t="str">
        <v>5c51b4d014aa5000015523f0</v>
      </c>
      <c r="E37" s="12" cm="1">
        <f t="array" ref="E37">COUNTA(_xlfn._xlws.FILTER(calls!H:H,(calls!A:A=$A$30)*(calls!H:H=D37),""))</f>
        <v>4</v>
      </c>
    </row>
    <row r="38" spans="1:5" x14ac:dyDescent="0.25">
      <c r="D38" s="12" t="str">
        <v>5e8b62e78dddff0287b5dd7d</v>
      </c>
      <c r="E38" s="12" cm="1">
        <f t="array" ref="E38">COUNTA(_xlfn._xlws.FILTER(calls!H:H,(calls!A:A=$A$30)*(calls!H:H=D38),""))</f>
        <v>4</v>
      </c>
    </row>
    <row r="39" spans="1:5" x14ac:dyDescent="0.25">
      <c r="A39" s="19">
        <v>44217</v>
      </c>
      <c r="B39" s="18">
        <v>8.3333333333333329E-2</v>
      </c>
      <c r="C39" s="12">
        <v>3</v>
      </c>
      <c r="D39" s="12" t="str" cm="1">
        <f t="array" ref="D39:D40">_xlfn.UNIQUE(_xlfn._xlws.FILTER(calls!H:H,calls!A:A=A39,"hello"))</f>
        <v>5cb4b4160b74e8001569b374</v>
      </c>
      <c r="E39" s="12" cm="1">
        <f t="array" ref="E39">COUNTA(_xlfn._xlws.FILTER(calls!H:H,(calls!A:A=$A$39)*(calls!H:H=D39),""))</f>
        <v>3</v>
      </c>
    </row>
    <row r="40" spans="1:5" x14ac:dyDescent="0.25">
      <c r="D40" s="12" t="str">
        <v>5f27d96875d81b0008db8d5f</v>
      </c>
      <c r="E40" s="12" cm="1">
        <f t="array" ref="E40">COUNTA(_xlfn._xlws.FILTER(calls!H:H,(calls!A:A=$A$39)*(calls!H:H=D40),""))</f>
        <v>3</v>
      </c>
    </row>
    <row r="41" spans="1:5" x14ac:dyDescent="0.25">
      <c r="A41" s="10">
        <v>44218</v>
      </c>
      <c r="B41" s="18">
        <v>8.3333333333333329E-2</v>
      </c>
      <c r="C41" s="12">
        <v>4</v>
      </c>
      <c r="D41" s="12" t="str" cm="1">
        <f t="array" ref="D41:D44">_xlfn.UNIQUE(_xlfn._xlws.FILTER(calls!H:H,calls!A:A=A41,"hello"))</f>
        <v>5fa2e888f2ec2d41c1faf2d1</v>
      </c>
      <c r="E41" s="12" cm="1">
        <f t="array" ref="E41">COUNTA(_xlfn._xlws.FILTER(calls!H:H,(calls!A:A=$A$41)*(calls!H:H=D41),""))</f>
        <v>4</v>
      </c>
    </row>
    <row r="42" spans="1:5" x14ac:dyDescent="0.25">
      <c r="D42" s="12" t="str">
        <v>5d8b11e9849bf40016055f0f</v>
      </c>
      <c r="E42" s="12" cm="1">
        <f t="array" ref="E42">COUNTA(_xlfn._xlws.FILTER(calls!H:H,(calls!A:A=$A$41)*(calls!H:H=D42),""))</f>
        <v>4</v>
      </c>
    </row>
    <row r="43" spans="1:5" x14ac:dyDescent="0.25">
      <c r="D43" s="12" t="str">
        <v>5ffc690f8dfc88069a128478</v>
      </c>
      <c r="E43" s="12" cm="1">
        <f t="array" ref="E43">COUNTA(_xlfn._xlws.FILTER(calls!H:H,(calls!A:A=$A$41)*(calls!H:H=D43),""))</f>
        <v>4</v>
      </c>
    </row>
    <row r="44" spans="1:5" x14ac:dyDescent="0.25">
      <c r="D44" s="12" t="str">
        <v>5ed315edeed1c218661eb147</v>
      </c>
      <c r="E44" s="12" cm="1">
        <f t="array" ref="E44">COUNTA(_xlfn._xlws.FILTER(calls!H:H,(calls!A:A=$A$41)*(calls!H:H=D44),""))</f>
        <v>4</v>
      </c>
    </row>
    <row r="45" spans="1:5" x14ac:dyDescent="0.25">
      <c r="A45" s="15">
        <v>44222</v>
      </c>
      <c r="B45" s="18">
        <v>8.3333333333333329E-2</v>
      </c>
      <c r="C45" s="12">
        <v>2</v>
      </c>
      <c r="D45" s="12" t="str" cm="1">
        <f t="array" ref="D45:D46">_xlfn.UNIQUE(_xlfn._xlws.FILTER(calls!H:H,calls!A:A=A45,"hello"))</f>
        <v>5ecc4a93243b34435985b392</v>
      </c>
      <c r="E45" s="12" cm="1">
        <f t="array" ref="E45">COUNTA(_xlfn._xlws.FILTER(calls!H:H,(calls!A:A=$A$45)*(calls!H:H=D45),""))</f>
        <v>2</v>
      </c>
    </row>
    <row r="46" spans="1:5" x14ac:dyDescent="0.25">
      <c r="D46" s="12" t="str">
        <v>5f7541683a0fd51b3c83f949</v>
      </c>
      <c r="E46" s="12" cm="1">
        <f t="array" ref="E46">COUNTA(_xlfn._xlws.FILTER(calls!H:H,(calls!A:A=$A$45)*(calls!H:H=D46),""))</f>
        <v>2</v>
      </c>
    </row>
    <row r="47" spans="1:5" x14ac:dyDescent="0.25">
      <c r="A47" s="15">
        <v>44224</v>
      </c>
      <c r="B47" s="18">
        <v>8.3333333333333329E-2</v>
      </c>
      <c r="C47" s="12">
        <v>3</v>
      </c>
      <c r="D47" s="12" t="str" cm="1">
        <f t="array" ref="D47:D53">_xlfn.UNIQUE(_xlfn._xlws.FILTER(calls!H:H,calls!A:A=A47,"hello"))</f>
        <v>5f3528bbed7b4d2df5cf0c4b</v>
      </c>
      <c r="E47" s="12" cm="1">
        <f t="array" ref="E47">COUNTA(_xlfn._xlws.FILTER(calls!H:H,(calls!A:A=$A$47)*(calls!H:H=D47),""))</f>
        <v>3</v>
      </c>
    </row>
    <row r="48" spans="1:5" x14ac:dyDescent="0.25">
      <c r="D48" s="12" t="str">
        <v>5f641323fc170219bf367bb9</v>
      </c>
      <c r="E48" s="12" cm="1">
        <f t="array" ref="E48">COUNTA(_xlfn._xlws.FILTER(calls!H:H,(calls!A:A=$A$47)*(calls!H:H=D48),""))</f>
        <v>3</v>
      </c>
    </row>
    <row r="49" spans="1:6" x14ac:dyDescent="0.25">
      <c r="D49" s="12" t="str">
        <v>5e747d8788152e3ec256df82</v>
      </c>
      <c r="E49" s="12" cm="1">
        <f t="array" ref="E49">COUNTA(_xlfn._xlws.FILTER(calls!H:H,(calls!A:A=$A$47)*(calls!H:H=D49),""))</f>
        <v>1</v>
      </c>
    </row>
    <row r="50" spans="1:6" x14ac:dyDescent="0.25">
      <c r="D50" s="12" t="str">
        <v>5f6875b05e3bc74d0dee825e</v>
      </c>
      <c r="E50" s="12" cm="1">
        <f t="array" ref="E50">COUNTA(_xlfn._xlws.FILTER(calls!H:H,(calls!A:A=$A$47)*(calls!H:H=D50),""))</f>
        <v>3</v>
      </c>
    </row>
    <row r="51" spans="1:6" x14ac:dyDescent="0.25">
      <c r="D51" s="12" t="str">
        <v>5ecc4a93243b34435985b392</v>
      </c>
      <c r="E51" s="12" cm="1">
        <f t="array" ref="E51">COUNTA(_xlfn._xlws.FILTER(calls!H:H,(calls!A:A=$A$47)*(calls!H:H=D51),""))</f>
        <v>3</v>
      </c>
    </row>
    <row r="52" spans="1:6" x14ac:dyDescent="0.25">
      <c r="D52" s="12" t="str">
        <v>5f3287b83428cb05746e2214</v>
      </c>
      <c r="E52" s="12" cm="1">
        <f t="array" ref="E52">COUNTA(_xlfn._xlws.FILTER(calls!H:H,(calls!A:A=$A$47)*(calls!H:H=D52),""))</f>
        <v>3</v>
      </c>
    </row>
    <row r="53" spans="1:6" x14ac:dyDescent="0.25">
      <c r="D53" s="12" t="str">
        <v>5f639dd20c8b8b0a7048b6b4</v>
      </c>
      <c r="E53" s="12" cm="1">
        <f t="array" ref="E53">COUNTA(_xlfn._xlws.FILTER(calls!H:H,(calls!A:A=$A$47)*(calls!H:H=D53),""))</f>
        <v>3</v>
      </c>
    </row>
    <row r="54" spans="1:6" x14ac:dyDescent="0.25">
      <c r="A54" s="10">
        <v>44225</v>
      </c>
      <c r="B54" s="18">
        <v>8.3333333333333329E-2</v>
      </c>
      <c r="C54" s="12">
        <v>2</v>
      </c>
      <c r="D54" s="12" t="str" cm="1">
        <f t="array" ref="D54:D61">_xlfn.UNIQUE(_xlfn._xlws.FILTER(calls!H:H,calls!A:A=A54,"hello"))</f>
        <v>5f918dadf5024b09a45d58e2</v>
      </c>
      <c r="E54" s="12" cm="1">
        <f t="array" ref="E54">COUNTA(_xlfn._xlws.FILTER(calls!H:H,(calls!A:A=$A$54)*(calls!H:H=D54),""))</f>
        <v>1</v>
      </c>
    </row>
    <row r="55" spans="1:6" x14ac:dyDescent="0.25">
      <c r="D55" s="12" t="str">
        <v>5f27d96875d81b0008db8d5f</v>
      </c>
      <c r="E55" s="12" cm="1">
        <f t="array" ref="E55">COUNTA(_xlfn._xlws.FILTER(calls!H:H,(calls!A:A=$A$54)*(calls!H:H=D55),""))</f>
        <v>2</v>
      </c>
    </row>
    <row r="56" spans="1:6" x14ac:dyDescent="0.25">
      <c r="D56" s="12" t="str">
        <v>5f94e6421e450134c9ef4cc1</v>
      </c>
      <c r="E56" s="12" cm="1">
        <f t="array" ref="E56">COUNTA(_xlfn._xlws.FILTER(calls!H:H,(calls!A:A=$A$54)*(calls!H:H=D56),""))</f>
        <v>2</v>
      </c>
    </row>
    <row r="57" spans="1:6" x14ac:dyDescent="0.25">
      <c r="D57" s="12" t="str">
        <v>5eef2ef1485fb3000809324c</v>
      </c>
      <c r="E57" s="12" cm="1">
        <f t="array" ref="E57">COUNTA(_xlfn._xlws.FILTER(calls!H:H,(calls!A:A=$A$54)*(calls!H:H=D57),""))</f>
        <v>2</v>
      </c>
    </row>
    <row r="58" spans="1:6" x14ac:dyDescent="0.25">
      <c r="D58" s="12" t="str">
        <v>5f348ee2296dad3b684ca884</v>
      </c>
      <c r="E58" s="12" cm="1">
        <f t="array" ref="E58">COUNTA(_xlfn._xlws.FILTER(calls!H:H,(calls!A:A=$A$54)*(calls!H:H=D58),""))</f>
        <v>2</v>
      </c>
    </row>
    <row r="59" spans="1:6" x14ac:dyDescent="0.25">
      <c r="D59" s="12" t="str">
        <v>5e9569e57ca863415e6359bc</v>
      </c>
      <c r="E59" s="12" cm="1">
        <f t="array" ref="E59">COUNTA(_xlfn._xlws.FILTER(calls!H:H,(calls!A:A=$A$54)*(calls!H:H=D59),""))</f>
        <v>2</v>
      </c>
      <c r="F59" s="16"/>
    </row>
    <row r="60" spans="1:6" x14ac:dyDescent="0.25">
      <c r="D60" s="12" t="str">
        <v>5b3c4027c49ecb00010aaeac</v>
      </c>
      <c r="E60" s="12" cm="1">
        <f t="array" ref="E60">COUNTA(_xlfn._xlws.FILTER(calls!H:H,(calls!A:A=$A$54)*(calls!H:H=D60),""))</f>
        <v>2</v>
      </c>
    </row>
    <row r="61" spans="1:6" x14ac:dyDescent="0.25">
      <c r="D61" s="12" t="str">
        <v>5db0c0adccd3190016f4a792</v>
      </c>
      <c r="E61" s="12" cm="1">
        <f t="array" ref="E61">COUNTA(_xlfn._xlws.FILTER(calls!H:H,(calls!A:A=$A$54)*(calls!H:H=D61),""))</f>
        <v>2</v>
      </c>
    </row>
    <row r="62" spans="1:6" x14ac:dyDescent="0.25">
      <c r="A62" s="15">
        <v>44229</v>
      </c>
      <c r="B62" s="18">
        <v>8.3333333333333329E-2</v>
      </c>
      <c r="C62" s="12">
        <v>3</v>
      </c>
      <c r="D62" s="12" t="str" cm="1">
        <f t="array" ref="D62:D68">_xlfn.UNIQUE(_xlfn._xlws.FILTER(calls!H:H,calls!A:A=A62,"hello"))</f>
        <v>5e4a2f23f64db74915406236</v>
      </c>
      <c r="E62" s="12" cm="1">
        <f t="array" ref="E62">COUNTA(_xlfn._xlws.FILTER(calls!H:H,(calls!A:A=$A$62)*(calls!H:H=D62),""))</f>
        <v>4</v>
      </c>
    </row>
    <row r="63" spans="1:6" x14ac:dyDescent="0.25">
      <c r="D63" s="12" t="str">
        <v>5e90428804391d343a01f7e5</v>
      </c>
      <c r="E63" s="12" cm="1">
        <f t="array" ref="E63">COUNTA(_xlfn._xlws.FILTER(calls!H:H,(calls!A:A=$A$62)*(calls!H:H=D63),""))</f>
        <v>3</v>
      </c>
    </row>
    <row r="64" spans="1:6" x14ac:dyDescent="0.25">
      <c r="D64" s="12" t="str">
        <v>5f3c520cc59223ab7aabf147</v>
      </c>
      <c r="E64" s="12" cm="1">
        <f t="array" ref="E64">COUNTA(_xlfn._xlws.FILTER(calls!H:H,(calls!A:A=$A$62)*(calls!H:H=D64),""))</f>
        <v>3</v>
      </c>
    </row>
    <row r="65" spans="1:5" x14ac:dyDescent="0.25">
      <c r="D65" s="12" t="str">
        <v>5f27d96875d81b0008db8d5f</v>
      </c>
      <c r="E65" s="12" cm="1">
        <f t="array" ref="E65">COUNTA(_xlfn._xlws.FILTER(calls!H:H,(calls!A:A=$A$62)*(calls!H:H=D65),""))</f>
        <v>3</v>
      </c>
    </row>
    <row r="66" spans="1:5" x14ac:dyDescent="0.25">
      <c r="D66" s="12" t="str">
        <v>5ec806f532fe7d2afa2e315b</v>
      </c>
      <c r="E66" s="12" cm="1">
        <f t="array" ref="E66">COUNTA(_xlfn._xlws.FILTER(calls!H:H,(calls!A:A=$A$62)*(calls!H:H=D66),""))</f>
        <v>2</v>
      </c>
    </row>
    <row r="67" spans="1:5" x14ac:dyDescent="0.25">
      <c r="D67" s="12" t="str">
        <v>5f4878547f5251349215a519</v>
      </c>
      <c r="E67" s="12" cm="1">
        <f t="array" ref="E67">COUNTA(_xlfn._xlws.FILTER(calls!H:H,(calls!A:A=$A$62)*(calls!H:H=D67),""))</f>
        <v>3</v>
      </c>
    </row>
    <row r="68" spans="1:5" x14ac:dyDescent="0.25">
      <c r="D68" s="12" t="str">
        <v>5f32259a6c83cd17a56612fa</v>
      </c>
      <c r="E68" s="12" cm="1">
        <f t="array" ref="E68">COUNTA(_xlfn._xlws.FILTER(calls!H:H,(calls!A:A=$A$62)*(calls!H:H=D68),""))</f>
        <v>3</v>
      </c>
    </row>
    <row r="69" spans="1:5" x14ac:dyDescent="0.25">
      <c r="A69" s="15">
        <v>44231</v>
      </c>
      <c r="B69" s="18">
        <v>8.3333333333333329E-2</v>
      </c>
      <c r="C69" s="12">
        <v>3</v>
      </c>
      <c r="D69" s="12" t="str" cm="1">
        <f t="array" ref="D69:D74">_xlfn.UNIQUE(_xlfn._xlws.FILTER(calls!H:H,calls!A:A=A69,"hello"))</f>
        <v>5e9069f2d4e249374820cc8e</v>
      </c>
      <c r="E69" s="12" cm="1">
        <f t="array" ref="E69">COUNTA(_xlfn._xlws.FILTER(calls!H:H,(calls!A:A=$A$69)*(calls!H:H=D69),""))</f>
        <v>3</v>
      </c>
    </row>
    <row r="70" spans="1:5" x14ac:dyDescent="0.25">
      <c r="D70" s="12" t="str">
        <v>5fbc0647ce226d06e7ddc7fc</v>
      </c>
      <c r="E70" s="12" cm="1">
        <f t="array" ref="E70">COUNTA(_xlfn._xlws.FILTER(calls!H:H,(calls!A:A=$A$69)*(calls!H:H=D70),""))</f>
        <v>3</v>
      </c>
    </row>
    <row r="71" spans="1:5" x14ac:dyDescent="0.25">
      <c r="D71" s="12" t="str">
        <v>5c6d2d18a2b39a00016916bd</v>
      </c>
      <c r="E71" s="12" cm="1">
        <f t="array" ref="E71">COUNTA(_xlfn._xlws.FILTER(calls!H:H,(calls!A:A=$A$69)*(calls!H:H=D71),""))</f>
        <v>3</v>
      </c>
    </row>
    <row r="72" spans="1:5" x14ac:dyDescent="0.25">
      <c r="D72" s="12" t="str">
        <v>5eb350c50f432115af792bf9</v>
      </c>
      <c r="E72" s="12" cm="1">
        <f t="array" ref="E72">COUNTA(_xlfn._xlws.FILTER(calls!H:H,(calls!A:A=$A$69)*(calls!H:H=D72),""))</f>
        <v>2</v>
      </c>
    </row>
    <row r="73" spans="1:5" x14ac:dyDescent="0.25">
      <c r="D73" s="12" t="str">
        <v>5f035e7905e44454f588a218</v>
      </c>
      <c r="E73" s="12" cm="1">
        <f t="array" ref="E73">COUNTA(_xlfn._xlws.FILTER(calls!H:H,(calls!A:A=$A$69)*(calls!H:H=D73),""))</f>
        <v>3</v>
      </c>
    </row>
    <row r="74" spans="1:5" x14ac:dyDescent="0.25">
      <c r="D74" s="12" t="str">
        <v>5eb5c2051cabb149a0636117</v>
      </c>
      <c r="E74" s="12" cm="1">
        <f t="array" ref="E74">COUNTA(_xlfn._xlws.FILTER(calls!H:H,(calls!A:A=$A$69)*(calls!H:H=D74),""))</f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83-EA60-4BBB-8157-88BC18F3881A}">
  <dimension ref="A1:Q77"/>
  <sheetViews>
    <sheetView topLeftCell="A54" zoomScale="85" zoomScaleNormal="85" workbookViewId="0">
      <selection activeCell="A43" sqref="A43"/>
    </sheetView>
  </sheetViews>
  <sheetFormatPr defaultRowHeight="12.75" x14ac:dyDescent="0.2"/>
  <cols>
    <col min="1" max="1" width="26" style="3" customWidth="1"/>
    <col min="2" max="3" width="14.140625" style="35" customWidth="1"/>
    <col min="4" max="4" width="13.5703125" style="35" customWidth="1"/>
    <col min="5" max="5" width="13.85546875" style="35" customWidth="1"/>
    <col min="6" max="7" width="13.7109375" style="35" customWidth="1"/>
    <col min="8" max="8" width="15.7109375" style="35" customWidth="1"/>
    <col min="9" max="9" width="13.42578125" style="35" customWidth="1"/>
    <col min="10" max="10" width="12.5703125" style="35" customWidth="1"/>
    <col min="11" max="11" width="12.140625" style="35" customWidth="1"/>
    <col min="12" max="12" width="11.28515625" style="35" customWidth="1"/>
    <col min="13" max="13" width="14.42578125" style="35" customWidth="1"/>
    <col min="14" max="14" width="14.140625" style="35" customWidth="1"/>
    <col min="15" max="15" width="12" style="35" customWidth="1"/>
    <col min="16" max="16" width="13" style="35" customWidth="1"/>
    <col min="17" max="17" width="12.7109375" style="35" customWidth="1"/>
    <col min="18" max="16384" width="9.140625" style="35"/>
  </cols>
  <sheetData>
    <row r="1" spans="1:17" ht="15" x14ac:dyDescent="0.25">
      <c r="A1" s="36" t="str" cm="1">
        <f t="array" ref="A1:A69">_xlfn.UNIQUE(calls!H:H)</f>
        <v>Participant ID</v>
      </c>
      <c r="B1" s="37">
        <v>44176</v>
      </c>
      <c r="C1" s="37">
        <v>44186</v>
      </c>
      <c r="D1" s="37">
        <v>44194</v>
      </c>
      <c r="E1" s="37">
        <v>44202</v>
      </c>
      <c r="F1" s="37">
        <v>44208</v>
      </c>
      <c r="G1" s="37">
        <v>44209</v>
      </c>
      <c r="H1" s="37">
        <v>44210</v>
      </c>
      <c r="I1" s="37">
        <v>44211</v>
      </c>
      <c r="J1" s="37">
        <v>44214</v>
      </c>
      <c r="K1" s="38">
        <v>44217</v>
      </c>
      <c r="L1" s="39">
        <v>44218</v>
      </c>
      <c r="M1" s="37">
        <v>44222</v>
      </c>
      <c r="N1" s="37">
        <v>44224</v>
      </c>
      <c r="O1" s="39">
        <v>44225</v>
      </c>
      <c r="P1" s="37">
        <v>44229</v>
      </c>
      <c r="Q1" s="37">
        <v>44231</v>
      </c>
    </row>
    <row r="2" spans="1:17" x14ac:dyDescent="0.2">
      <c r="A2" s="3" t="str">
        <v>NA</v>
      </c>
      <c r="B2" s="35">
        <f>COUNTIFS(calls!$H:$H,$A2,calls!$A:$A,$B$1)</f>
        <v>4</v>
      </c>
      <c r="C2" s="35">
        <f>COUNTIFS(calls!$H:$H,$A2,calls!$A:$A,$C$1)</f>
        <v>0</v>
      </c>
      <c r="D2" s="35">
        <f>COUNTIFS(calls!$H:$H,$A2,calls!$A:$A,$D$1)</f>
        <v>0</v>
      </c>
      <c r="E2" s="35">
        <f>COUNTIFS(calls!$H:$H,$A2,calls!$A:$A,$E$1)</f>
        <v>0</v>
      </c>
      <c r="F2" s="35">
        <f>COUNTIFS(calls!$H:$H,$A2,calls!$A:$A,$F$1)</f>
        <v>0</v>
      </c>
      <c r="G2" s="35">
        <f>COUNTIFS(calls!$H:$H,$A2,calls!$A:$A,$G$1)</f>
        <v>0</v>
      </c>
      <c r="H2" s="35">
        <f>COUNTIFS(calls!$H:$H,$A2,calls!$A:$A,$H$1)</f>
        <v>0</v>
      </c>
      <c r="I2" s="35">
        <f>COUNTIFS(calls!$H:$H,$A2,calls!$A:$A,$I$1)</f>
        <v>0</v>
      </c>
      <c r="J2" s="35">
        <f>COUNTIFS(calls!$H:$H,$A2,calls!$A:$A,$J$1)</f>
        <v>0</v>
      </c>
      <c r="K2" s="35">
        <f>COUNTIFS(calls!$H:$H,$A2,calls!$A:$A,$K$1)</f>
        <v>0</v>
      </c>
      <c r="L2" s="35">
        <f>COUNTIFS(calls!$H:$H,$A2,calls!$A:$A,$L$1)</f>
        <v>0</v>
      </c>
      <c r="M2" s="35">
        <f>COUNTIFS(calls!$H:$H,$A2,calls!$A:$A,$M$1)</f>
        <v>0</v>
      </c>
      <c r="N2" s="35">
        <f>COUNTIFS(calls!$H:$H,$A2,calls!$A:$A,$N$1)</f>
        <v>0</v>
      </c>
      <c r="O2" s="35">
        <f>COUNTIFS(calls!$H:$H,$A2,calls!$A:$A,$O$1)</f>
        <v>0</v>
      </c>
      <c r="P2" s="35">
        <f>COUNTIFS(calls!$H:$H,$A2,calls!$A:$A,$P$1)</f>
        <v>0</v>
      </c>
      <c r="Q2" s="35">
        <f>COUNTIFS(calls!$H:$H,$A2,calls!$A:$A,$Q$1)</f>
        <v>0</v>
      </c>
    </row>
    <row r="3" spans="1:17" x14ac:dyDescent="0.2">
      <c r="A3" s="3" t="str">
        <v>5f2e0f89d49b9517a5fa1620</v>
      </c>
      <c r="B3" s="35">
        <f>COUNTIFS(calls!$H:$H,$A3,calls!$A:$A,$B$1)</f>
        <v>0</v>
      </c>
      <c r="C3" s="35">
        <f>COUNTIFS(calls!$H:$H,$A3,calls!$A:$A,$C$1)</f>
        <v>2</v>
      </c>
      <c r="D3" s="35">
        <f>COUNTIFS(calls!$H:$H,$A3,calls!$A:$A,$D$1)</f>
        <v>0</v>
      </c>
      <c r="E3" s="35">
        <f>COUNTIFS(calls!$H:$H,$A3,calls!$A:$A,$E$1)</f>
        <v>0</v>
      </c>
      <c r="F3" s="35">
        <f>COUNTIFS(calls!$H:$H,$A3,calls!$A:$A,$F$1)</f>
        <v>0</v>
      </c>
      <c r="G3" s="35">
        <f>COUNTIFS(calls!$H:$H,$A3,calls!$A:$A,$G$1)</f>
        <v>0</v>
      </c>
      <c r="H3" s="35">
        <f>COUNTIFS(calls!$H:$H,$A3,calls!$A:$A,$H$1)</f>
        <v>0</v>
      </c>
      <c r="I3" s="35">
        <f>COUNTIFS(calls!$H:$H,$A3,calls!$A:$A,$I$1)</f>
        <v>0</v>
      </c>
      <c r="J3" s="35">
        <f>COUNTIFS(calls!$H:$H,$A3,calls!$A:$A,$J$1)</f>
        <v>0</v>
      </c>
      <c r="K3" s="35">
        <f>COUNTIFS(calls!$H:$H,$A3,calls!$A:$A,$K$1)</f>
        <v>0</v>
      </c>
      <c r="L3" s="35">
        <f>COUNTIFS(calls!$H:$H,$A3,calls!$A:$A,$L$1)</f>
        <v>0</v>
      </c>
      <c r="M3" s="35">
        <f>COUNTIFS(calls!$H:$H,$A3,calls!$A:$A,$M$1)</f>
        <v>0</v>
      </c>
      <c r="N3" s="35">
        <f>COUNTIFS(calls!$H:$H,$A3,calls!$A:$A,$N$1)</f>
        <v>0</v>
      </c>
      <c r="O3" s="35">
        <f>COUNTIFS(calls!$H:$H,$A3,calls!$A:$A,$O$1)</f>
        <v>0</v>
      </c>
      <c r="P3" s="35">
        <f>COUNTIFS(calls!$H:$H,$A3,calls!$A:$A,$P$1)</f>
        <v>0</v>
      </c>
      <c r="Q3" s="35">
        <f>COUNTIFS(calls!$H:$H,$A3,calls!$A:$A,$Q$1)</f>
        <v>0</v>
      </c>
    </row>
    <row r="4" spans="1:17" x14ac:dyDescent="0.2">
      <c r="A4" s="3" t="str">
        <v>5f6b70d050d8b206c64e4ba1</v>
      </c>
      <c r="B4" s="35">
        <f>COUNTIFS(calls!$H:$H,$A4,calls!$A:$A,$B$1)</f>
        <v>0</v>
      </c>
      <c r="C4" s="35">
        <f>COUNTIFS(calls!$H:$H,$A4,calls!$A:$A,$C$1)</f>
        <v>0</v>
      </c>
      <c r="D4" s="35">
        <f>COUNTIFS(calls!$H:$H,$A4,calls!$A:$A,$D$1)</f>
        <v>4</v>
      </c>
      <c r="E4" s="35">
        <f>COUNTIFS(calls!$H:$H,$A4,calls!$A:$A,$E$1)</f>
        <v>0</v>
      </c>
      <c r="F4" s="35">
        <f>COUNTIFS(calls!$H:$H,$A4,calls!$A:$A,$F$1)</f>
        <v>0</v>
      </c>
      <c r="G4" s="35">
        <f>COUNTIFS(calls!$H:$H,$A4,calls!$A:$A,$G$1)</f>
        <v>0</v>
      </c>
      <c r="H4" s="35">
        <f>COUNTIFS(calls!$H:$H,$A4,calls!$A:$A,$H$1)</f>
        <v>0</v>
      </c>
      <c r="I4" s="35">
        <f>COUNTIFS(calls!$H:$H,$A4,calls!$A:$A,$I$1)</f>
        <v>0</v>
      </c>
      <c r="J4" s="35">
        <f>COUNTIFS(calls!$H:$H,$A4,calls!$A:$A,$J$1)</f>
        <v>0</v>
      </c>
      <c r="K4" s="35">
        <f>COUNTIFS(calls!$H:$H,$A4,calls!$A:$A,$K$1)</f>
        <v>0</v>
      </c>
      <c r="L4" s="35">
        <f>COUNTIFS(calls!$H:$H,$A4,calls!$A:$A,$L$1)</f>
        <v>0</v>
      </c>
      <c r="M4" s="35">
        <f>COUNTIFS(calls!$H:$H,$A4,calls!$A:$A,$M$1)</f>
        <v>0</v>
      </c>
      <c r="N4" s="35">
        <f>COUNTIFS(calls!$H:$H,$A4,calls!$A:$A,$N$1)</f>
        <v>0</v>
      </c>
      <c r="O4" s="35">
        <f>COUNTIFS(calls!$H:$H,$A4,calls!$A:$A,$O$1)</f>
        <v>0</v>
      </c>
      <c r="P4" s="35">
        <f>COUNTIFS(calls!$H:$H,$A4,calls!$A:$A,$P$1)</f>
        <v>0</v>
      </c>
      <c r="Q4" s="35">
        <f>COUNTIFS(calls!$H:$H,$A4,calls!$A:$A,$Q$1)</f>
        <v>0</v>
      </c>
    </row>
    <row r="5" spans="1:17" x14ac:dyDescent="0.2">
      <c r="A5" s="3" t="str">
        <v>5ed25f519722511b853234ea</v>
      </c>
      <c r="B5" s="35">
        <f>COUNTIFS(calls!$H:$H,$A5,calls!$A:$A,$B$1)</f>
        <v>0</v>
      </c>
      <c r="C5" s="35">
        <f>COUNTIFS(calls!$H:$H,$A5,calls!$A:$A,$C$1)</f>
        <v>0</v>
      </c>
      <c r="D5" s="35">
        <f>COUNTIFS(calls!$H:$H,$A5,calls!$A:$A,$D$1)</f>
        <v>4</v>
      </c>
      <c r="E5" s="35">
        <f>COUNTIFS(calls!$H:$H,$A5,calls!$A:$A,$E$1)</f>
        <v>0</v>
      </c>
      <c r="F5" s="35">
        <f>COUNTIFS(calls!$H:$H,$A5,calls!$A:$A,$F$1)</f>
        <v>0</v>
      </c>
      <c r="G5" s="35">
        <f>COUNTIFS(calls!$H:$H,$A5,calls!$A:$A,$G$1)</f>
        <v>0</v>
      </c>
      <c r="H5" s="35">
        <f>COUNTIFS(calls!$H:$H,$A5,calls!$A:$A,$H$1)</f>
        <v>0</v>
      </c>
      <c r="I5" s="35">
        <f>COUNTIFS(calls!$H:$H,$A5,calls!$A:$A,$I$1)</f>
        <v>0</v>
      </c>
      <c r="J5" s="35">
        <f>COUNTIFS(calls!$H:$H,$A5,calls!$A:$A,$J$1)</f>
        <v>0</v>
      </c>
      <c r="K5" s="35">
        <f>COUNTIFS(calls!$H:$H,$A5,calls!$A:$A,$K$1)</f>
        <v>0</v>
      </c>
      <c r="L5" s="35">
        <f>COUNTIFS(calls!$H:$H,$A5,calls!$A:$A,$L$1)</f>
        <v>0</v>
      </c>
      <c r="M5" s="35">
        <f>COUNTIFS(calls!$H:$H,$A5,calls!$A:$A,$M$1)</f>
        <v>0</v>
      </c>
      <c r="N5" s="35">
        <f>COUNTIFS(calls!$H:$H,$A5,calls!$A:$A,$N$1)</f>
        <v>0</v>
      </c>
      <c r="O5" s="35">
        <f>COUNTIFS(calls!$H:$H,$A5,calls!$A:$A,$O$1)</f>
        <v>0</v>
      </c>
      <c r="P5" s="35">
        <f>COUNTIFS(calls!$H:$H,$A5,calls!$A:$A,$P$1)</f>
        <v>0</v>
      </c>
      <c r="Q5" s="35">
        <f>COUNTIFS(calls!$H:$H,$A5,calls!$A:$A,$Q$1)</f>
        <v>0</v>
      </c>
    </row>
    <row r="6" spans="1:17" x14ac:dyDescent="0.2">
      <c r="A6" s="3" t="str">
        <v>5dbd2425e8702f28fc52f8a6</v>
      </c>
      <c r="B6" s="35">
        <f>COUNTIFS(calls!$H:$H,$A6,calls!$A:$A,$B$1)</f>
        <v>0</v>
      </c>
      <c r="C6" s="35">
        <f>COUNTIFS(calls!$H:$H,$A6,calls!$A:$A,$C$1)</f>
        <v>0</v>
      </c>
      <c r="D6" s="35">
        <f>COUNTIFS(calls!$H:$H,$A6,calls!$A:$A,$D$1)</f>
        <v>0</v>
      </c>
      <c r="E6" s="35">
        <f>COUNTIFS(calls!$H:$H,$A6,calls!$A:$A,$E$1)</f>
        <v>2</v>
      </c>
      <c r="F6" s="35">
        <f>COUNTIFS(calls!$H:$H,$A6,calls!$A:$A,$F$1)</f>
        <v>0</v>
      </c>
      <c r="G6" s="35">
        <f>COUNTIFS(calls!$H:$H,$A6,calls!$A:$A,$G$1)</f>
        <v>0</v>
      </c>
      <c r="H6" s="35">
        <f>COUNTIFS(calls!$H:$H,$A6,calls!$A:$A,$H$1)</f>
        <v>0</v>
      </c>
      <c r="I6" s="35">
        <f>COUNTIFS(calls!$H:$H,$A6,calls!$A:$A,$I$1)</f>
        <v>0</v>
      </c>
      <c r="J6" s="35">
        <f>COUNTIFS(calls!$H:$H,$A6,calls!$A:$A,$J$1)</f>
        <v>0</v>
      </c>
      <c r="K6" s="35">
        <f>COUNTIFS(calls!$H:$H,$A6,calls!$A:$A,$K$1)</f>
        <v>0</v>
      </c>
      <c r="L6" s="35">
        <f>COUNTIFS(calls!$H:$H,$A6,calls!$A:$A,$L$1)</f>
        <v>0</v>
      </c>
      <c r="M6" s="35">
        <f>COUNTIFS(calls!$H:$H,$A6,calls!$A:$A,$M$1)</f>
        <v>0</v>
      </c>
      <c r="N6" s="35">
        <f>COUNTIFS(calls!$H:$H,$A6,calls!$A:$A,$N$1)</f>
        <v>0</v>
      </c>
      <c r="O6" s="35">
        <f>COUNTIFS(calls!$H:$H,$A6,calls!$A:$A,$O$1)</f>
        <v>0</v>
      </c>
      <c r="P6" s="35">
        <f>COUNTIFS(calls!$H:$H,$A6,calls!$A:$A,$P$1)</f>
        <v>0</v>
      </c>
      <c r="Q6" s="35">
        <f>COUNTIFS(calls!$H:$H,$A6,calls!$A:$A,$Q$1)</f>
        <v>0</v>
      </c>
    </row>
    <row r="7" spans="1:17" x14ac:dyDescent="0.2">
      <c r="A7" s="3" t="str">
        <v>5ee9fc83a17c1d02ad6c07e0</v>
      </c>
      <c r="B7" s="35">
        <f>COUNTIFS(calls!$H:$H,$A7,calls!$A:$A,$B$1)</f>
        <v>0</v>
      </c>
      <c r="C7" s="35">
        <f>COUNTIFS(calls!$H:$H,$A7,calls!$A:$A,$C$1)</f>
        <v>0</v>
      </c>
      <c r="D7" s="35">
        <f>COUNTIFS(calls!$H:$H,$A7,calls!$A:$A,$D$1)</f>
        <v>0</v>
      </c>
      <c r="E7" s="35">
        <f>COUNTIFS(calls!$H:$H,$A7,calls!$A:$A,$E$1)</f>
        <v>1</v>
      </c>
      <c r="F7" s="35">
        <f>COUNTIFS(calls!$H:$H,$A7,calls!$A:$A,$F$1)</f>
        <v>0</v>
      </c>
      <c r="G7" s="35">
        <f>COUNTIFS(calls!$H:$H,$A7,calls!$A:$A,$G$1)</f>
        <v>0</v>
      </c>
      <c r="H7" s="35">
        <f>COUNTIFS(calls!$H:$H,$A7,calls!$A:$A,$H$1)</f>
        <v>0</v>
      </c>
      <c r="I7" s="35">
        <f>COUNTIFS(calls!$H:$H,$A7,calls!$A:$A,$I$1)</f>
        <v>0</v>
      </c>
      <c r="J7" s="35">
        <f>COUNTIFS(calls!$H:$H,$A7,calls!$A:$A,$J$1)</f>
        <v>0</v>
      </c>
      <c r="K7" s="35">
        <f>COUNTIFS(calls!$H:$H,$A7,calls!$A:$A,$K$1)</f>
        <v>0</v>
      </c>
      <c r="L7" s="35">
        <f>COUNTIFS(calls!$H:$H,$A7,calls!$A:$A,$L$1)</f>
        <v>0</v>
      </c>
      <c r="M7" s="35">
        <f>COUNTIFS(calls!$H:$H,$A7,calls!$A:$A,$M$1)</f>
        <v>0</v>
      </c>
      <c r="N7" s="35">
        <f>COUNTIFS(calls!$H:$H,$A7,calls!$A:$A,$N$1)</f>
        <v>0</v>
      </c>
      <c r="O7" s="35">
        <f>COUNTIFS(calls!$H:$H,$A7,calls!$A:$A,$O$1)</f>
        <v>0</v>
      </c>
      <c r="P7" s="35">
        <f>COUNTIFS(calls!$H:$H,$A7,calls!$A:$A,$P$1)</f>
        <v>0</v>
      </c>
      <c r="Q7" s="35">
        <f>COUNTIFS(calls!$H:$H,$A7,calls!$A:$A,$Q$1)</f>
        <v>0</v>
      </c>
    </row>
    <row r="8" spans="1:17" x14ac:dyDescent="0.2">
      <c r="A8" s="3" t="str">
        <v>5c1d458ae2d9150001b5a234</v>
      </c>
      <c r="B8" s="35">
        <f>COUNTIFS(calls!$H:$H,$A8,calls!$A:$A,$B$1)</f>
        <v>0</v>
      </c>
      <c r="C8" s="35">
        <f>COUNTIFS(calls!$H:$H,$A8,calls!$A:$A,$C$1)</f>
        <v>0</v>
      </c>
      <c r="D8" s="35">
        <f>COUNTIFS(calls!$H:$H,$A8,calls!$A:$A,$D$1)</f>
        <v>0</v>
      </c>
      <c r="E8" s="35">
        <f>COUNTIFS(calls!$H:$H,$A8,calls!$A:$A,$E$1)</f>
        <v>1</v>
      </c>
      <c r="F8" s="35">
        <f>COUNTIFS(calls!$H:$H,$A8,calls!$A:$A,$F$1)</f>
        <v>0</v>
      </c>
      <c r="G8" s="35">
        <f>COUNTIFS(calls!$H:$H,$A8,calls!$A:$A,$G$1)</f>
        <v>0</v>
      </c>
      <c r="H8" s="35">
        <f>COUNTIFS(calls!$H:$H,$A8,calls!$A:$A,$H$1)</f>
        <v>0</v>
      </c>
      <c r="I8" s="35">
        <f>COUNTIFS(calls!$H:$H,$A8,calls!$A:$A,$I$1)</f>
        <v>0</v>
      </c>
      <c r="J8" s="35">
        <f>COUNTIFS(calls!$H:$H,$A8,calls!$A:$A,$J$1)</f>
        <v>0</v>
      </c>
      <c r="K8" s="35">
        <f>COUNTIFS(calls!$H:$H,$A8,calls!$A:$A,$K$1)</f>
        <v>0</v>
      </c>
      <c r="L8" s="35">
        <f>COUNTIFS(calls!$H:$H,$A8,calls!$A:$A,$L$1)</f>
        <v>0</v>
      </c>
      <c r="M8" s="35">
        <f>COUNTIFS(calls!$H:$H,$A8,calls!$A:$A,$M$1)</f>
        <v>0</v>
      </c>
      <c r="N8" s="35">
        <f>COUNTIFS(calls!$H:$H,$A8,calls!$A:$A,$N$1)</f>
        <v>0</v>
      </c>
      <c r="O8" s="35">
        <f>COUNTIFS(calls!$H:$H,$A8,calls!$A:$A,$O$1)</f>
        <v>0</v>
      </c>
      <c r="P8" s="35">
        <f>COUNTIFS(calls!$H:$H,$A8,calls!$A:$A,$P$1)</f>
        <v>0</v>
      </c>
      <c r="Q8" s="35">
        <f>COUNTIFS(calls!$H:$H,$A8,calls!$A:$A,$Q$1)</f>
        <v>0</v>
      </c>
    </row>
    <row r="9" spans="1:17" x14ac:dyDescent="0.2">
      <c r="A9" s="3" t="str">
        <v>5d67b4c31e367a0017273ecb</v>
      </c>
      <c r="B9" s="35">
        <f>COUNTIFS(calls!$H:$H,$A9,calls!$A:$A,$B$1)</f>
        <v>0</v>
      </c>
      <c r="C9" s="35">
        <f>COUNTIFS(calls!$H:$H,$A9,calls!$A:$A,$C$1)</f>
        <v>0</v>
      </c>
      <c r="D9" s="35">
        <f>COUNTIFS(calls!$H:$H,$A9,calls!$A:$A,$D$1)</f>
        <v>0</v>
      </c>
      <c r="E9" s="35">
        <f>COUNTIFS(calls!$H:$H,$A9,calls!$A:$A,$E$1)</f>
        <v>0</v>
      </c>
      <c r="F9" s="35">
        <f>COUNTIFS(calls!$H:$H,$A9,calls!$A:$A,$F$1)</f>
        <v>4</v>
      </c>
      <c r="G9" s="35">
        <f>COUNTIFS(calls!$H:$H,$A9,calls!$A:$A,$G$1)</f>
        <v>0</v>
      </c>
      <c r="H9" s="35">
        <f>COUNTIFS(calls!$H:$H,$A9,calls!$A:$A,$H$1)</f>
        <v>0</v>
      </c>
      <c r="I9" s="35">
        <f>COUNTIFS(calls!$H:$H,$A9,calls!$A:$A,$I$1)</f>
        <v>0</v>
      </c>
      <c r="J9" s="35">
        <f>COUNTIFS(calls!$H:$H,$A9,calls!$A:$A,$J$1)</f>
        <v>0</v>
      </c>
      <c r="K9" s="35">
        <f>COUNTIFS(calls!$H:$H,$A9,calls!$A:$A,$K$1)</f>
        <v>0</v>
      </c>
      <c r="L9" s="35">
        <f>COUNTIFS(calls!$H:$H,$A9,calls!$A:$A,$L$1)</f>
        <v>0</v>
      </c>
      <c r="M9" s="35">
        <f>COUNTIFS(calls!$H:$H,$A9,calls!$A:$A,$M$1)</f>
        <v>0</v>
      </c>
      <c r="N9" s="35">
        <f>COUNTIFS(calls!$H:$H,$A9,calls!$A:$A,$N$1)</f>
        <v>0</v>
      </c>
      <c r="O9" s="35">
        <f>COUNTIFS(calls!$H:$H,$A9,calls!$A:$A,$O$1)</f>
        <v>0</v>
      </c>
      <c r="P9" s="35">
        <f>COUNTIFS(calls!$H:$H,$A9,calls!$A:$A,$P$1)</f>
        <v>0</v>
      </c>
      <c r="Q9" s="35">
        <f>COUNTIFS(calls!$H:$H,$A9,calls!$A:$A,$Q$1)</f>
        <v>0</v>
      </c>
    </row>
    <row r="10" spans="1:17" x14ac:dyDescent="0.2">
      <c r="A10" s="3" t="str">
        <v>5d29126cc812800015be147f</v>
      </c>
      <c r="B10" s="35">
        <f>COUNTIFS(calls!$H:$H,$A10,calls!$A:$A,$B$1)</f>
        <v>0</v>
      </c>
      <c r="C10" s="35">
        <f>COUNTIFS(calls!$H:$H,$A10,calls!$A:$A,$C$1)</f>
        <v>0</v>
      </c>
      <c r="D10" s="35">
        <f>COUNTIFS(calls!$H:$H,$A10,calls!$A:$A,$D$1)</f>
        <v>0</v>
      </c>
      <c r="E10" s="35">
        <f>COUNTIFS(calls!$H:$H,$A10,calls!$A:$A,$E$1)</f>
        <v>0</v>
      </c>
      <c r="F10" s="35">
        <f>COUNTIFS(calls!$H:$H,$A10,calls!$A:$A,$F$1)</f>
        <v>1</v>
      </c>
      <c r="G10" s="35">
        <f>COUNTIFS(calls!$H:$H,$A10,calls!$A:$A,$G$1)</f>
        <v>0</v>
      </c>
      <c r="H10" s="35">
        <f>COUNTIFS(calls!$H:$H,$A10,calls!$A:$A,$H$1)</f>
        <v>0</v>
      </c>
      <c r="I10" s="35">
        <f>COUNTIFS(calls!$H:$H,$A10,calls!$A:$A,$I$1)</f>
        <v>0</v>
      </c>
      <c r="J10" s="35">
        <f>COUNTIFS(calls!$H:$H,$A10,calls!$A:$A,$J$1)</f>
        <v>0</v>
      </c>
      <c r="K10" s="35">
        <f>COUNTIFS(calls!$H:$H,$A10,calls!$A:$A,$K$1)</f>
        <v>0</v>
      </c>
      <c r="L10" s="35">
        <f>COUNTIFS(calls!$H:$H,$A10,calls!$A:$A,$L$1)</f>
        <v>0</v>
      </c>
      <c r="M10" s="35">
        <f>COUNTIFS(calls!$H:$H,$A10,calls!$A:$A,$M$1)</f>
        <v>0</v>
      </c>
      <c r="N10" s="35">
        <f>COUNTIFS(calls!$H:$H,$A10,calls!$A:$A,$N$1)</f>
        <v>0</v>
      </c>
      <c r="O10" s="35">
        <f>COUNTIFS(calls!$H:$H,$A10,calls!$A:$A,$O$1)</f>
        <v>0</v>
      </c>
      <c r="P10" s="35">
        <f>COUNTIFS(calls!$H:$H,$A10,calls!$A:$A,$P$1)</f>
        <v>0</v>
      </c>
      <c r="Q10" s="35">
        <f>COUNTIFS(calls!$H:$H,$A10,calls!$A:$A,$Q$1)</f>
        <v>0</v>
      </c>
    </row>
    <row r="11" spans="1:17" x14ac:dyDescent="0.2">
      <c r="A11" s="3" t="str">
        <v>5ded3d21be28563ff17ee400</v>
      </c>
      <c r="B11" s="35">
        <f>COUNTIFS(calls!$H:$H,$A11,calls!$A:$A,$B$1)</f>
        <v>0</v>
      </c>
      <c r="C11" s="35">
        <f>COUNTIFS(calls!$H:$H,$A11,calls!$A:$A,$C$1)</f>
        <v>0</v>
      </c>
      <c r="D11" s="35">
        <f>COUNTIFS(calls!$H:$H,$A11,calls!$A:$A,$D$1)</f>
        <v>0</v>
      </c>
      <c r="E11" s="35">
        <f>COUNTIFS(calls!$H:$H,$A11,calls!$A:$A,$E$1)</f>
        <v>0</v>
      </c>
      <c r="F11" s="35">
        <f>COUNTIFS(calls!$H:$H,$A11,calls!$A:$A,$F$1)</f>
        <v>1</v>
      </c>
      <c r="G11" s="35">
        <f>COUNTIFS(calls!$H:$H,$A11,calls!$A:$A,$G$1)</f>
        <v>0</v>
      </c>
      <c r="H11" s="35">
        <f>COUNTIFS(calls!$H:$H,$A11,calls!$A:$A,$H$1)</f>
        <v>0</v>
      </c>
      <c r="I11" s="35">
        <f>COUNTIFS(calls!$H:$H,$A11,calls!$A:$A,$I$1)</f>
        <v>0</v>
      </c>
      <c r="J11" s="35">
        <f>COUNTIFS(calls!$H:$H,$A11,calls!$A:$A,$J$1)</f>
        <v>0</v>
      </c>
      <c r="K11" s="35">
        <f>COUNTIFS(calls!$H:$H,$A11,calls!$A:$A,$K$1)</f>
        <v>0</v>
      </c>
      <c r="L11" s="35">
        <f>COUNTIFS(calls!$H:$H,$A11,calls!$A:$A,$L$1)</f>
        <v>0</v>
      </c>
      <c r="M11" s="35">
        <f>COUNTIFS(calls!$H:$H,$A11,calls!$A:$A,$M$1)</f>
        <v>0</v>
      </c>
      <c r="N11" s="35">
        <f>COUNTIFS(calls!$H:$H,$A11,calls!$A:$A,$N$1)</f>
        <v>0</v>
      </c>
      <c r="O11" s="35">
        <f>COUNTIFS(calls!$H:$H,$A11,calls!$A:$A,$O$1)</f>
        <v>0</v>
      </c>
      <c r="P11" s="35">
        <f>COUNTIFS(calls!$H:$H,$A11,calls!$A:$A,$P$1)</f>
        <v>0</v>
      </c>
      <c r="Q11" s="35">
        <f>COUNTIFS(calls!$H:$H,$A11,calls!$A:$A,$Q$1)</f>
        <v>0</v>
      </c>
    </row>
    <row r="12" spans="1:17" x14ac:dyDescent="0.2">
      <c r="A12" s="3" t="str">
        <v>5c83f171fff8430001e997b4</v>
      </c>
      <c r="B12" s="35">
        <f>COUNTIFS(calls!$H:$H,$A12,calls!$A:$A,$B$1)</f>
        <v>0</v>
      </c>
      <c r="C12" s="35">
        <f>COUNTIFS(calls!$H:$H,$A12,calls!$A:$A,$C$1)</f>
        <v>0</v>
      </c>
      <c r="D12" s="35">
        <f>COUNTIFS(calls!$H:$H,$A12,calls!$A:$A,$D$1)</f>
        <v>0</v>
      </c>
      <c r="E12" s="35">
        <f>COUNTIFS(calls!$H:$H,$A12,calls!$A:$A,$E$1)</f>
        <v>0</v>
      </c>
      <c r="F12" s="35">
        <f>COUNTIFS(calls!$H:$H,$A12,calls!$A:$A,$F$1)</f>
        <v>4</v>
      </c>
      <c r="G12" s="35">
        <f>COUNTIFS(calls!$H:$H,$A12,calls!$A:$A,$G$1)</f>
        <v>0</v>
      </c>
      <c r="H12" s="35">
        <f>COUNTIFS(calls!$H:$H,$A12,calls!$A:$A,$H$1)</f>
        <v>0</v>
      </c>
      <c r="I12" s="35">
        <f>COUNTIFS(calls!$H:$H,$A12,calls!$A:$A,$I$1)</f>
        <v>0</v>
      </c>
      <c r="J12" s="35">
        <f>COUNTIFS(calls!$H:$H,$A12,calls!$A:$A,$J$1)</f>
        <v>0</v>
      </c>
      <c r="K12" s="35">
        <f>COUNTIFS(calls!$H:$H,$A12,calls!$A:$A,$K$1)</f>
        <v>0</v>
      </c>
      <c r="L12" s="35">
        <f>COUNTIFS(calls!$H:$H,$A12,calls!$A:$A,$L$1)</f>
        <v>0</v>
      </c>
      <c r="M12" s="35">
        <f>COUNTIFS(calls!$H:$H,$A12,calls!$A:$A,$M$1)</f>
        <v>0</v>
      </c>
      <c r="N12" s="35">
        <f>COUNTIFS(calls!$H:$H,$A12,calls!$A:$A,$N$1)</f>
        <v>0</v>
      </c>
      <c r="O12" s="35">
        <f>COUNTIFS(calls!$H:$H,$A12,calls!$A:$A,$O$1)</f>
        <v>0</v>
      </c>
      <c r="P12" s="35">
        <f>COUNTIFS(calls!$H:$H,$A12,calls!$A:$A,$P$1)</f>
        <v>0</v>
      </c>
      <c r="Q12" s="35">
        <f>COUNTIFS(calls!$H:$H,$A12,calls!$A:$A,$Q$1)</f>
        <v>0</v>
      </c>
    </row>
    <row r="13" spans="1:17" x14ac:dyDescent="0.2">
      <c r="A13" s="3" t="str">
        <v>5e2cf87d49436731eac78e46</v>
      </c>
      <c r="B13" s="35">
        <f>COUNTIFS(calls!$H:$H,$A13,calls!$A:$A,$B$1)</f>
        <v>0</v>
      </c>
      <c r="C13" s="35">
        <f>COUNTIFS(calls!$H:$H,$A13,calls!$A:$A,$C$1)</f>
        <v>0</v>
      </c>
      <c r="D13" s="35">
        <f>COUNTIFS(calls!$H:$H,$A13,calls!$A:$A,$D$1)</f>
        <v>0</v>
      </c>
      <c r="E13" s="35">
        <f>COUNTIFS(calls!$H:$H,$A13,calls!$A:$A,$E$1)</f>
        <v>0</v>
      </c>
      <c r="F13" s="35">
        <f>COUNTIFS(calls!$H:$H,$A13,calls!$A:$A,$F$1)</f>
        <v>4</v>
      </c>
      <c r="G13" s="35">
        <f>COUNTIFS(calls!$H:$H,$A13,calls!$A:$A,$G$1)</f>
        <v>0</v>
      </c>
      <c r="H13" s="35">
        <f>COUNTIFS(calls!$H:$H,$A13,calls!$A:$A,$H$1)</f>
        <v>0</v>
      </c>
      <c r="I13" s="35">
        <f>COUNTIFS(calls!$H:$H,$A13,calls!$A:$A,$I$1)</f>
        <v>0</v>
      </c>
      <c r="J13" s="35">
        <f>COUNTIFS(calls!$H:$H,$A13,calls!$A:$A,$J$1)</f>
        <v>0</v>
      </c>
      <c r="K13" s="35">
        <f>COUNTIFS(calls!$H:$H,$A13,calls!$A:$A,$K$1)</f>
        <v>0</v>
      </c>
      <c r="L13" s="35">
        <f>COUNTIFS(calls!$H:$H,$A13,calls!$A:$A,$L$1)</f>
        <v>0</v>
      </c>
      <c r="M13" s="35">
        <f>COUNTIFS(calls!$H:$H,$A13,calls!$A:$A,$M$1)</f>
        <v>0</v>
      </c>
      <c r="N13" s="35">
        <f>COUNTIFS(calls!$H:$H,$A13,calls!$A:$A,$N$1)</f>
        <v>0</v>
      </c>
      <c r="O13" s="35">
        <f>COUNTIFS(calls!$H:$H,$A13,calls!$A:$A,$O$1)</f>
        <v>0</v>
      </c>
      <c r="P13" s="35">
        <f>COUNTIFS(calls!$H:$H,$A13,calls!$A:$A,$P$1)</f>
        <v>0</v>
      </c>
      <c r="Q13" s="35">
        <f>COUNTIFS(calls!$H:$H,$A13,calls!$A:$A,$Q$1)</f>
        <v>0</v>
      </c>
    </row>
    <row r="14" spans="1:17" ht="15" x14ac:dyDescent="0.25">
      <c r="A14" s="3" t="str">
        <v>5cabba347ea4a700019a8950</v>
      </c>
      <c r="B14" s="35">
        <f>COUNTIFS(calls!$H:$H,$A14,calls!$A:$A,$B$1)</f>
        <v>0</v>
      </c>
      <c r="C14" s="35">
        <f>COUNTIFS(calls!$H:$H,$A14,calls!$A:$A,$C$1)</f>
        <v>0</v>
      </c>
      <c r="D14" s="35">
        <f>COUNTIFS(calls!$H:$H,$A14,calls!$A:$A,$D$1)</f>
        <v>0</v>
      </c>
      <c r="E14" s="35">
        <f>COUNTIFS(calls!$H:$H,$A14,calls!$A:$A,$E$1)</f>
        <v>0</v>
      </c>
      <c r="F14" s="35">
        <f>COUNTIFS(calls!$H:$H,$A14,calls!$A:$A,$F$1)</f>
        <v>3</v>
      </c>
      <c r="G14" s="35">
        <f>COUNTIFS(calls!$H:$H,$A14,calls!$A:$A,$G$1)</f>
        <v>0</v>
      </c>
      <c r="H14" s="35">
        <f>COUNTIFS(calls!$H:$H,$A14,calls!$A:$A,$H$1)</f>
        <v>0</v>
      </c>
      <c r="I14">
        <f>COUNTIFS(calls!$H:$H,$A14,calls!$A:$A,$I$1)</f>
        <v>2</v>
      </c>
      <c r="J14" s="35">
        <f>COUNTIFS(calls!$H:$H,$A14,calls!$A:$A,$J$1)</f>
        <v>0</v>
      </c>
      <c r="K14" s="35">
        <f>COUNTIFS(calls!$H:$H,$A14,calls!$A:$A,$K$1)</f>
        <v>0</v>
      </c>
      <c r="L14" s="35">
        <f>COUNTIFS(calls!$H:$H,$A14,calls!$A:$A,$L$1)</f>
        <v>0</v>
      </c>
      <c r="M14" s="35">
        <f>COUNTIFS(calls!$H:$H,$A14,calls!$A:$A,$M$1)</f>
        <v>0</v>
      </c>
      <c r="N14" s="35">
        <f>COUNTIFS(calls!$H:$H,$A14,calls!$A:$A,$N$1)</f>
        <v>0</v>
      </c>
      <c r="O14" s="35">
        <f>COUNTIFS(calls!$H:$H,$A14,calls!$A:$A,$O$1)</f>
        <v>0</v>
      </c>
      <c r="P14" s="35">
        <f>COUNTIFS(calls!$H:$H,$A14,calls!$A:$A,$P$1)</f>
        <v>0</v>
      </c>
      <c r="Q14" s="35">
        <f>COUNTIFS(calls!$H:$H,$A14,calls!$A:$A,$Q$1)</f>
        <v>0</v>
      </c>
    </row>
    <row r="15" spans="1:17" x14ac:dyDescent="0.2">
      <c r="A15" s="3" t="str">
        <v>5ed315edeed1c218661eb147</v>
      </c>
      <c r="B15" s="35">
        <f>COUNTIFS(calls!$H:$H,$A15,calls!$A:$A,$B$1)</f>
        <v>0</v>
      </c>
      <c r="C15" s="35">
        <f>COUNTIFS(calls!$H:$H,$A15,calls!$A:$A,$C$1)</f>
        <v>0</v>
      </c>
      <c r="D15" s="35">
        <f>COUNTIFS(calls!$H:$H,$A15,calls!$A:$A,$D$1)</f>
        <v>0</v>
      </c>
      <c r="E15" s="35">
        <f>COUNTIFS(calls!$H:$H,$A15,calls!$A:$A,$E$1)</f>
        <v>0</v>
      </c>
      <c r="F15" s="35">
        <f>COUNTIFS(calls!$H:$H,$A15,calls!$A:$A,$F$1)</f>
        <v>0</v>
      </c>
      <c r="G15" s="35">
        <f>COUNTIFS(calls!$H:$H,$A15,calls!$A:$A,$G$1)</f>
        <v>3</v>
      </c>
      <c r="H15" s="35">
        <f>COUNTIFS(calls!$H:$H,$A15,calls!$A:$A,$H$1)</f>
        <v>0</v>
      </c>
      <c r="I15" s="35">
        <f>COUNTIFS(calls!$H:$H,$A15,calls!$A:$A,$I$1)</f>
        <v>0</v>
      </c>
      <c r="J15" s="35">
        <f>COUNTIFS(calls!$H:$H,$A15,calls!$A:$A,$J$1)</f>
        <v>0</v>
      </c>
      <c r="K15" s="35">
        <f>COUNTIFS(calls!$H:$H,$A15,calls!$A:$A,$K$1)</f>
        <v>0</v>
      </c>
      <c r="L15" s="35">
        <f>COUNTIFS(calls!$H:$H,$A15,calls!$A:$A,$L$1)</f>
        <v>4</v>
      </c>
      <c r="M15" s="35">
        <f>COUNTIFS(calls!$H:$H,$A15,calls!$A:$A,$M$1)</f>
        <v>0</v>
      </c>
      <c r="N15" s="35">
        <f>COUNTIFS(calls!$H:$H,$A15,calls!$A:$A,$N$1)</f>
        <v>0</v>
      </c>
      <c r="O15" s="35">
        <f>COUNTIFS(calls!$H:$H,$A15,calls!$A:$A,$O$1)</f>
        <v>0</v>
      </c>
      <c r="P15" s="35">
        <f>COUNTIFS(calls!$H:$H,$A15,calls!$A:$A,$P$1)</f>
        <v>0</v>
      </c>
      <c r="Q15" s="35">
        <f>COUNTIFS(calls!$H:$H,$A15,calls!$A:$A,$Q$1)</f>
        <v>0</v>
      </c>
    </row>
    <row r="16" spans="1:17" x14ac:dyDescent="0.2">
      <c r="A16" s="3" t="str">
        <v>5e3cb256da41390b071bfbc1</v>
      </c>
      <c r="B16" s="35">
        <f>COUNTIFS(calls!$H:$H,$A16,calls!$A:$A,$B$1)</f>
        <v>0</v>
      </c>
      <c r="C16" s="35">
        <f>COUNTIFS(calls!$H:$H,$A16,calls!$A:$A,$C$1)</f>
        <v>0</v>
      </c>
      <c r="D16" s="35">
        <f>COUNTIFS(calls!$H:$H,$A16,calls!$A:$A,$D$1)</f>
        <v>0</v>
      </c>
      <c r="E16" s="35">
        <f>COUNTIFS(calls!$H:$H,$A16,calls!$A:$A,$E$1)</f>
        <v>0</v>
      </c>
      <c r="F16" s="35">
        <f>COUNTIFS(calls!$H:$H,$A16,calls!$A:$A,$F$1)</f>
        <v>0</v>
      </c>
      <c r="G16" s="35">
        <f>COUNTIFS(calls!$H:$H,$A16,calls!$A:$A,$G$1)</f>
        <v>0</v>
      </c>
      <c r="H16" s="35">
        <f>COUNTIFS(calls!$H:$H,$A16,calls!$A:$A,$H$1)</f>
        <v>4</v>
      </c>
      <c r="I16" s="35">
        <f>COUNTIFS(calls!$H:$H,$A16,calls!$A:$A,$I$1)</f>
        <v>0</v>
      </c>
      <c r="J16" s="35">
        <f>COUNTIFS(calls!$H:$H,$A16,calls!$A:$A,$J$1)</f>
        <v>0</v>
      </c>
      <c r="K16" s="35">
        <f>COUNTIFS(calls!$H:$H,$A16,calls!$A:$A,$K$1)</f>
        <v>0</v>
      </c>
      <c r="L16" s="35">
        <f>COUNTIFS(calls!$H:$H,$A16,calls!$A:$A,$L$1)</f>
        <v>0</v>
      </c>
      <c r="M16" s="35">
        <f>COUNTIFS(calls!$H:$H,$A16,calls!$A:$A,$M$1)</f>
        <v>0</v>
      </c>
      <c r="N16" s="35">
        <f>COUNTIFS(calls!$H:$H,$A16,calls!$A:$A,$N$1)</f>
        <v>0</v>
      </c>
      <c r="O16" s="35">
        <f>COUNTIFS(calls!$H:$H,$A16,calls!$A:$A,$O$1)</f>
        <v>0</v>
      </c>
      <c r="P16" s="35">
        <f>COUNTIFS(calls!$H:$H,$A16,calls!$A:$A,$P$1)</f>
        <v>0</v>
      </c>
      <c r="Q16" s="35">
        <f>COUNTIFS(calls!$H:$H,$A16,calls!$A:$A,$Q$1)</f>
        <v>0</v>
      </c>
    </row>
    <row r="17" spans="1:17" x14ac:dyDescent="0.2">
      <c r="A17" s="3" t="str">
        <v>5f46aa41d1c4910597680a40</v>
      </c>
      <c r="B17" s="35">
        <f>COUNTIFS(calls!$H:$H,$A17,calls!$A:$A,$B$1)</f>
        <v>0</v>
      </c>
      <c r="C17" s="35">
        <f>COUNTIFS(calls!$H:$H,$A17,calls!$A:$A,$C$1)</f>
        <v>0</v>
      </c>
      <c r="D17" s="35">
        <f>COUNTIFS(calls!$H:$H,$A17,calls!$A:$A,$D$1)</f>
        <v>0</v>
      </c>
      <c r="E17" s="35">
        <f>COUNTIFS(calls!$H:$H,$A17,calls!$A:$A,$E$1)</f>
        <v>0</v>
      </c>
      <c r="F17" s="35">
        <f>COUNTIFS(calls!$H:$H,$A17,calls!$A:$A,$F$1)</f>
        <v>0</v>
      </c>
      <c r="G17" s="35">
        <f>COUNTIFS(calls!$H:$H,$A17,calls!$A:$A,$G$1)</f>
        <v>0</v>
      </c>
      <c r="H17" s="35">
        <f>COUNTIFS(calls!$H:$H,$A17,calls!$A:$A,$H$1)</f>
        <v>3</v>
      </c>
      <c r="I17" s="35">
        <f>COUNTIFS(calls!$H:$H,$A17,calls!$A:$A,$I$1)</f>
        <v>0</v>
      </c>
      <c r="J17" s="35">
        <f>COUNTIFS(calls!$H:$H,$A17,calls!$A:$A,$J$1)</f>
        <v>0</v>
      </c>
      <c r="K17" s="35">
        <f>COUNTIFS(calls!$H:$H,$A17,calls!$A:$A,$K$1)</f>
        <v>0</v>
      </c>
      <c r="L17" s="35">
        <f>COUNTIFS(calls!$H:$H,$A17,calls!$A:$A,$L$1)</f>
        <v>0</v>
      </c>
      <c r="M17" s="35">
        <f>COUNTIFS(calls!$H:$H,$A17,calls!$A:$A,$M$1)</f>
        <v>0</v>
      </c>
      <c r="N17" s="35">
        <f>COUNTIFS(calls!$H:$H,$A17,calls!$A:$A,$N$1)</f>
        <v>0</v>
      </c>
      <c r="O17" s="35">
        <f>COUNTIFS(calls!$H:$H,$A17,calls!$A:$A,$O$1)</f>
        <v>0</v>
      </c>
      <c r="P17" s="35">
        <f>COUNTIFS(calls!$H:$H,$A17,calls!$A:$A,$P$1)</f>
        <v>0</v>
      </c>
      <c r="Q17" s="35">
        <f>COUNTIFS(calls!$H:$H,$A17,calls!$A:$A,$Q$1)</f>
        <v>0</v>
      </c>
    </row>
    <row r="18" spans="1:17" x14ac:dyDescent="0.2">
      <c r="A18" s="3" t="str">
        <v>5e9d5b3a9a4acf0009ff70cc</v>
      </c>
      <c r="B18" s="35">
        <f>COUNTIFS(calls!$H:$H,$A18,calls!$A:$A,$B$1)</f>
        <v>0</v>
      </c>
      <c r="C18" s="35">
        <f>COUNTIFS(calls!$H:$H,$A18,calls!$A:$A,$C$1)</f>
        <v>0</v>
      </c>
      <c r="D18" s="35">
        <f>COUNTIFS(calls!$H:$H,$A18,calls!$A:$A,$D$1)</f>
        <v>0</v>
      </c>
      <c r="E18" s="35">
        <f>COUNTIFS(calls!$H:$H,$A18,calls!$A:$A,$E$1)</f>
        <v>0</v>
      </c>
      <c r="F18" s="35">
        <f>COUNTIFS(calls!$H:$H,$A18,calls!$A:$A,$F$1)</f>
        <v>0</v>
      </c>
      <c r="G18" s="35">
        <f>COUNTIFS(calls!$H:$H,$A18,calls!$A:$A,$G$1)</f>
        <v>0</v>
      </c>
      <c r="H18" s="35">
        <f>COUNTIFS(calls!$H:$H,$A18,calls!$A:$A,$H$1)</f>
        <v>4</v>
      </c>
      <c r="I18" s="35">
        <f>COUNTIFS(calls!$H:$H,$A18,calls!$A:$A,$I$1)</f>
        <v>0</v>
      </c>
      <c r="J18" s="35">
        <f>COUNTIFS(calls!$H:$H,$A18,calls!$A:$A,$J$1)</f>
        <v>0</v>
      </c>
      <c r="K18" s="35">
        <f>COUNTIFS(calls!$H:$H,$A18,calls!$A:$A,$K$1)</f>
        <v>0</v>
      </c>
      <c r="L18" s="35">
        <f>COUNTIFS(calls!$H:$H,$A18,calls!$A:$A,$L$1)</f>
        <v>0</v>
      </c>
      <c r="M18" s="35">
        <f>COUNTIFS(calls!$H:$H,$A18,calls!$A:$A,$M$1)</f>
        <v>0</v>
      </c>
      <c r="N18" s="35">
        <f>COUNTIFS(calls!$H:$H,$A18,calls!$A:$A,$N$1)</f>
        <v>0</v>
      </c>
      <c r="O18" s="35">
        <f>COUNTIFS(calls!$H:$H,$A18,calls!$A:$A,$O$1)</f>
        <v>0</v>
      </c>
      <c r="P18" s="35">
        <f>COUNTIFS(calls!$H:$H,$A18,calls!$A:$A,$P$1)</f>
        <v>0</v>
      </c>
      <c r="Q18" s="35">
        <f>COUNTIFS(calls!$H:$H,$A18,calls!$A:$A,$Q$1)</f>
        <v>0</v>
      </c>
    </row>
    <row r="19" spans="1:17" x14ac:dyDescent="0.2">
      <c r="A19" s="3" t="str">
        <v>5f6274cbc697e02e34d0103e</v>
      </c>
      <c r="B19" s="35">
        <f>COUNTIFS(calls!$H:$H,$A19,calls!$A:$A,$B$1)</f>
        <v>0</v>
      </c>
      <c r="C19" s="35">
        <f>COUNTIFS(calls!$H:$H,$A19,calls!$A:$A,$C$1)</f>
        <v>0</v>
      </c>
      <c r="D19" s="35">
        <f>COUNTIFS(calls!$H:$H,$A19,calls!$A:$A,$D$1)</f>
        <v>0</v>
      </c>
      <c r="E19" s="35">
        <f>COUNTIFS(calls!$H:$H,$A19,calls!$A:$A,$E$1)</f>
        <v>0</v>
      </c>
      <c r="F19" s="35">
        <f>COUNTIFS(calls!$H:$H,$A19,calls!$A:$A,$F$1)</f>
        <v>0</v>
      </c>
      <c r="G19" s="35">
        <f>COUNTIFS(calls!$H:$H,$A19,calls!$A:$A,$G$1)</f>
        <v>0</v>
      </c>
      <c r="H19" s="35">
        <f>COUNTIFS(calls!$H:$H,$A19,calls!$A:$A,$H$1)</f>
        <v>2</v>
      </c>
      <c r="I19" s="35">
        <f>COUNTIFS(calls!$H:$H,$A19,calls!$A:$A,$I$1)</f>
        <v>0</v>
      </c>
      <c r="J19" s="35">
        <f>COUNTIFS(calls!$H:$H,$A19,calls!$A:$A,$J$1)</f>
        <v>0</v>
      </c>
      <c r="K19" s="35">
        <f>COUNTIFS(calls!$H:$H,$A19,calls!$A:$A,$K$1)</f>
        <v>0</v>
      </c>
      <c r="L19" s="35">
        <f>COUNTIFS(calls!$H:$H,$A19,calls!$A:$A,$L$1)</f>
        <v>0</v>
      </c>
      <c r="M19" s="35">
        <f>COUNTIFS(calls!$H:$H,$A19,calls!$A:$A,$M$1)</f>
        <v>0</v>
      </c>
      <c r="N19" s="35">
        <f>COUNTIFS(calls!$H:$H,$A19,calls!$A:$A,$N$1)</f>
        <v>0</v>
      </c>
      <c r="O19" s="35">
        <f>COUNTIFS(calls!$H:$H,$A19,calls!$A:$A,$O$1)</f>
        <v>0</v>
      </c>
      <c r="P19" s="35">
        <f>COUNTIFS(calls!$H:$H,$A19,calls!$A:$A,$P$1)</f>
        <v>0</v>
      </c>
      <c r="Q19" s="35">
        <f>COUNTIFS(calls!$H:$H,$A19,calls!$A:$A,$Q$1)</f>
        <v>0</v>
      </c>
    </row>
    <row r="20" spans="1:17" x14ac:dyDescent="0.2">
      <c r="A20" s="3" t="str">
        <v>5bae325c21908100017335e0</v>
      </c>
      <c r="B20" s="35">
        <f>COUNTIFS(calls!$H:$H,$A20,calls!$A:$A,$B$1)</f>
        <v>0</v>
      </c>
      <c r="C20" s="35">
        <f>COUNTIFS(calls!$H:$H,$A20,calls!$A:$A,$C$1)</f>
        <v>0</v>
      </c>
      <c r="D20" s="35">
        <f>COUNTIFS(calls!$H:$H,$A20,calls!$A:$A,$D$1)</f>
        <v>0</v>
      </c>
      <c r="E20" s="35">
        <f>COUNTIFS(calls!$H:$H,$A20,calls!$A:$A,$E$1)</f>
        <v>0</v>
      </c>
      <c r="F20" s="35">
        <f>COUNTIFS(calls!$H:$H,$A20,calls!$A:$A,$F$1)</f>
        <v>0</v>
      </c>
      <c r="G20" s="35">
        <f>COUNTIFS(calls!$H:$H,$A20,calls!$A:$A,$G$1)</f>
        <v>0</v>
      </c>
      <c r="H20" s="35">
        <f>COUNTIFS(calls!$H:$H,$A20,calls!$A:$A,$H$1)</f>
        <v>0</v>
      </c>
      <c r="I20" s="35">
        <f>COUNTIFS(calls!$H:$H,$A20,calls!$A:$A,$I$1)</f>
        <v>2</v>
      </c>
      <c r="J20" s="35">
        <f>COUNTIFS(calls!$H:$H,$A20,calls!$A:$A,$J$1)</f>
        <v>0</v>
      </c>
      <c r="K20" s="35">
        <f>COUNTIFS(calls!$H:$H,$A20,calls!$A:$A,$K$1)</f>
        <v>0</v>
      </c>
      <c r="L20" s="35">
        <f>COUNTIFS(calls!$H:$H,$A20,calls!$A:$A,$L$1)</f>
        <v>0</v>
      </c>
      <c r="M20" s="35">
        <f>COUNTIFS(calls!$H:$H,$A20,calls!$A:$A,$M$1)</f>
        <v>0</v>
      </c>
      <c r="N20" s="35">
        <f>COUNTIFS(calls!$H:$H,$A20,calls!$A:$A,$N$1)</f>
        <v>0</v>
      </c>
      <c r="O20" s="35">
        <f>COUNTIFS(calls!$H:$H,$A20,calls!$A:$A,$O$1)</f>
        <v>0</v>
      </c>
      <c r="P20" s="35">
        <f>COUNTIFS(calls!$H:$H,$A20,calls!$A:$A,$P$1)</f>
        <v>0</v>
      </c>
      <c r="Q20" s="35">
        <f>COUNTIFS(calls!$H:$H,$A20,calls!$A:$A,$Q$1)</f>
        <v>0</v>
      </c>
    </row>
    <row r="21" spans="1:17" x14ac:dyDescent="0.2">
      <c r="A21" s="3" t="str">
        <v>5d21f63e4c6155001b9199e1</v>
      </c>
      <c r="B21" s="35">
        <f>COUNTIFS(calls!$H:$H,$A21,calls!$A:$A,$B$1)</f>
        <v>0</v>
      </c>
      <c r="C21" s="35">
        <f>COUNTIFS(calls!$H:$H,$A21,calls!$A:$A,$C$1)</f>
        <v>0</v>
      </c>
      <c r="D21" s="35">
        <f>COUNTIFS(calls!$H:$H,$A21,calls!$A:$A,$D$1)</f>
        <v>0</v>
      </c>
      <c r="E21" s="35">
        <f>COUNTIFS(calls!$H:$H,$A21,calls!$A:$A,$E$1)</f>
        <v>0</v>
      </c>
      <c r="F21" s="35">
        <f>COUNTIFS(calls!$H:$H,$A21,calls!$A:$A,$F$1)</f>
        <v>0</v>
      </c>
      <c r="G21" s="35">
        <f>COUNTIFS(calls!$H:$H,$A21,calls!$A:$A,$G$1)</f>
        <v>0</v>
      </c>
      <c r="H21" s="35">
        <f>COUNTIFS(calls!$H:$H,$A21,calls!$A:$A,$H$1)</f>
        <v>0</v>
      </c>
      <c r="I21" s="35">
        <f>COUNTIFS(calls!$H:$H,$A21,calls!$A:$A,$I$1)</f>
        <v>2</v>
      </c>
      <c r="J21" s="35">
        <f>COUNTIFS(calls!$H:$H,$A21,calls!$A:$A,$J$1)</f>
        <v>0</v>
      </c>
      <c r="K21" s="35">
        <f>COUNTIFS(calls!$H:$H,$A21,calls!$A:$A,$K$1)</f>
        <v>0</v>
      </c>
      <c r="L21" s="35">
        <f>COUNTIFS(calls!$H:$H,$A21,calls!$A:$A,$L$1)</f>
        <v>0</v>
      </c>
      <c r="M21" s="35">
        <f>COUNTIFS(calls!$H:$H,$A21,calls!$A:$A,$M$1)</f>
        <v>0</v>
      </c>
      <c r="N21" s="35">
        <f>COUNTIFS(calls!$H:$H,$A21,calls!$A:$A,$N$1)</f>
        <v>0</v>
      </c>
      <c r="O21" s="35">
        <f>COUNTIFS(calls!$H:$H,$A21,calls!$A:$A,$O$1)</f>
        <v>0</v>
      </c>
      <c r="P21" s="35">
        <f>COUNTIFS(calls!$H:$H,$A21,calls!$A:$A,$P$1)</f>
        <v>0</v>
      </c>
      <c r="Q21" s="35">
        <f>COUNTIFS(calls!$H:$H,$A21,calls!$A:$A,$Q$1)</f>
        <v>0</v>
      </c>
    </row>
    <row r="22" spans="1:17" x14ac:dyDescent="0.2">
      <c r="A22" s="3" t="str">
        <v>5d8b22baa775520015caa777</v>
      </c>
      <c r="B22" s="35">
        <f>COUNTIFS(calls!$H:$H,$A22,calls!$A:$A,$B$1)</f>
        <v>0</v>
      </c>
      <c r="C22" s="35">
        <f>COUNTIFS(calls!$H:$H,$A22,calls!$A:$A,$C$1)</f>
        <v>0</v>
      </c>
      <c r="D22" s="35">
        <f>COUNTIFS(calls!$H:$H,$A22,calls!$A:$A,$D$1)</f>
        <v>0</v>
      </c>
      <c r="E22" s="35">
        <f>COUNTIFS(calls!$H:$H,$A22,calls!$A:$A,$E$1)</f>
        <v>0</v>
      </c>
      <c r="F22" s="35">
        <f>COUNTIFS(calls!$H:$H,$A22,calls!$A:$A,$F$1)</f>
        <v>0</v>
      </c>
      <c r="G22" s="35">
        <f>COUNTIFS(calls!$H:$H,$A22,calls!$A:$A,$G$1)</f>
        <v>0</v>
      </c>
      <c r="H22" s="35">
        <f>COUNTIFS(calls!$H:$H,$A22,calls!$A:$A,$H$1)</f>
        <v>0</v>
      </c>
      <c r="I22" s="35">
        <f>COUNTIFS(calls!$H:$H,$A22,calls!$A:$A,$I$1)</f>
        <v>2</v>
      </c>
      <c r="J22" s="35">
        <f>COUNTIFS(calls!$H:$H,$A22,calls!$A:$A,$J$1)</f>
        <v>0</v>
      </c>
      <c r="K22" s="35">
        <f>COUNTIFS(calls!$H:$H,$A22,calls!$A:$A,$K$1)</f>
        <v>0</v>
      </c>
      <c r="L22" s="35">
        <f>COUNTIFS(calls!$H:$H,$A22,calls!$A:$A,$L$1)</f>
        <v>0</v>
      </c>
      <c r="M22" s="35">
        <f>COUNTIFS(calls!$H:$H,$A22,calls!$A:$A,$M$1)</f>
        <v>0</v>
      </c>
      <c r="N22" s="35">
        <f>COUNTIFS(calls!$H:$H,$A22,calls!$A:$A,$N$1)</f>
        <v>0</v>
      </c>
      <c r="O22" s="35">
        <f>COUNTIFS(calls!$H:$H,$A22,calls!$A:$A,$O$1)</f>
        <v>0</v>
      </c>
      <c r="P22" s="35">
        <f>COUNTIFS(calls!$H:$H,$A22,calls!$A:$A,$P$1)</f>
        <v>0</v>
      </c>
      <c r="Q22" s="35">
        <f>COUNTIFS(calls!$H:$H,$A22,calls!$A:$A,$Q$1)</f>
        <v>0</v>
      </c>
    </row>
    <row r="23" spans="1:17" x14ac:dyDescent="0.2">
      <c r="A23" s="3" t="str">
        <v>5e397c0df906aa189907c10f</v>
      </c>
      <c r="B23" s="35">
        <f>COUNTIFS(calls!$H:$H,$A23,calls!$A:$A,$B$1)</f>
        <v>0</v>
      </c>
      <c r="C23" s="35">
        <f>COUNTIFS(calls!$H:$H,$A23,calls!$A:$A,$C$1)</f>
        <v>0</v>
      </c>
      <c r="D23" s="35">
        <f>COUNTIFS(calls!$H:$H,$A23,calls!$A:$A,$D$1)</f>
        <v>0</v>
      </c>
      <c r="E23" s="35">
        <f>COUNTIFS(calls!$H:$H,$A23,calls!$A:$A,$E$1)</f>
        <v>0</v>
      </c>
      <c r="F23" s="35">
        <f>COUNTIFS(calls!$H:$H,$A23,calls!$A:$A,$F$1)</f>
        <v>0</v>
      </c>
      <c r="G23" s="35">
        <f>COUNTIFS(calls!$H:$H,$A23,calls!$A:$A,$G$1)</f>
        <v>0</v>
      </c>
      <c r="H23" s="35">
        <f>COUNTIFS(calls!$H:$H,$A23,calls!$A:$A,$H$1)</f>
        <v>0</v>
      </c>
      <c r="I23" s="35">
        <f>COUNTIFS(calls!$H:$H,$A23,calls!$A:$A,$I$1)</f>
        <v>2</v>
      </c>
      <c r="J23" s="35">
        <f>COUNTIFS(calls!$H:$H,$A23,calls!$A:$A,$J$1)</f>
        <v>0</v>
      </c>
      <c r="K23" s="35">
        <f>COUNTIFS(calls!$H:$H,$A23,calls!$A:$A,$K$1)</f>
        <v>0</v>
      </c>
      <c r="L23" s="35">
        <f>COUNTIFS(calls!$H:$H,$A23,calls!$A:$A,$L$1)</f>
        <v>0</v>
      </c>
      <c r="M23" s="35">
        <f>COUNTIFS(calls!$H:$H,$A23,calls!$A:$A,$M$1)</f>
        <v>0</v>
      </c>
      <c r="N23" s="35">
        <f>COUNTIFS(calls!$H:$H,$A23,calls!$A:$A,$N$1)</f>
        <v>0</v>
      </c>
      <c r="O23" s="35">
        <f>COUNTIFS(calls!$H:$H,$A23,calls!$A:$A,$O$1)</f>
        <v>0</v>
      </c>
      <c r="P23" s="35">
        <f>COUNTIFS(calls!$H:$H,$A23,calls!$A:$A,$P$1)</f>
        <v>0</v>
      </c>
      <c r="Q23" s="35">
        <f>COUNTIFS(calls!$H:$H,$A23,calls!$A:$A,$Q$1)</f>
        <v>0</v>
      </c>
    </row>
    <row r="24" spans="1:17" x14ac:dyDescent="0.2">
      <c r="A24" s="3" t="str">
        <v>5e62545ed023bc0382092f52</v>
      </c>
      <c r="B24" s="35">
        <f>COUNTIFS(calls!$H:$H,$A24,calls!$A:$A,$B$1)</f>
        <v>0</v>
      </c>
      <c r="C24" s="35">
        <f>COUNTIFS(calls!$H:$H,$A24,calls!$A:$A,$C$1)</f>
        <v>0</v>
      </c>
      <c r="D24" s="35">
        <f>COUNTIFS(calls!$H:$H,$A24,calls!$A:$A,$D$1)</f>
        <v>0</v>
      </c>
      <c r="E24" s="35">
        <f>COUNTIFS(calls!$H:$H,$A24,calls!$A:$A,$E$1)</f>
        <v>0</v>
      </c>
      <c r="F24" s="35">
        <f>COUNTIFS(calls!$H:$H,$A24,calls!$A:$A,$F$1)</f>
        <v>0</v>
      </c>
      <c r="G24" s="35">
        <f>COUNTIFS(calls!$H:$H,$A24,calls!$A:$A,$G$1)</f>
        <v>0</v>
      </c>
      <c r="H24" s="35">
        <f>COUNTIFS(calls!$H:$H,$A24,calls!$A:$A,$H$1)</f>
        <v>0</v>
      </c>
      <c r="I24" s="35">
        <f>COUNTIFS(calls!$H:$H,$A24,calls!$A:$A,$I$1)</f>
        <v>2</v>
      </c>
      <c r="J24" s="35">
        <f>COUNTIFS(calls!$H:$H,$A24,calls!$A:$A,$J$1)</f>
        <v>0</v>
      </c>
      <c r="K24" s="35">
        <f>COUNTIFS(calls!$H:$H,$A24,calls!$A:$A,$K$1)</f>
        <v>0</v>
      </c>
      <c r="L24" s="35">
        <f>COUNTIFS(calls!$H:$H,$A24,calls!$A:$A,$L$1)</f>
        <v>0</v>
      </c>
      <c r="M24" s="35">
        <f>COUNTIFS(calls!$H:$H,$A24,calls!$A:$A,$M$1)</f>
        <v>0</v>
      </c>
      <c r="N24" s="35">
        <f>COUNTIFS(calls!$H:$H,$A24,calls!$A:$A,$N$1)</f>
        <v>0</v>
      </c>
      <c r="O24" s="35">
        <f>COUNTIFS(calls!$H:$H,$A24,calls!$A:$A,$O$1)</f>
        <v>0</v>
      </c>
      <c r="P24" s="35">
        <f>COUNTIFS(calls!$H:$H,$A24,calls!$A:$A,$P$1)</f>
        <v>0</v>
      </c>
      <c r="Q24" s="35">
        <f>COUNTIFS(calls!$H:$H,$A24,calls!$A:$A,$Q$1)</f>
        <v>0</v>
      </c>
    </row>
    <row r="25" spans="1:17" x14ac:dyDescent="0.2">
      <c r="A25" s="3" t="str">
        <v>5ec40a663f43140bfdac3dbe</v>
      </c>
      <c r="B25" s="35">
        <f>COUNTIFS(calls!$H:$H,$A25,calls!$A:$A,$B$1)</f>
        <v>0</v>
      </c>
      <c r="C25" s="35">
        <f>COUNTIFS(calls!$H:$H,$A25,calls!$A:$A,$C$1)</f>
        <v>0</v>
      </c>
      <c r="D25" s="35">
        <f>COUNTIFS(calls!$H:$H,$A25,calls!$A:$A,$D$1)</f>
        <v>0</v>
      </c>
      <c r="E25" s="35">
        <f>COUNTIFS(calls!$H:$H,$A25,calls!$A:$A,$E$1)</f>
        <v>0</v>
      </c>
      <c r="F25" s="35">
        <f>COUNTIFS(calls!$H:$H,$A25,calls!$A:$A,$F$1)</f>
        <v>0</v>
      </c>
      <c r="G25" s="35">
        <f>COUNTIFS(calls!$H:$H,$A25,calls!$A:$A,$G$1)</f>
        <v>0</v>
      </c>
      <c r="H25" s="35">
        <f>COUNTIFS(calls!$H:$H,$A25,calls!$A:$A,$H$1)</f>
        <v>0</v>
      </c>
      <c r="I25" s="35">
        <f>COUNTIFS(calls!$H:$H,$A25,calls!$A:$A,$I$1)</f>
        <v>2</v>
      </c>
      <c r="J25" s="35">
        <f>COUNTIFS(calls!$H:$H,$A25,calls!$A:$A,$J$1)</f>
        <v>0</v>
      </c>
      <c r="K25" s="35">
        <f>COUNTIFS(calls!$H:$H,$A25,calls!$A:$A,$K$1)</f>
        <v>0</v>
      </c>
      <c r="L25" s="35">
        <f>COUNTIFS(calls!$H:$H,$A25,calls!$A:$A,$L$1)</f>
        <v>0</v>
      </c>
      <c r="M25" s="35">
        <f>COUNTIFS(calls!$H:$H,$A25,calls!$A:$A,$M$1)</f>
        <v>0</v>
      </c>
      <c r="N25" s="35">
        <f>COUNTIFS(calls!$H:$H,$A25,calls!$A:$A,$N$1)</f>
        <v>0</v>
      </c>
      <c r="O25" s="35">
        <f>COUNTIFS(calls!$H:$H,$A25,calls!$A:$A,$O$1)</f>
        <v>0</v>
      </c>
      <c r="P25" s="35">
        <f>COUNTIFS(calls!$H:$H,$A25,calls!$A:$A,$P$1)</f>
        <v>0</v>
      </c>
      <c r="Q25" s="35">
        <f>COUNTIFS(calls!$H:$H,$A25,calls!$A:$A,$Q$1)</f>
        <v>0</v>
      </c>
    </row>
    <row r="26" spans="1:17" x14ac:dyDescent="0.2">
      <c r="A26" s="3" t="str">
        <v>5e55a855bbfb6d09430d531b</v>
      </c>
      <c r="B26" s="35">
        <f>COUNTIFS(calls!$H:$H,$A26,calls!$A:$A,$B$1)</f>
        <v>0</v>
      </c>
      <c r="C26" s="35">
        <f>COUNTIFS(calls!$H:$H,$A26,calls!$A:$A,$C$1)</f>
        <v>0</v>
      </c>
      <c r="D26" s="35">
        <f>COUNTIFS(calls!$H:$H,$A26,calls!$A:$A,$D$1)</f>
        <v>0</v>
      </c>
      <c r="E26" s="35">
        <f>COUNTIFS(calls!$H:$H,$A26,calls!$A:$A,$E$1)</f>
        <v>0</v>
      </c>
      <c r="F26" s="35">
        <f>COUNTIFS(calls!$H:$H,$A26,calls!$A:$A,$F$1)</f>
        <v>0</v>
      </c>
      <c r="G26" s="35">
        <f>COUNTIFS(calls!$H:$H,$A26,calls!$A:$A,$G$1)</f>
        <v>0</v>
      </c>
      <c r="H26" s="35">
        <f>COUNTIFS(calls!$H:$H,$A26,calls!$A:$A,$H$1)</f>
        <v>0</v>
      </c>
      <c r="I26" s="35">
        <f>COUNTIFS(calls!$H:$H,$A26,calls!$A:$A,$I$1)</f>
        <v>2</v>
      </c>
      <c r="J26" s="35">
        <f>COUNTIFS(calls!$H:$H,$A26,calls!$A:$A,$J$1)</f>
        <v>0</v>
      </c>
      <c r="K26" s="35">
        <f>COUNTIFS(calls!$H:$H,$A26,calls!$A:$A,$K$1)</f>
        <v>0</v>
      </c>
      <c r="L26" s="35">
        <f>COUNTIFS(calls!$H:$H,$A26,calls!$A:$A,$L$1)</f>
        <v>0</v>
      </c>
      <c r="M26" s="35">
        <f>COUNTIFS(calls!$H:$H,$A26,calls!$A:$A,$M$1)</f>
        <v>0</v>
      </c>
      <c r="N26" s="35">
        <f>COUNTIFS(calls!$H:$H,$A26,calls!$A:$A,$N$1)</f>
        <v>0</v>
      </c>
      <c r="O26" s="35">
        <f>COUNTIFS(calls!$H:$H,$A26,calls!$A:$A,$O$1)</f>
        <v>0</v>
      </c>
      <c r="P26" s="35">
        <f>COUNTIFS(calls!$H:$H,$A26,calls!$A:$A,$P$1)</f>
        <v>0</v>
      </c>
      <c r="Q26" s="35">
        <f>COUNTIFS(calls!$H:$H,$A26,calls!$A:$A,$Q$1)</f>
        <v>0</v>
      </c>
    </row>
    <row r="27" spans="1:17" x14ac:dyDescent="0.2">
      <c r="A27" s="3" t="str">
        <v>5f2faeafe08009000adad51e</v>
      </c>
      <c r="B27" s="35">
        <f>COUNTIFS(calls!$H:$H,$A27,calls!$A:$A,$B$1)</f>
        <v>0</v>
      </c>
      <c r="C27" s="35">
        <f>COUNTIFS(calls!$H:$H,$A27,calls!$A:$A,$C$1)</f>
        <v>0</v>
      </c>
      <c r="D27" s="35">
        <f>COUNTIFS(calls!$H:$H,$A27,calls!$A:$A,$D$1)</f>
        <v>0</v>
      </c>
      <c r="E27" s="35">
        <f>COUNTIFS(calls!$H:$H,$A27,calls!$A:$A,$E$1)</f>
        <v>0</v>
      </c>
      <c r="F27" s="35">
        <f>COUNTIFS(calls!$H:$H,$A27,calls!$A:$A,$F$1)</f>
        <v>0</v>
      </c>
      <c r="G27" s="35">
        <f>COUNTIFS(calls!$H:$H,$A27,calls!$A:$A,$G$1)</f>
        <v>0</v>
      </c>
      <c r="H27" s="35">
        <f>COUNTIFS(calls!$H:$H,$A27,calls!$A:$A,$H$1)</f>
        <v>0</v>
      </c>
      <c r="I27" s="35">
        <f>COUNTIFS(calls!$H:$H,$A27,calls!$A:$A,$I$1)</f>
        <v>2</v>
      </c>
      <c r="J27" s="35">
        <f>COUNTIFS(calls!$H:$H,$A27,calls!$A:$A,$J$1)</f>
        <v>0</v>
      </c>
      <c r="K27" s="35">
        <f>COUNTIFS(calls!$H:$H,$A27,calls!$A:$A,$K$1)</f>
        <v>0</v>
      </c>
      <c r="L27" s="35">
        <f>COUNTIFS(calls!$H:$H,$A27,calls!$A:$A,$L$1)</f>
        <v>0</v>
      </c>
      <c r="M27" s="35">
        <f>COUNTIFS(calls!$H:$H,$A27,calls!$A:$A,$M$1)</f>
        <v>0</v>
      </c>
      <c r="N27" s="35">
        <f>COUNTIFS(calls!$H:$H,$A27,calls!$A:$A,$N$1)</f>
        <v>0</v>
      </c>
      <c r="O27" s="35">
        <f>COUNTIFS(calls!$H:$H,$A27,calls!$A:$A,$O$1)</f>
        <v>0</v>
      </c>
      <c r="P27" s="35">
        <f>COUNTIFS(calls!$H:$H,$A27,calls!$A:$A,$P$1)</f>
        <v>0</v>
      </c>
      <c r="Q27" s="35">
        <f>COUNTIFS(calls!$H:$H,$A27,calls!$A:$A,$Q$1)</f>
        <v>0</v>
      </c>
    </row>
    <row r="28" spans="1:17" x14ac:dyDescent="0.2">
      <c r="A28" s="3" t="str">
        <v>5f2fad64d1609e000b157ba5</v>
      </c>
      <c r="B28" s="35">
        <f>COUNTIFS(calls!$H:$H,$A28,calls!$A:$A,$B$1)</f>
        <v>0</v>
      </c>
      <c r="C28" s="35">
        <f>COUNTIFS(calls!$H:$H,$A28,calls!$A:$A,$C$1)</f>
        <v>0</v>
      </c>
      <c r="D28" s="35">
        <f>COUNTIFS(calls!$H:$H,$A28,calls!$A:$A,$D$1)</f>
        <v>0</v>
      </c>
      <c r="E28" s="35">
        <f>COUNTIFS(calls!$H:$H,$A28,calls!$A:$A,$E$1)</f>
        <v>0</v>
      </c>
      <c r="F28" s="35">
        <f>COUNTIFS(calls!$H:$H,$A28,calls!$A:$A,$F$1)</f>
        <v>0</v>
      </c>
      <c r="G28" s="35">
        <f>COUNTIFS(calls!$H:$H,$A28,calls!$A:$A,$G$1)</f>
        <v>0</v>
      </c>
      <c r="H28" s="35">
        <f>COUNTIFS(calls!$H:$H,$A28,calls!$A:$A,$H$1)</f>
        <v>0</v>
      </c>
      <c r="I28" s="35">
        <f>COUNTIFS(calls!$H:$H,$A28,calls!$A:$A,$I$1)</f>
        <v>2</v>
      </c>
      <c r="J28" s="35">
        <f>COUNTIFS(calls!$H:$H,$A28,calls!$A:$A,$J$1)</f>
        <v>0</v>
      </c>
      <c r="K28" s="35">
        <f>COUNTIFS(calls!$H:$H,$A28,calls!$A:$A,$K$1)</f>
        <v>0</v>
      </c>
      <c r="L28" s="35">
        <f>COUNTIFS(calls!$H:$H,$A28,calls!$A:$A,$L$1)</f>
        <v>0</v>
      </c>
      <c r="M28" s="35">
        <f>COUNTIFS(calls!$H:$H,$A28,calls!$A:$A,$M$1)</f>
        <v>0</v>
      </c>
      <c r="N28" s="35">
        <f>COUNTIFS(calls!$H:$H,$A28,calls!$A:$A,$N$1)</f>
        <v>0</v>
      </c>
      <c r="O28" s="35">
        <f>COUNTIFS(calls!$H:$H,$A28,calls!$A:$A,$O$1)</f>
        <v>0</v>
      </c>
      <c r="P28" s="35">
        <f>COUNTIFS(calls!$H:$H,$A28,calls!$A:$A,$P$1)</f>
        <v>0</v>
      </c>
      <c r="Q28" s="35">
        <f>COUNTIFS(calls!$H:$H,$A28,calls!$A:$A,$Q$1)</f>
        <v>0</v>
      </c>
    </row>
    <row r="29" spans="1:17" x14ac:dyDescent="0.2">
      <c r="A29" s="3" t="str">
        <v>5ea6b76db2b9b602423a74ba</v>
      </c>
      <c r="B29" s="35">
        <f>COUNTIFS(calls!$H:$H,$A29,calls!$A:$A,$B$1)</f>
        <v>0</v>
      </c>
      <c r="C29" s="35">
        <f>COUNTIFS(calls!$H:$H,$A29,calls!$A:$A,$C$1)</f>
        <v>0</v>
      </c>
      <c r="D29" s="35">
        <f>COUNTIFS(calls!$H:$H,$A29,calls!$A:$A,$D$1)</f>
        <v>0</v>
      </c>
      <c r="E29" s="35">
        <f>COUNTIFS(calls!$H:$H,$A29,calls!$A:$A,$E$1)</f>
        <v>0</v>
      </c>
      <c r="F29" s="35">
        <f>COUNTIFS(calls!$H:$H,$A29,calls!$A:$A,$F$1)</f>
        <v>0</v>
      </c>
      <c r="G29" s="35">
        <f>COUNTIFS(calls!$H:$H,$A29,calls!$A:$A,$G$1)</f>
        <v>0</v>
      </c>
      <c r="H29" s="35">
        <f>COUNTIFS(calls!$H:$H,$A29,calls!$A:$A,$H$1)</f>
        <v>0</v>
      </c>
      <c r="I29" s="35">
        <f>COUNTIFS(calls!$H:$H,$A29,calls!$A:$A,$I$1)</f>
        <v>0</v>
      </c>
      <c r="J29" s="35">
        <f>COUNTIFS(calls!$H:$H,$A29,calls!$A:$A,$J$1)</f>
        <v>2</v>
      </c>
      <c r="K29" s="35">
        <f>COUNTIFS(calls!$H:$H,$A29,calls!$A:$A,$K$1)</f>
        <v>0</v>
      </c>
      <c r="L29" s="35">
        <f>COUNTIFS(calls!$H:$H,$A29,calls!$A:$A,$L$1)</f>
        <v>0</v>
      </c>
      <c r="M29" s="35">
        <f>COUNTIFS(calls!$H:$H,$A29,calls!$A:$A,$M$1)</f>
        <v>0</v>
      </c>
      <c r="N29" s="35">
        <f>COUNTIFS(calls!$H:$H,$A29,calls!$A:$A,$N$1)</f>
        <v>0</v>
      </c>
      <c r="O29" s="35">
        <f>COUNTIFS(calls!$H:$H,$A29,calls!$A:$A,$O$1)</f>
        <v>0</v>
      </c>
      <c r="P29" s="35">
        <f>COUNTIFS(calls!$H:$H,$A29,calls!$A:$A,$P$1)</f>
        <v>0</v>
      </c>
      <c r="Q29" s="35">
        <f>COUNTIFS(calls!$H:$H,$A29,calls!$A:$A,$Q$1)</f>
        <v>0</v>
      </c>
    </row>
    <row r="30" spans="1:17" x14ac:dyDescent="0.2">
      <c r="A30" s="3" t="str">
        <v>5ec95d6d488f0e098a2f0895</v>
      </c>
      <c r="B30" s="35">
        <f>COUNTIFS(calls!$H:$H,$A30,calls!$A:$A,$B$1)</f>
        <v>0</v>
      </c>
      <c r="C30" s="35">
        <f>COUNTIFS(calls!$H:$H,$A30,calls!$A:$A,$C$1)</f>
        <v>0</v>
      </c>
      <c r="D30" s="35">
        <f>COUNTIFS(calls!$H:$H,$A30,calls!$A:$A,$D$1)</f>
        <v>0</v>
      </c>
      <c r="E30" s="35">
        <f>COUNTIFS(calls!$H:$H,$A30,calls!$A:$A,$E$1)</f>
        <v>0</v>
      </c>
      <c r="F30" s="35">
        <f>COUNTIFS(calls!$H:$H,$A30,calls!$A:$A,$F$1)</f>
        <v>0</v>
      </c>
      <c r="G30" s="35">
        <f>COUNTIFS(calls!$H:$H,$A30,calls!$A:$A,$G$1)</f>
        <v>0</v>
      </c>
      <c r="H30" s="35">
        <f>COUNTIFS(calls!$H:$H,$A30,calls!$A:$A,$H$1)</f>
        <v>0</v>
      </c>
      <c r="I30" s="35">
        <f>COUNTIFS(calls!$H:$H,$A30,calls!$A:$A,$I$1)</f>
        <v>0</v>
      </c>
      <c r="J30" s="35">
        <f>COUNTIFS(calls!$H:$H,$A30,calls!$A:$A,$J$1)</f>
        <v>4</v>
      </c>
      <c r="K30" s="35">
        <f>COUNTIFS(calls!$H:$H,$A30,calls!$A:$A,$K$1)</f>
        <v>0</v>
      </c>
      <c r="L30" s="35">
        <f>COUNTIFS(calls!$H:$H,$A30,calls!$A:$A,$L$1)</f>
        <v>0</v>
      </c>
      <c r="M30" s="35">
        <f>COUNTIFS(calls!$H:$H,$A30,calls!$A:$A,$M$1)</f>
        <v>0</v>
      </c>
      <c r="N30" s="35">
        <f>COUNTIFS(calls!$H:$H,$A30,calls!$A:$A,$N$1)</f>
        <v>0</v>
      </c>
      <c r="O30" s="35">
        <f>COUNTIFS(calls!$H:$H,$A30,calls!$A:$A,$O$1)</f>
        <v>0</v>
      </c>
      <c r="P30" s="35">
        <f>COUNTIFS(calls!$H:$H,$A30,calls!$A:$A,$P$1)</f>
        <v>0</v>
      </c>
      <c r="Q30" s="35">
        <f>COUNTIFS(calls!$H:$H,$A30,calls!$A:$A,$Q$1)</f>
        <v>0</v>
      </c>
    </row>
    <row r="31" spans="1:17" x14ac:dyDescent="0.2">
      <c r="A31" s="3" t="str">
        <v>5f4fa3bf5e8dec0806153507</v>
      </c>
      <c r="B31" s="35">
        <f>COUNTIFS(calls!$H:$H,$A31,calls!$A:$A,$B$1)</f>
        <v>0</v>
      </c>
      <c r="C31" s="35">
        <f>COUNTIFS(calls!$H:$H,$A31,calls!$A:$A,$C$1)</f>
        <v>0</v>
      </c>
      <c r="D31" s="35">
        <f>COUNTIFS(calls!$H:$H,$A31,calls!$A:$A,$D$1)</f>
        <v>0</v>
      </c>
      <c r="E31" s="35">
        <f>COUNTIFS(calls!$H:$H,$A31,calls!$A:$A,$E$1)</f>
        <v>0</v>
      </c>
      <c r="F31" s="35">
        <f>COUNTIFS(calls!$H:$H,$A31,calls!$A:$A,$F$1)</f>
        <v>0</v>
      </c>
      <c r="G31" s="35">
        <f>COUNTIFS(calls!$H:$H,$A31,calls!$A:$A,$G$1)</f>
        <v>0</v>
      </c>
      <c r="H31" s="35">
        <f>COUNTIFS(calls!$H:$H,$A31,calls!$A:$A,$H$1)</f>
        <v>0</v>
      </c>
      <c r="I31" s="35">
        <f>COUNTIFS(calls!$H:$H,$A31,calls!$A:$A,$I$1)</f>
        <v>0</v>
      </c>
      <c r="J31" s="35">
        <f>COUNTIFS(calls!$H:$H,$A31,calls!$A:$A,$J$1)</f>
        <v>3</v>
      </c>
      <c r="K31" s="35">
        <f>COUNTIFS(calls!$H:$H,$A31,calls!$A:$A,$K$1)</f>
        <v>0</v>
      </c>
      <c r="L31" s="35">
        <f>COUNTIFS(calls!$H:$H,$A31,calls!$A:$A,$L$1)</f>
        <v>0</v>
      </c>
      <c r="M31" s="35">
        <f>COUNTIFS(calls!$H:$H,$A31,calls!$A:$A,$M$1)</f>
        <v>0</v>
      </c>
      <c r="N31" s="35">
        <f>COUNTIFS(calls!$H:$H,$A31,calls!$A:$A,$N$1)</f>
        <v>0</v>
      </c>
      <c r="O31" s="35">
        <f>COUNTIFS(calls!$H:$H,$A31,calls!$A:$A,$O$1)</f>
        <v>0</v>
      </c>
      <c r="P31" s="35">
        <f>COUNTIFS(calls!$H:$H,$A31,calls!$A:$A,$P$1)</f>
        <v>0</v>
      </c>
      <c r="Q31" s="35">
        <f>COUNTIFS(calls!$H:$H,$A31,calls!$A:$A,$Q$1)</f>
        <v>0</v>
      </c>
    </row>
    <row r="32" spans="1:17" x14ac:dyDescent="0.2">
      <c r="A32" s="3" t="str">
        <v>5ccc711e907b990001ce109d</v>
      </c>
      <c r="B32" s="35">
        <f>COUNTIFS(calls!$H:$H,$A32,calls!$A:$A,$B$1)</f>
        <v>0</v>
      </c>
      <c r="C32" s="35">
        <f>COUNTIFS(calls!$H:$H,$A32,calls!$A:$A,$C$1)</f>
        <v>0</v>
      </c>
      <c r="D32" s="35">
        <f>COUNTIFS(calls!$H:$H,$A32,calls!$A:$A,$D$1)</f>
        <v>0</v>
      </c>
      <c r="E32" s="35">
        <f>COUNTIFS(calls!$H:$H,$A32,calls!$A:$A,$E$1)</f>
        <v>0</v>
      </c>
      <c r="F32" s="35">
        <f>COUNTIFS(calls!$H:$H,$A32,calls!$A:$A,$F$1)</f>
        <v>0</v>
      </c>
      <c r="G32" s="35">
        <f>COUNTIFS(calls!$H:$H,$A32,calls!$A:$A,$G$1)</f>
        <v>0</v>
      </c>
      <c r="H32" s="35">
        <f>COUNTIFS(calls!$H:$H,$A32,calls!$A:$A,$H$1)</f>
        <v>0</v>
      </c>
      <c r="I32" s="35">
        <f>COUNTIFS(calls!$H:$H,$A32,calls!$A:$A,$I$1)</f>
        <v>0</v>
      </c>
      <c r="J32" s="35">
        <f>COUNTIFS(calls!$H:$H,$A32,calls!$A:$A,$J$1)</f>
        <v>4</v>
      </c>
      <c r="K32" s="35">
        <f>COUNTIFS(calls!$H:$H,$A32,calls!$A:$A,$K$1)</f>
        <v>0</v>
      </c>
      <c r="L32" s="35">
        <f>COUNTIFS(calls!$H:$H,$A32,calls!$A:$A,$L$1)</f>
        <v>0</v>
      </c>
      <c r="M32" s="35">
        <f>COUNTIFS(calls!$H:$H,$A32,calls!$A:$A,$M$1)</f>
        <v>0</v>
      </c>
      <c r="N32" s="35">
        <f>COUNTIFS(calls!$H:$H,$A32,calls!$A:$A,$N$1)</f>
        <v>0</v>
      </c>
      <c r="O32" s="35">
        <f>COUNTIFS(calls!$H:$H,$A32,calls!$A:$A,$O$1)</f>
        <v>0</v>
      </c>
      <c r="P32" s="35">
        <f>COUNTIFS(calls!$H:$H,$A32,calls!$A:$A,$P$1)</f>
        <v>0</v>
      </c>
      <c r="Q32" s="35">
        <f>COUNTIFS(calls!$H:$H,$A32,calls!$A:$A,$Q$1)</f>
        <v>0</v>
      </c>
    </row>
    <row r="33" spans="1:17" x14ac:dyDescent="0.2">
      <c r="A33" s="3" t="str">
        <v>5ec3c753622b97236b9e6796</v>
      </c>
      <c r="B33" s="35">
        <f>COUNTIFS(calls!$H:$H,$A33,calls!$A:$A,$B$1)</f>
        <v>0</v>
      </c>
      <c r="C33" s="35">
        <f>COUNTIFS(calls!$H:$H,$A33,calls!$A:$A,$C$1)</f>
        <v>0</v>
      </c>
      <c r="D33" s="35">
        <f>COUNTIFS(calls!$H:$H,$A33,calls!$A:$A,$D$1)</f>
        <v>0</v>
      </c>
      <c r="E33" s="35">
        <f>COUNTIFS(calls!$H:$H,$A33,calls!$A:$A,$E$1)</f>
        <v>0</v>
      </c>
      <c r="F33" s="35">
        <f>COUNTIFS(calls!$H:$H,$A33,calls!$A:$A,$F$1)</f>
        <v>0</v>
      </c>
      <c r="G33" s="35">
        <f>COUNTIFS(calls!$H:$H,$A33,calls!$A:$A,$G$1)</f>
        <v>0</v>
      </c>
      <c r="H33" s="35">
        <f>COUNTIFS(calls!$H:$H,$A33,calls!$A:$A,$H$1)</f>
        <v>0</v>
      </c>
      <c r="I33" s="35">
        <f>COUNTIFS(calls!$H:$H,$A33,calls!$A:$A,$I$1)</f>
        <v>0</v>
      </c>
      <c r="J33" s="35">
        <f>COUNTIFS(calls!$H:$H,$A33,calls!$A:$A,$J$1)</f>
        <v>4</v>
      </c>
      <c r="K33" s="35">
        <f>COUNTIFS(calls!$H:$H,$A33,calls!$A:$A,$K$1)</f>
        <v>0</v>
      </c>
      <c r="L33" s="35">
        <f>COUNTIFS(calls!$H:$H,$A33,calls!$A:$A,$L$1)</f>
        <v>0</v>
      </c>
      <c r="M33" s="35">
        <f>COUNTIFS(calls!$H:$H,$A33,calls!$A:$A,$M$1)</f>
        <v>0</v>
      </c>
      <c r="N33" s="35">
        <f>COUNTIFS(calls!$H:$H,$A33,calls!$A:$A,$N$1)</f>
        <v>0</v>
      </c>
      <c r="O33" s="35">
        <f>COUNTIFS(calls!$H:$H,$A33,calls!$A:$A,$O$1)</f>
        <v>0</v>
      </c>
      <c r="P33" s="35">
        <f>COUNTIFS(calls!$H:$H,$A33,calls!$A:$A,$P$1)</f>
        <v>0</v>
      </c>
      <c r="Q33" s="35">
        <f>COUNTIFS(calls!$H:$H,$A33,calls!$A:$A,$Q$1)</f>
        <v>0</v>
      </c>
    </row>
    <row r="34" spans="1:17" x14ac:dyDescent="0.2">
      <c r="A34" s="3" t="str">
        <v>5eccb086d314a0887ac5c3b5</v>
      </c>
      <c r="B34" s="35">
        <f>COUNTIFS(calls!$H:$H,$A34,calls!$A:$A,$B$1)</f>
        <v>0</v>
      </c>
      <c r="C34" s="35">
        <f>COUNTIFS(calls!$H:$H,$A34,calls!$A:$A,$C$1)</f>
        <v>0</v>
      </c>
      <c r="D34" s="35">
        <f>COUNTIFS(calls!$H:$H,$A34,calls!$A:$A,$D$1)</f>
        <v>0</v>
      </c>
      <c r="E34" s="35">
        <f>COUNTIFS(calls!$H:$H,$A34,calls!$A:$A,$E$1)</f>
        <v>0</v>
      </c>
      <c r="F34" s="35">
        <f>COUNTIFS(calls!$H:$H,$A34,calls!$A:$A,$F$1)</f>
        <v>0</v>
      </c>
      <c r="G34" s="35">
        <f>COUNTIFS(calls!$H:$H,$A34,calls!$A:$A,$G$1)</f>
        <v>0</v>
      </c>
      <c r="H34" s="35">
        <f>COUNTIFS(calls!$H:$H,$A34,calls!$A:$A,$H$1)</f>
        <v>0</v>
      </c>
      <c r="I34" s="35">
        <f>COUNTIFS(calls!$H:$H,$A34,calls!$A:$A,$I$1)</f>
        <v>0</v>
      </c>
      <c r="J34" s="35">
        <f>COUNTIFS(calls!$H:$H,$A34,calls!$A:$A,$J$1)</f>
        <v>4</v>
      </c>
      <c r="K34" s="35">
        <f>COUNTIFS(calls!$H:$H,$A34,calls!$A:$A,$K$1)</f>
        <v>0</v>
      </c>
      <c r="L34" s="35">
        <f>COUNTIFS(calls!$H:$H,$A34,calls!$A:$A,$L$1)</f>
        <v>0</v>
      </c>
      <c r="M34" s="35">
        <f>COUNTIFS(calls!$H:$H,$A34,calls!$A:$A,$M$1)</f>
        <v>0</v>
      </c>
      <c r="N34" s="35">
        <f>COUNTIFS(calls!$H:$H,$A34,calls!$A:$A,$N$1)</f>
        <v>0</v>
      </c>
      <c r="O34" s="35">
        <f>COUNTIFS(calls!$H:$H,$A34,calls!$A:$A,$O$1)</f>
        <v>0</v>
      </c>
      <c r="P34" s="35">
        <f>COUNTIFS(calls!$H:$H,$A34,calls!$A:$A,$P$1)</f>
        <v>0</v>
      </c>
      <c r="Q34" s="35">
        <f>COUNTIFS(calls!$H:$H,$A34,calls!$A:$A,$Q$1)</f>
        <v>0</v>
      </c>
    </row>
    <row r="35" spans="1:17" x14ac:dyDescent="0.2">
      <c r="A35" s="3" t="str">
        <v>5eb350c50f432115af792bf9</v>
      </c>
      <c r="B35" s="35">
        <f>COUNTIFS(calls!$H:$H,$A35,calls!$A:$A,$B$1)</f>
        <v>0</v>
      </c>
      <c r="C35" s="35">
        <f>COUNTIFS(calls!$H:$H,$A35,calls!$A:$A,$C$1)</f>
        <v>0</v>
      </c>
      <c r="D35" s="35">
        <f>COUNTIFS(calls!$H:$H,$A35,calls!$A:$A,$D$1)</f>
        <v>0</v>
      </c>
      <c r="E35" s="35">
        <f>COUNTIFS(calls!$H:$H,$A35,calls!$A:$A,$E$1)</f>
        <v>0</v>
      </c>
      <c r="F35" s="35">
        <f>COUNTIFS(calls!$H:$H,$A35,calls!$A:$A,$F$1)</f>
        <v>0</v>
      </c>
      <c r="G35" s="35">
        <f>COUNTIFS(calls!$H:$H,$A35,calls!$A:$A,$G$1)</f>
        <v>0</v>
      </c>
      <c r="H35" s="35">
        <f>COUNTIFS(calls!$H:$H,$A35,calls!$A:$A,$H$1)</f>
        <v>0</v>
      </c>
      <c r="I35" s="35">
        <f>COUNTIFS(calls!$H:$H,$A35,calls!$A:$A,$I$1)</f>
        <v>0</v>
      </c>
      <c r="J35" s="35">
        <f>COUNTIFS(calls!$H:$H,$A35,calls!$A:$A,$J$1)</f>
        <v>4</v>
      </c>
      <c r="K35" s="35">
        <f>COUNTIFS(calls!$H:$H,$A35,calls!$A:$A,$K$1)</f>
        <v>0</v>
      </c>
      <c r="L35" s="35">
        <f>COUNTIFS(calls!$H:$H,$A35,calls!$A:$A,$L$1)</f>
        <v>0</v>
      </c>
      <c r="M35" s="35">
        <f>COUNTIFS(calls!$H:$H,$A35,calls!$A:$A,$M$1)</f>
        <v>0</v>
      </c>
      <c r="N35" s="35">
        <f>COUNTIFS(calls!$H:$H,$A35,calls!$A:$A,$N$1)</f>
        <v>0</v>
      </c>
      <c r="O35" s="35">
        <f>COUNTIFS(calls!$H:$H,$A35,calls!$A:$A,$O$1)</f>
        <v>0</v>
      </c>
      <c r="P35" s="35">
        <f>COUNTIFS(calls!$H:$H,$A35,calls!$A:$A,$P$1)</f>
        <v>0</v>
      </c>
      <c r="Q35" s="35">
        <f>COUNTIFS(calls!$H:$H,$A35,calls!$A:$A,$Q$1)</f>
        <v>2</v>
      </c>
    </row>
    <row r="36" spans="1:17" x14ac:dyDescent="0.2">
      <c r="A36" s="3" t="str">
        <v>5c51b4d014aa5000015523f0</v>
      </c>
      <c r="B36" s="35">
        <f>COUNTIFS(calls!$H:$H,$A36,calls!$A:$A,$B$1)</f>
        <v>0</v>
      </c>
      <c r="C36" s="35">
        <f>COUNTIFS(calls!$H:$H,$A36,calls!$A:$A,$C$1)</f>
        <v>0</v>
      </c>
      <c r="D36" s="35">
        <f>COUNTIFS(calls!$H:$H,$A36,calls!$A:$A,$D$1)</f>
        <v>0</v>
      </c>
      <c r="E36" s="35">
        <f>COUNTIFS(calls!$H:$H,$A36,calls!$A:$A,$E$1)</f>
        <v>0</v>
      </c>
      <c r="F36" s="35">
        <f>COUNTIFS(calls!$H:$H,$A36,calls!$A:$A,$F$1)</f>
        <v>0</v>
      </c>
      <c r="G36" s="35">
        <f>COUNTIFS(calls!$H:$H,$A36,calls!$A:$A,$G$1)</f>
        <v>0</v>
      </c>
      <c r="H36" s="35">
        <f>COUNTIFS(calls!$H:$H,$A36,calls!$A:$A,$H$1)</f>
        <v>0</v>
      </c>
      <c r="I36" s="35">
        <f>COUNTIFS(calls!$H:$H,$A36,calls!$A:$A,$I$1)</f>
        <v>0</v>
      </c>
      <c r="J36" s="35">
        <f>COUNTIFS(calls!$H:$H,$A36,calls!$A:$A,$J$1)</f>
        <v>4</v>
      </c>
      <c r="K36" s="35">
        <f>COUNTIFS(calls!$H:$H,$A36,calls!$A:$A,$K$1)</f>
        <v>0</v>
      </c>
      <c r="L36" s="35">
        <f>COUNTIFS(calls!$H:$H,$A36,calls!$A:$A,$L$1)</f>
        <v>0</v>
      </c>
      <c r="M36" s="35">
        <f>COUNTIFS(calls!$H:$H,$A36,calls!$A:$A,$M$1)</f>
        <v>0</v>
      </c>
      <c r="N36" s="35">
        <f>COUNTIFS(calls!$H:$H,$A36,calls!$A:$A,$N$1)</f>
        <v>0</v>
      </c>
      <c r="O36" s="35">
        <f>COUNTIFS(calls!$H:$H,$A36,calls!$A:$A,$O$1)</f>
        <v>0</v>
      </c>
      <c r="P36" s="35">
        <f>COUNTIFS(calls!$H:$H,$A36,calls!$A:$A,$P$1)</f>
        <v>0</v>
      </c>
      <c r="Q36" s="35">
        <f>COUNTIFS(calls!$H:$H,$A36,calls!$A:$A,$Q$1)</f>
        <v>0</v>
      </c>
    </row>
    <row r="37" spans="1:17" x14ac:dyDescent="0.2">
      <c r="A37" s="3" t="str">
        <v>5e8b62e78dddff0287b5dd7d</v>
      </c>
      <c r="B37" s="35">
        <f>COUNTIFS(calls!$H:$H,$A37,calls!$A:$A,$B$1)</f>
        <v>0</v>
      </c>
      <c r="C37" s="35">
        <f>COUNTIFS(calls!$H:$H,$A37,calls!$A:$A,$C$1)</f>
        <v>0</v>
      </c>
      <c r="D37" s="35">
        <f>COUNTIFS(calls!$H:$H,$A37,calls!$A:$A,$D$1)</f>
        <v>0</v>
      </c>
      <c r="E37" s="35">
        <f>COUNTIFS(calls!$H:$H,$A37,calls!$A:$A,$E$1)</f>
        <v>0</v>
      </c>
      <c r="F37" s="35">
        <f>COUNTIFS(calls!$H:$H,$A37,calls!$A:$A,$F$1)</f>
        <v>0</v>
      </c>
      <c r="G37" s="35">
        <f>COUNTIFS(calls!$H:$H,$A37,calls!$A:$A,$G$1)</f>
        <v>0</v>
      </c>
      <c r="H37" s="35">
        <f>COUNTIFS(calls!$H:$H,$A37,calls!$A:$A,$H$1)</f>
        <v>0</v>
      </c>
      <c r="I37" s="35">
        <f>COUNTIFS(calls!$H:$H,$A37,calls!$A:$A,$I$1)</f>
        <v>0</v>
      </c>
      <c r="J37" s="35">
        <f>COUNTIFS(calls!$H:$H,$A37,calls!$A:$A,$J$1)</f>
        <v>4</v>
      </c>
      <c r="K37" s="35">
        <f>COUNTIFS(calls!$H:$H,$A37,calls!$A:$A,$K$1)</f>
        <v>0</v>
      </c>
      <c r="L37" s="35">
        <f>COUNTIFS(calls!$H:$H,$A37,calls!$A:$A,$L$1)</f>
        <v>0</v>
      </c>
      <c r="M37" s="35">
        <f>COUNTIFS(calls!$H:$H,$A37,calls!$A:$A,$M$1)</f>
        <v>0</v>
      </c>
      <c r="N37" s="35">
        <f>COUNTIFS(calls!$H:$H,$A37,calls!$A:$A,$N$1)</f>
        <v>0</v>
      </c>
      <c r="O37" s="35">
        <f>COUNTIFS(calls!$H:$H,$A37,calls!$A:$A,$O$1)</f>
        <v>0</v>
      </c>
      <c r="P37" s="35">
        <f>COUNTIFS(calls!$H:$H,$A37,calls!$A:$A,$P$1)</f>
        <v>0</v>
      </c>
      <c r="Q37" s="35">
        <f>COUNTIFS(calls!$H:$H,$A37,calls!$A:$A,$Q$1)</f>
        <v>0</v>
      </c>
    </row>
    <row r="38" spans="1:17" x14ac:dyDescent="0.2">
      <c r="A38" s="3" t="str">
        <v>5cb4b4160b74e8001569b374</v>
      </c>
      <c r="B38" s="35">
        <f>COUNTIFS(calls!$H:$H,$A38,calls!$A:$A,$B$1)</f>
        <v>0</v>
      </c>
      <c r="C38" s="35">
        <f>COUNTIFS(calls!$H:$H,$A38,calls!$A:$A,$C$1)</f>
        <v>0</v>
      </c>
      <c r="D38" s="35">
        <f>COUNTIFS(calls!$H:$H,$A38,calls!$A:$A,$D$1)</f>
        <v>0</v>
      </c>
      <c r="E38" s="35">
        <f>COUNTIFS(calls!$H:$H,$A38,calls!$A:$A,$E$1)</f>
        <v>0</v>
      </c>
      <c r="F38" s="35">
        <f>COUNTIFS(calls!$H:$H,$A38,calls!$A:$A,$F$1)</f>
        <v>0</v>
      </c>
      <c r="G38" s="35">
        <f>COUNTIFS(calls!$H:$H,$A38,calls!$A:$A,$G$1)</f>
        <v>0</v>
      </c>
      <c r="H38" s="35">
        <f>COUNTIFS(calls!$H:$H,$A38,calls!$A:$A,$H$1)</f>
        <v>0</v>
      </c>
      <c r="I38" s="35">
        <f>COUNTIFS(calls!$H:$H,$A38,calls!$A:$A,$I$1)</f>
        <v>0</v>
      </c>
      <c r="J38" s="35">
        <f>COUNTIFS(calls!$H:$H,$A38,calls!$A:$A,$J$1)</f>
        <v>0</v>
      </c>
      <c r="K38" s="35">
        <f>COUNTIFS(calls!$H:$H,$A38,calls!$A:$A,$K$1)</f>
        <v>3</v>
      </c>
      <c r="L38" s="35">
        <f>COUNTIFS(calls!$H:$H,$A38,calls!$A:$A,$L$1)</f>
        <v>0</v>
      </c>
      <c r="M38" s="35">
        <f>COUNTIFS(calls!$H:$H,$A38,calls!$A:$A,$M$1)</f>
        <v>0</v>
      </c>
      <c r="N38" s="35">
        <f>COUNTIFS(calls!$H:$H,$A38,calls!$A:$A,$N$1)</f>
        <v>0</v>
      </c>
      <c r="O38" s="35">
        <f>COUNTIFS(calls!$H:$H,$A38,calls!$A:$A,$O$1)</f>
        <v>0</v>
      </c>
      <c r="P38" s="35">
        <f>COUNTIFS(calls!$H:$H,$A38,calls!$A:$A,$P$1)</f>
        <v>0</v>
      </c>
      <c r="Q38" s="35">
        <f>COUNTIFS(calls!$H:$H,$A38,calls!$A:$A,$Q$1)</f>
        <v>0</v>
      </c>
    </row>
    <row r="39" spans="1:17" x14ac:dyDescent="0.2">
      <c r="A39" s="3" t="str">
        <v>5f27d96875d81b0008db8d5f</v>
      </c>
      <c r="B39" s="35">
        <f>COUNTIFS(calls!$H:$H,$A39,calls!$A:$A,$B$1)</f>
        <v>0</v>
      </c>
      <c r="C39" s="35">
        <f>COUNTIFS(calls!$H:$H,$A39,calls!$A:$A,$C$1)</f>
        <v>0</v>
      </c>
      <c r="D39" s="35">
        <f>COUNTIFS(calls!$H:$H,$A39,calls!$A:$A,$D$1)</f>
        <v>0</v>
      </c>
      <c r="E39" s="35">
        <f>COUNTIFS(calls!$H:$H,$A39,calls!$A:$A,$E$1)</f>
        <v>0</v>
      </c>
      <c r="F39" s="35">
        <f>COUNTIFS(calls!$H:$H,$A39,calls!$A:$A,$F$1)</f>
        <v>0</v>
      </c>
      <c r="G39" s="35">
        <f>COUNTIFS(calls!$H:$H,$A39,calls!$A:$A,$G$1)</f>
        <v>0</v>
      </c>
      <c r="H39" s="35">
        <f>COUNTIFS(calls!$H:$H,$A39,calls!$A:$A,$H$1)</f>
        <v>0</v>
      </c>
      <c r="I39" s="35">
        <f>COUNTIFS(calls!$H:$H,$A39,calls!$A:$A,$I$1)</f>
        <v>0</v>
      </c>
      <c r="J39" s="35">
        <f>COUNTIFS(calls!$H:$H,$A39,calls!$A:$A,$J$1)</f>
        <v>0</v>
      </c>
      <c r="K39" s="35">
        <f>COUNTIFS(calls!$H:$H,$A39,calls!$A:$A,$K$1)</f>
        <v>3</v>
      </c>
      <c r="L39" s="35">
        <f>COUNTIFS(calls!$H:$H,$A39,calls!$A:$A,$L$1)</f>
        <v>0</v>
      </c>
      <c r="M39" s="35">
        <f>COUNTIFS(calls!$H:$H,$A39,calls!$A:$A,$M$1)</f>
        <v>0</v>
      </c>
      <c r="N39" s="35">
        <f>COUNTIFS(calls!$H:$H,$A39,calls!$A:$A,$N$1)</f>
        <v>0</v>
      </c>
      <c r="O39" s="35">
        <f>COUNTIFS(calls!$H:$H,$A39,calls!$A:$A,$O$1)</f>
        <v>2</v>
      </c>
      <c r="P39" s="35">
        <f>COUNTIFS(calls!$H:$H,$A39,calls!$A:$A,$P$1)</f>
        <v>3</v>
      </c>
      <c r="Q39" s="35">
        <f>COUNTIFS(calls!$H:$H,$A39,calls!$A:$A,$Q$1)</f>
        <v>0</v>
      </c>
    </row>
    <row r="40" spans="1:17" x14ac:dyDescent="0.2">
      <c r="A40" s="3" t="str">
        <v>5fa2e888f2ec2d41c1faf2d1</v>
      </c>
      <c r="B40" s="35">
        <f>COUNTIFS(calls!$H:$H,$A40,calls!$A:$A,$B$1)</f>
        <v>0</v>
      </c>
      <c r="C40" s="35">
        <f>COUNTIFS(calls!$H:$H,$A40,calls!$A:$A,$C$1)</f>
        <v>0</v>
      </c>
      <c r="D40" s="35">
        <f>COUNTIFS(calls!$H:$H,$A40,calls!$A:$A,$D$1)</f>
        <v>0</v>
      </c>
      <c r="E40" s="35">
        <f>COUNTIFS(calls!$H:$H,$A40,calls!$A:$A,$E$1)</f>
        <v>0</v>
      </c>
      <c r="F40" s="35">
        <f>COUNTIFS(calls!$H:$H,$A40,calls!$A:$A,$F$1)</f>
        <v>0</v>
      </c>
      <c r="G40" s="35">
        <f>COUNTIFS(calls!$H:$H,$A40,calls!$A:$A,$G$1)</f>
        <v>0</v>
      </c>
      <c r="H40" s="35">
        <f>COUNTIFS(calls!$H:$H,$A40,calls!$A:$A,$H$1)</f>
        <v>0</v>
      </c>
      <c r="I40" s="35">
        <f>COUNTIFS(calls!$H:$H,$A40,calls!$A:$A,$I$1)</f>
        <v>0</v>
      </c>
      <c r="J40" s="35">
        <f>COUNTIFS(calls!$H:$H,$A40,calls!$A:$A,$J$1)</f>
        <v>0</v>
      </c>
      <c r="K40" s="35">
        <f>COUNTIFS(calls!$H:$H,$A40,calls!$A:$A,$K$1)</f>
        <v>0</v>
      </c>
      <c r="L40" s="35">
        <f>COUNTIFS(calls!$H:$H,$A40,calls!$A:$A,$L$1)</f>
        <v>4</v>
      </c>
      <c r="M40" s="35">
        <f>COUNTIFS(calls!$H:$H,$A40,calls!$A:$A,$M$1)</f>
        <v>0</v>
      </c>
      <c r="N40" s="35">
        <f>COUNTIFS(calls!$H:$H,$A40,calls!$A:$A,$N$1)</f>
        <v>0</v>
      </c>
      <c r="O40" s="35">
        <f>COUNTIFS(calls!$H:$H,$A40,calls!$A:$A,$O$1)</f>
        <v>0</v>
      </c>
      <c r="P40" s="35">
        <f>COUNTIFS(calls!$H:$H,$A40,calls!$A:$A,$P$1)</f>
        <v>0</v>
      </c>
      <c r="Q40" s="35">
        <f>COUNTIFS(calls!$H:$H,$A40,calls!$A:$A,$Q$1)</f>
        <v>0</v>
      </c>
    </row>
    <row r="41" spans="1:17" x14ac:dyDescent="0.2">
      <c r="A41" s="3" t="str">
        <v>5d8b11e9849bf40016055f0f</v>
      </c>
      <c r="B41" s="35">
        <f>COUNTIFS(calls!$H:$H,$A41,calls!$A:$A,$B$1)</f>
        <v>0</v>
      </c>
      <c r="C41" s="35">
        <f>COUNTIFS(calls!$H:$H,$A41,calls!$A:$A,$C$1)</f>
        <v>0</v>
      </c>
      <c r="D41" s="35">
        <f>COUNTIFS(calls!$H:$H,$A41,calls!$A:$A,$D$1)</f>
        <v>0</v>
      </c>
      <c r="E41" s="35">
        <f>COUNTIFS(calls!$H:$H,$A41,calls!$A:$A,$E$1)</f>
        <v>0</v>
      </c>
      <c r="F41" s="35">
        <f>COUNTIFS(calls!$H:$H,$A41,calls!$A:$A,$F$1)</f>
        <v>0</v>
      </c>
      <c r="G41" s="35">
        <f>COUNTIFS(calls!$H:$H,$A41,calls!$A:$A,$G$1)</f>
        <v>0</v>
      </c>
      <c r="H41" s="35">
        <f>COUNTIFS(calls!$H:$H,$A41,calls!$A:$A,$H$1)</f>
        <v>0</v>
      </c>
      <c r="I41" s="35">
        <f>COUNTIFS(calls!$H:$H,$A41,calls!$A:$A,$I$1)</f>
        <v>0</v>
      </c>
      <c r="J41" s="35">
        <f>COUNTIFS(calls!$H:$H,$A41,calls!$A:$A,$J$1)</f>
        <v>0</v>
      </c>
      <c r="K41" s="35">
        <f>COUNTIFS(calls!$H:$H,$A41,calls!$A:$A,$K$1)</f>
        <v>0</v>
      </c>
      <c r="L41" s="35">
        <f>COUNTIFS(calls!$H:$H,$A41,calls!$A:$A,$L$1)</f>
        <v>4</v>
      </c>
      <c r="M41" s="35">
        <f>COUNTIFS(calls!$H:$H,$A41,calls!$A:$A,$M$1)</f>
        <v>0</v>
      </c>
      <c r="N41" s="35">
        <f>COUNTIFS(calls!$H:$H,$A41,calls!$A:$A,$N$1)</f>
        <v>0</v>
      </c>
      <c r="O41" s="35">
        <f>COUNTIFS(calls!$H:$H,$A41,calls!$A:$A,$O$1)</f>
        <v>0</v>
      </c>
      <c r="P41" s="35">
        <f>COUNTIFS(calls!$H:$H,$A41,calls!$A:$A,$P$1)</f>
        <v>0</v>
      </c>
      <c r="Q41" s="35">
        <f>COUNTIFS(calls!$H:$H,$A41,calls!$A:$A,$Q$1)</f>
        <v>0</v>
      </c>
    </row>
    <row r="42" spans="1:17" x14ac:dyDescent="0.2">
      <c r="A42" s="3" t="str">
        <v>5ffc690f8dfc88069a128478</v>
      </c>
      <c r="B42" s="35">
        <f>COUNTIFS(calls!$H:$H,$A42,calls!$A:$A,$B$1)</f>
        <v>0</v>
      </c>
      <c r="C42" s="35">
        <f>COUNTIFS(calls!$H:$H,$A42,calls!$A:$A,$C$1)</f>
        <v>0</v>
      </c>
      <c r="D42" s="35">
        <f>COUNTIFS(calls!$H:$H,$A42,calls!$A:$A,$D$1)</f>
        <v>0</v>
      </c>
      <c r="E42" s="35">
        <f>COUNTIFS(calls!$H:$H,$A42,calls!$A:$A,$E$1)</f>
        <v>0</v>
      </c>
      <c r="F42" s="35">
        <f>COUNTIFS(calls!$H:$H,$A42,calls!$A:$A,$F$1)</f>
        <v>0</v>
      </c>
      <c r="G42" s="35">
        <f>COUNTIFS(calls!$H:$H,$A42,calls!$A:$A,$G$1)</f>
        <v>0</v>
      </c>
      <c r="H42" s="35">
        <f>COUNTIFS(calls!$H:$H,$A42,calls!$A:$A,$H$1)</f>
        <v>0</v>
      </c>
      <c r="I42" s="35">
        <f>COUNTIFS(calls!$H:$H,$A42,calls!$A:$A,$I$1)</f>
        <v>0</v>
      </c>
      <c r="J42" s="35">
        <f>COUNTIFS(calls!$H:$H,$A42,calls!$A:$A,$J$1)</f>
        <v>0</v>
      </c>
      <c r="K42" s="35">
        <f>COUNTIFS(calls!$H:$H,$A42,calls!$A:$A,$K$1)</f>
        <v>0</v>
      </c>
      <c r="L42" s="35">
        <f>COUNTIFS(calls!$H:$H,$A42,calls!$A:$A,$L$1)</f>
        <v>4</v>
      </c>
      <c r="M42" s="35">
        <f>COUNTIFS(calls!$H:$H,$A42,calls!$A:$A,$M$1)</f>
        <v>0</v>
      </c>
      <c r="N42" s="35">
        <f>COUNTIFS(calls!$H:$H,$A42,calls!$A:$A,$N$1)</f>
        <v>0</v>
      </c>
      <c r="O42" s="35">
        <f>COUNTIFS(calls!$H:$H,$A42,calls!$A:$A,$O$1)</f>
        <v>0</v>
      </c>
      <c r="P42" s="35">
        <f>COUNTIFS(calls!$H:$H,$A42,calls!$A:$A,$P$1)</f>
        <v>0</v>
      </c>
      <c r="Q42" s="35">
        <f>COUNTIFS(calls!$H:$H,$A42,calls!$A:$A,$Q$1)</f>
        <v>0</v>
      </c>
    </row>
    <row r="43" spans="1:17" x14ac:dyDescent="0.2">
      <c r="A43" s="3" t="str">
        <v>5ecc4a93243b34435985b392</v>
      </c>
      <c r="B43" s="35">
        <f>COUNTIFS(calls!$H:$H,$A43,calls!$A:$A,$B$1)</f>
        <v>0</v>
      </c>
      <c r="C43" s="35">
        <f>COUNTIFS(calls!$H:$H,$A43,calls!$A:$A,$C$1)</f>
        <v>0</v>
      </c>
      <c r="D43" s="35">
        <f>COUNTIFS(calls!$H:$H,$A43,calls!$A:$A,$D$1)</f>
        <v>0</v>
      </c>
      <c r="E43" s="35">
        <f>COUNTIFS(calls!$H:$H,$A43,calls!$A:$A,$E$1)</f>
        <v>0</v>
      </c>
      <c r="F43" s="35">
        <f>COUNTIFS(calls!$H:$H,$A43,calls!$A:$A,$F$1)</f>
        <v>0</v>
      </c>
      <c r="G43" s="35">
        <f>COUNTIFS(calls!$H:$H,$A43,calls!$A:$A,$G$1)</f>
        <v>0</v>
      </c>
      <c r="H43" s="35">
        <f>COUNTIFS(calls!$H:$H,$A43,calls!$A:$A,$H$1)</f>
        <v>0</v>
      </c>
      <c r="I43" s="35">
        <f>COUNTIFS(calls!$H:$H,$A43,calls!$A:$A,$I$1)</f>
        <v>0</v>
      </c>
      <c r="J43" s="35">
        <f>COUNTIFS(calls!$H:$H,$A43,calls!$A:$A,$J$1)</f>
        <v>0</v>
      </c>
      <c r="K43" s="35">
        <f>COUNTIFS(calls!$H:$H,$A43,calls!$A:$A,$K$1)</f>
        <v>0</v>
      </c>
      <c r="L43" s="35">
        <f>COUNTIFS(calls!$H:$H,$A43,calls!$A:$A,$L$1)</f>
        <v>0</v>
      </c>
      <c r="M43" s="35">
        <f>COUNTIFS(calls!$H:$H,$A43,calls!$A:$A,$M$1)</f>
        <v>2</v>
      </c>
      <c r="N43" s="35">
        <f>COUNTIFS(calls!$H:$H,$A43,calls!$A:$A,$N$1)</f>
        <v>3</v>
      </c>
      <c r="O43" s="35">
        <f>COUNTIFS(calls!$H:$H,$A43,calls!$A:$A,$O$1)</f>
        <v>0</v>
      </c>
      <c r="P43" s="35">
        <f>COUNTIFS(calls!$H:$H,$A43,calls!$A:$A,$P$1)</f>
        <v>0</v>
      </c>
      <c r="Q43" s="35">
        <f>COUNTIFS(calls!$H:$H,$A43,calls!$A:$A,$Q$1)</f>
        <v>0</v>
      </c>
    </row>
    <row r="44" spans="1:17" x14ac:dyDescent="0.2">
      <c r="A44" s="3" t="str">
        <v>5f7541683a0fd51b3c83f949</v>
      </c>
      <c r="B44" s="35">
        <f>COUNTIFS(calls!$H:$H,$A44,calls!$A:$A,$B$1)</f>
        <v>0</v>
      </c>
      <c r="C44" s="35">
        <f>COUNTIFS(calls!$H:$H,$A44,calls!$A:$A,$C$1)</f>
        <v>0</v>
      </c>
      <c r="D44" s="35">
        <f>COUNTIFS(calls!$H:$H,$A44,calls!$A:$A,$D$1)</f>
        <v>0</v>
      </c>
      <c r="E44" s="35">
        <f>COUNTIFS(calls!$H:$H,$A44,calls!$A:$A,$E$1)</f>
        <v>0</v>
      </c>
      <c r="F44" s="35">
        <f>COUNTIFS(calls!$H:$H,$A44,calls!$A:$A,$F$1)</f>
        <v>0</v>
      </c>
      <c r="G44" s="35">
        <f>COUNTIFS(calls!$H:$H,$A44,calls!$A:$A,$G$1)</f>
        <v>0</v>
      </c>
      <c r="H44" s="35">
        <f>COUNTIFS(calls!$H:$H,$A44,calls!$A:$A,$H$1)</f>
        <v>0</v>
      </c>
      <c r="I44" s="35">
        <f>COUNTIFS(calls!$H:$H,$A44,calls!$A:$A,$I$1)</f>
        <v>0</v>
      </c>
      <c r="J44" s="35">
        <f>COUNTIFS(calls!$H:$H,$A44,calls!$A:$A,$J$1)</f>
        <v>0</v>
      </c>
      <c r="K44" s="35">
        <f>COUNTIFS(calls!$H:$H,$A44,calls!$A:$A,$K$1)</f>
        <v>0</v>
      </c>
      <c r="L44" s="35">
        <f>COUNTIFS(calls!$H:$H,$A44,calls!$A:$A,$L$1)</f>
        <v>0</v>
      </c>
      <c r="M44" s="35">
        <f>COUNTIFS(calls!$H:$H,$A44,calls!$A:$A,$M$1)</f>
        <v>2</v>
      </c>
      <c r="N44" s="35">
        <f>COUNTIFS(calls!$H:$H,$A44,calls!$A:$A,$N$1)</f>
        <v>0</v>
      </c>
      <c r="O44" s="35">
        <f>COUNTIFS(calls!$H:$H,$A44,calls!$A:$A,$O$1)</f>
        <v>0</v>
      </c>
      <c r="P44" s="35">
        <f>COUNTIFS(calls!$H:$H,$A44,calls!$A:$A,$P$1)</f>
        <v>0</v>
      </c>
      <c r="Q44" s="35">
        <f>COUNTIFS(calls!$H:$H,$A44,calls!$A:$A,$Q$1)</f>
        <v>0</v>
      </c>
    </row>
    <row r="45" spans="1:17" x14ac:dyDescent="0.2">
      <c r="A45" s="3" t="str">
        <v>5f3528bbed7b4d2df5cf0c4b</v>
      </c>
      <c r="B45" s="35">
        <f>COUNTIFS(calls!$H:$H,$A45,calls!$A:$A,$B$1)</f>
        <v>0</v>
      </c>
      <c r="C45" s="35">
        <f>COUNTIFS(calls!$H:$H,$A45,calls!$A:$A,$C$1)</f>
        <v>0</v>
      </c>
      <c r="D45" s="35">
        <f>COUNTIFS(calls!$H:$H,$A45,calls!$A:$A,$D$1)</f>
        <v>0</v>
      </c>
      <c r="E45" s="35">
        <f>COUNTIFS(calls!$H:$H,$A45,calls!$A:$A,$E$1)</f>
        <v>0</v>
      </c>
      <c r="F45" s="35">
        <f>COUNTIFS(calls!$H:$H,$A45,calls!$A:$A,$F$1)</f>
        <v>0</v>
      </c>
      <c r="G45" s="35">
        <f>COUNTIFS(calls!$H:$H,$A45,calls!$A:$A,$G$1)</f>
        <v>0</v>
      </c>
      <c r="H45" s="35">
        <f>COUNTIFS(calls!$H:$H,$A45,calls!$A:$A,$H$1)</f>
        <v>0</v>
      </c>
      <c r="I45" s="35">
        <f>COUNTIFS(calls!$H:$H,$A45,calls!$A:$A,$I$1)</f>
        <v>0</v>
      </c>
      <c r="J45" s="35">
        <f>COUNTIFS(calls!$H:$H,$A45,calls!$A:$A,$J$1)</f>
        <v>0</v>
      </c>
      <c r="K45" s="35">
        <f>COUNTIFS(calls!$H:$H,$A45,calls!$A:$A,$K$1)</f>
        <v>0</v>
      </c>
      <c r="L45" s="35">
        <f>COUNTIFS(calls!$H:$H,$A45,calls!$A:$A,$L$1)</f>
        <v>0</v>
      </c>
      <c r="M45" s="35">
        <f>COUNTIFS(calls!$H:$H,$A45,calls!$A:$A,$M$1)</f>
        <v>0</v>
      </c>
      <c r="N45" s="35">
        <f>COUNTIFS(calls!$H:$H,$A45,calls!$A:$A,$N$1)</f>
        <v>3</v>
      </c>
      <c r="O45" s="35">
        <f>COUNTIFS(calls!$H:$H,$A45,calls!$A:$A,$O$1)</f>
        <v>0</v>
      </c>
      <c r="P45" s="35">
        <f>COUNTIFS(calls!$H:$H,$A45,calls!$A:$A,$P$1)</f>
        <v>0</v>
      </c>
      <c r="Q45" s="35">
        <f>COUNTIFS(calls!$H:$H,$A45,calls!$A:$A,$Q$1)</f>
        <v>0</v>
      </c>
    </row>
    <row r="46" spans="1:17" x14ac:dyDescent="0.2">
      <c r="A46" s="3" t="str">
        <v>5f641323fc170219bf367bb9</v>
      </c>
      <c r="B46" s="35">
        <f>COUNTIFS(calls!$H:$H,$A46,calls!$A:$A,$B$1)</f>
        <v>0</v>
      </c>
      <c r="C46" s="35">
        <f>COUNTIFS(calls!$H:$H,$A46,calls!$A:$A,$C$1)</f>
        <v>0</v>
      </c>
      <c r="D46" s="35">
        <f>COUNTIFS(calls!$H:$H,$A46,calls!$A:$A,$D$1)</f>
        <v>0</v>
      </c>
      <c r="E46" s="35">
        <f>COUNTIFS(calls!$H:$H,$A46,calls!$A:$A,$E$1)</f>
        <v>0</v>
      </c>
      <c r="F46" s="35">
        <f>COUNTIFS(calls!$H:$H,$A46,calls!$A:$A,$F$1)</f>
        <v>0</v>
      </c>
      <c r="G46" s="35">
        <f>COUNTIFS(calls!$H:$H,$A46,calls!$A:$A,$G$1)</f>
        <v>0</v>
      </c>
      <c r="H46" s="35">
        <f>COUNTIFS(calls!$H:$H,$A46,calls!$A:$A,$H$1)</f>
        <v>0</v>
      </c>
      <c r="I46" s="35">
        <f>COUNTIFS(calls!$H:$H,$A46,calls!$A:$A,$I$1)</f>
        <v>0</v>
      </c>
      <c r="J46" s="35">
        <f>COUNTIFS(calls!$H:$H,$A46,calls!$A:$A,$J$1)</f>
        <v>0</v>
      </c>
      <c r="K46" s="35">
        <f>COUNTIFS(calls!$H:$H,$A46,calls!$A:$A,$K$1)</f>
        <v>0</v>
      </c>
      <c r="L46" s="35">
        <f>COUNTIFS(calls!$H:$H,$A46,calls!$A:$A,$L$1)</f>
        <v>0</v>
      </c>
      <c r="M46" s="35">
        <f>COUNTIFS(calls!$H:$H,$A46,calls!$A:$A,$M$1)</f>
        <v>0</v>
      </c>
      <c r="N46" s="35">
        <f>COUNTIFS(calls!$H:$H,$A46,calls!$A:$A,$N$1)</f>
        <v>3</v>
      </c>
      <c r="O46" s="35">
        <f>COUNTIFS(calls!$H:$H,$A46,calls!$A:$A,$O$1)</f>
        <v>0</v>
      </c>
      <c r="P46" s="35">
        <f>COUNTIFS(calls!$H:$H,$A46,calls!$A:$A,$P$1)</f>
        <v>0</v>
      </c>
      <c r="Q46" s="35">
        <f>COUNTIFS(calls!$H:$H,$A46,calls!$A:$A,$Q$1)</f>
        <v>0</v>
      </c>
    </row>
    <row r="47" spans="1:17" x14ac:dyDescent="0.2">
      <c r="A47" s="3" t="str">
        <v>5e747d8788152e3ec256df82</v>
      </c>
      <c r="B47" s="35">
        <f>COUNTIFS(calls!$H:$H,$A47,calls!$A:$A,$B$1)</f>
        <v>0</v>
      </c>
      <c r="C47" s="35">
        <f>COUNTIFS(calls!$H:$H,$A47,calls!$A:$A,$C$1)</f>
        <v>0</v>
      </c>
      <c r="D47" s="35">
        <f>COUNTIFS(calls!$H:$H,$A47,calls!$A:$A,$D$1)</f>
        <v>0</v>
      </c>
      <c r="E47" s="35">
        <f>COUNTIFS(calls!$H:$H,$A47,calls!$A:$A,$E$1)</f>
        <v>0</v>
      </c>
      <c r="F47" s="35">
        <f>COUNTIFS(calls!$H:$H,$A47,calls!$A:$A,$F$1)</f>
        <v>0</v>
      </c>
      <c r="G47" s="35">
        <f>COUNTIFS(calls!$H:$H,$A47,calls!$A:$A,$G$1)</f>
        <v>0</v>
      </c>
      <c r="H47" s="35">
        <f>COUNTIFS(calls!$H:$H,$A47,calls!$A:$A,$H$1)</f>
        <v>0</v>
      </c>
      <c r="I47" s="35">
        <f>COUNTIFS(calls!$H:$H,$A47,calls!$A:$A,$I$1)</f>
        <v>0</v>
      </c>
      <c r="J47" s="35">
        <f>COUNTIFS(calls!$H:$H,$A47,calls!$A:$A,$J$1)</f>
        <v>0</v>
      </c>
      <c r="K47" s="35">
        <f>COUNTIFS(calls!$H:$H,$A47,calls!$A:$A,$K$1)</f>
        <v>0</v>
      </c>
      <c r="L47" s="35">
        <f>COUNTIFS(calls!$H:$H,$A47,calls!$A:$A,$L$1)</f>
        <v>0</v>
      </c>
      <c r="M47" s="35">
        <f>COUNTIFS(calls!$H:$H,$A47,calls!$A:$A,$M$1)</f>
        <v>0</v>
      </c>
      <c r="N47" s="35">
        <f>COUNTIFS(calls!$H:$H,$A47,calls!$A:$A,$N$1)</f>
        <v>1</v>
      </c>
      <c r="O47" s="35">
        <f>COUNTIFS(calls!$H:$H,$A47,calls!$A:$A,$O$1)</f>
        <v>0</v>
      </c>
      <c r="P47" s="35">
        <f>COUNTIFS(calls!$H:$H,$A47,calls!$A:$A,$P$1)</f>
        <v>0</v>
      </c>
      <c r="Q47" s="35">
        <f>COUNTIFS(calls!$H:$H,$A47,calls!$A:$A,$Q$1)</f>
        <v>0</v>
      </c>
    </row>
    <row r="48" spans="1:17" x14ac:dyDescent="0.2">
      <c r="A48" s="3" t="str">
        <v>5f6875b05e3bc74d0dee825e</v>
      </c>
      <c r="B48" s="35">
        <f>COUNTIFS(calls!$H:$H,$A48,calls!$A:$A,$B$1)</f>
        <v>0</v>
      </c>
      <c r="C48" s="35">
        <f>COUNTIFS(calls!$H:$H,$A48,calls!$A:$A,$C$1)</f>
        <v>0</v>
      </c>
      <c r="D48" s="35">
        <f>COUNTIFS(calls!$H:$H,$A48,calls!$A:$A,$D$1)</f>
        <v>0</v>
      </c>
      <c r="E48" s="35">
        <f>COUNTIFS(calls!$H:$H,$A48,calls!$A:$A,$E$1)</f>
        <v>0</v>
      </c>
      <c r="F48" s="35">
        <f>COUNTIFS(calls!$H:$H,$A48,calls!$A:$A,$F$1)</f>
        <v>0</v>
      </c>
      <c r="G48" s="35">
        <f>COUNTIFS(calls!$H:$H,$A48,calls!$A:$A,$G$1)</f>
        <v>0</v>
      </c>
      <c r="H48" s="35">
        <f>COUNTIFS(calls!$H:$H,$A48,calls!$A:$A,$H$1)</f>
        <v>0</v>
      </c>
      <c r="I48" s="35">
        <f>COUNTIFS(calls!$H:$H,$A48,calls!$A:$A,$I$1)</f>
        <v>0</v>
      </c>
      <c r="J48" s="35">
        <f>COUNTIFS(calls!$H:$H,$A48,calls!$A:$A,$J$1)</f>
        <v>0</v>
      </c>
      <c r="K48" s="35">
        <f>COUNTIFS(calls!$H:$H,$A48,calls!$A:$A,$K$1)</f>
        <v>0</v>
      </c>
      <c r="L48" s="35">
        <f>COUNTIFS(calls!$H:$H,$A48,calls!$A:$A,$L$1)</f>
        <v>0</v>
      </c>
      <c r="M48" s="35">
        <f>COUNTIFS(calls!$H:$H,$A48,calls!$A:$A,$M$1)</f>
        <v>0</v>
      </c>
      <c r="N48" s="35">
        <f>COUNTIFS(calls!$H:$H,$A48,calls!$A:$A,$N$1)</f>
        <v>3</v>
      </c>
      <c r="O48" s="35">
        <f>COUNTIFS(calls!$H:$H,$A48,calls!$A:$A,$O$1)</f>
        <v>0</v>
      </c>
      <c r="P48" s="35">
        <f>COUNTIFS(calls!$H:$H,$A48,calls!$A:$A,$P$1)</f>
        <v>0</v>
      </c>
      <c r="Q48" s="35">
        <f>COUNTIFS(calls!$H:$H,$A48,calls!$A:$A,$Q$1)</f>
        <v>0</v>
      </c>
    </row>
    <row r="49" spans="1:17" x14ac:dyDescent="0.2">
      <c r="A49" s="3" t="str">
        <v>5f3287b83428cb05746e2214</v>
      </c>
      <c r="B49" s="35">
        <f>COUNTIFS(calls!$H:$H,$A49,calls!$A:$A,$B$1)</f>
        <v>0</v>
      </c>
      <c r="C49" s="35">
        <f>COUNTIFS(calls!$H:$H,$A49,calls!$A:$A,$C$1)</f>
        <v>0</v>
      </c>
      <c r="D49" s="35">
        <f>COUNTIFS(calls!$H:$H,$A49,calls!$A:$A,$D$1)</f>
        <v>0</v>
      </c>
      <c r="E49" s="35">
        <f>COUNTIFS(calls!$H:$H,$A49,calls!$A:$A,$E$1)</f>
        <v>0</v>
      </c>
      <c r="F49" s="35">
        <f>COUNTIFS(calls!$H:$H,$A49,calls!$A:$A,$F$1)</f>
        <v>0</v>
      </c>
      <c r="G49" s="35">
        <f>COUNTIFS(calls!$H:$H,$A49,calls!$A:$A,$G$1)</f>
        <v>0</v>
      </c>
      <c r="H49" s="35">
        <f>COUNTIFS(calls!$H:$H,$A49,calls!$A:$A,$H$1)</f>
        <v>0</v>
      </c>
      <c r="I49" s="35">
        <f>COUNTIFS(calls!$H:$H,$A49,calls!$A:$A,$I$1)</f>
        <v>0</v>
      </c>
      <c r="J49" s="35">
        <f>COUNTIFS(calls!$H:$H,$A49,calls!$A:$A,$J$1)</f>
        <v>0</v>
      </c>
      <c r="K49" s="35">
        <f>COUNTIFS(calls!$H:$H,$A49,calls!$A:$A,$K$1)</f>
        <v>0</v>
      </c>
      <c r="L49" s="35">
        <f>COUNTIFS(calls!$H:$H,$A49,calls!$A:$A,$L$1)</f>
        <v>0</v>
      </c>
      <c r="M49" s="35">
        <f>COUNTIFS(calls!$H:$H,$A49,calls!$A:$A,$M$1)</f>
        <v>0</v>
      </c>
      <c r="N49" s="35">
        <f>COUNTIFS(calls!$H:$H,$A49,calls!$A:$A,$N$1)</f>
        <v>3</v>
      </c>
      <c r="O49" s="35">
        <f>COUNTIFS(calls!$H:$H,$A49,calls!$A:$A,$O$1)</f>
        <v>0</v>
      </c>
      <c r="P49" s="35">
        <f>COUNTIFS(calls!$H:$H,$A49,calls!$A:$A,$P$1)</f>
        <v>0</v>
      </c>
      <c r="Q49" s="35">
        <f>COUNTIFS(calls!$H:$H,$A49,calls!$A:$A,$Q$1)</f>
        <v>0</v>
      </c>
    </row>
    <row r="50" spans="1:17" x14ac:dyDescent="0.2">
      <c r="A50" s="3" t="str">
        <v>5f639dd20c8b8b0a7048b6b4</v>
      </c>
      <c r="B50" s="35">
        <f>COUNTIFS(calls!$H:$H,$A50,calls!$A:$A,$B$1)</f>
        <v>0</v>
      </c>
      <c r="C50" s="35">
        <f>COUNTIFS(calls!$H:$H,$A50,calls!$A:$A,$C$1)</f>
        <v>0</v>
      </c>
      <c r="D50" s="35">
        <f>COUNTIFS(calls!$H:$H,$A50,calls!$A:$A,$D$1)</f>
        <v>0</v>
      </c>
      <c r="E50" s="35">
        <f>COUNTIFS(calls!$H:$H,$A50,calls!$A:$A,$E$1)</f>
        <v>0</v>
      </c>
      <c r="F50" s="35">
        <f>COUNTIFS(calls!$H:$H,$A50,calls!$A:$A,$F$1)</f>
        <v>0</v>
      </c>
      <c r="G50" s="35">
        <f>COUNTIFS(calls!$H:$H,$A50,calls!$A:$A,$G$1)</f>
        <v>0</v>
      </c>
      <c r="H50" s="35">
        <f>COUNTIFS(calls!$H:$H,$A50,calls!$A:$A,$H$1)</f>
        <v>0</v>
      </c>
      <c r="I50" s="35">
        <f>COUNTIFS(calls!$H:$H,$A50,calls!$A:$A,$I$1)</f>
        <v>0</v>
      </c>
      <c r="J50" s="35">
        <f>COUNTIFS(calls!$H:$H,$A50,calls!$A:$A,$J$1)</f>
        <v>0</v>
      </c>
      <c r="K50" s="35">
        <f>COUNTIFS(calls!$H:$H,$A50,calls!$A:$A,$K$1)</f>
        <v>0</v>
      </c>
      <c r="L50" s="35">
        <f>COUNTIFS(calls!$H:$H,$A50,calls!$A:$A,$L$1)</f>
        <v>0</v>
      </c>
      <c r="M50" s="35">
        <f>COUNTIFS(calls!$H:$H,$A50,calls!$A:$A,$M$1)</f>
        <v>0</v>
      </c>
      <c r="N50" s="35">
        <f>COUNTIFS(calls!$H:$H,$A50,calls!$A:$A,$N$1)</f>
        <v>3</v>
      </c>
      <c r="O50" s="35">
        <f>COUNTIFS(calls!$H:$H,$A50,calls!$A:$A,$O$1)</f>
        <v>0</v>
      </c>
      <c r="P50" s="35">
        <f>COUNTIFS(calls!$H:$H,$A50,calls!$A:$A,$P$1)</f>
        <v>0</v>
      </c>
      <c r="Q50" s="35">
        <f>COUNTIFS(calls!$H:$H,$A50,calls!$A:$A,$Q$1)</f>
        <v>0</v>
      </c>
    </row>
    <row r="51" spans="1:17" x14ac:dyDescent="0.2">
      <c r="A51" s="3" t="str">
        <v>5f918dadf5024b09a45d58e2</v>
      </c>
      <c r="B51" s="35">
        <f>COUNTIFS(calls!$H:$H,$A51,calls!$A:$A,$B$1)</f>
        <v>0</v>
      </c>
      <c r="C51" s="35">
        <f>COUNTIFS(calls!$H:$H,$A51,calls!$A:$A,$C$1)</f>
        <v>0</v>
      </c>
      <c r="D51" s="35">
        <f>COUNTIFS(calls!$H:$H,$A51,calls!$A:$A,$D$1)</f>
        <v>0</v>
      </c>
      <c r="E51" s="35">
        <f>COUNTIFS(calls!$H:$H,$A51,calls!$A:$A,$E$1)</f>
        <v>0</v>
      </c>
      <c r="F51" s="35">
        <f>COUNTIFS(calls!$H:$H,$A51,calls!$A:$A,$F$1)</f>
        <v>0</v>
      </c>
      <c r="G51" s="35">
        <f>COUNTIFS(calls!$H:$H,$A51,calls!$A:$A,$G$1)</f>
        <v>0</v>
      </c>
      <c r="H51" s="35">
        <f>COUNTIFS(calls!$H:$H,$A51,calls!$A:$A,$H$1)</f>
        <v>0</v>
      </c>
      <c r="I51" s="35">
        <f>COUNTIFS(calls!$H:$H,$A51,calls!$A:$A,$I$1)</f>
        <v>0</v>
      </c>
      <c r="J51" s="35">
        <f>COUNTIFS(calls!$H:$H,$A51,calls!$A:$A,$J$1)</f>
        <v>0</v>
      </c>
      <c r="K51" s="35">
        <f>COUNTIFS(calls!$H:$H,$A51,calls!$A:$A,$K$1)</f>
        <v>0</v>
      </c>
      <c r="L51" s="35">
        <f>COUNTIFS(calls!$H:$H,$A51,calls!$A:$A,$L$1)</f>
        <v>0</v>
      </c>
      <c r="M51" s="35">
        <f>COUNTIFS(calls!$H:$H,$A51,calls!$A:$A,$M$1)</f>
        <v>0</v>
      </c>
      <c r="N51" s="35">
        <f>COUNTIFS(calls!$H:$H,$A51,calls!$A:$A,$N$1)</f>
        <v>0</v>
      </c>
      <c r="O51" s="35">
        <f>COUNTIFS(calls!$H:$H,$A51,calls!$A:$A,$O$1)</f>
        <v>1</v>
      </c>
      <c r="P51" s="35">
        <f>COUNTIFS(calls!$H:$H,$A51,calls!$A:$A,$P$1)</f>
        <v>0</v>
      </c>
      <c r="Q51" s="35">
        <f>COUNTIFS(calls!$H:$H,$A51,calls!$A:$A,$Q$1)</f>
        <v>0</v>
      </c>
    </row>
    <row r="52" spans="1:17" x14ac:dyDescent="0.2">
      <c r="A52" s="3" t="str">
        <v>5f94e6421e450134c9ef4cc1</v>
      </c>
      <c r="B52" s="35">
        <f>COUNTIFS(calls!$H:$H,$A52,calls!$A:$A,$B$1)</f>
        <v>0</v>
      </c>
      <c r="C52" s="35">
        <f>COUNTIFS(calls!$H:$H,$A52,calls!$A:$A,$C$1)</f>
        <v>0</v>
      </c>
      <c r="D52" s="35">
        <f>COUNTIFS(calls!$H:$H,$A52,calls!$A:$A,$D$1)</f>
        <v>0</v>
      </c>
      <c r="E52" s="35">
        <f>COUNTIFS(calls!$H:$H,$A52,calls!$A:$A,$E$1)</f>
        <v>0</v>
      </c>
      <c r="F52" s="35">
        <f>COUNTIFS(calls!$H:$H,$A52,calls!$A:$A,$F$1)</f>
        <v>0</v>
      </c>
      <c r="G52" s="35">
        <f>COUNTIFS(calls!$H:$H,$A52,calls!$A:$A,$G$1)</f>
        <v>0</v>
      </c>
      <c r="H52" s="35">
        <f>COUNTIFS(calls!$H:$H,$A52,calls!$A:$A,$H$1)</f>
        <v>0</v>
      </c>
      <c r="I52" s="35">
        <f>COUNTIFS(calls!$H:$H,$A52,calls!$A:$A,$I$1)</f>
        <v>0</v>
      </c>
      <c r="J52" s="35">
        <f>COUNTIFS(calls!$H:$H,$A52,calls!$A:$A,$J$1)</f>
        <v>0</v>
      </c>
      <c r="K52" s="35">
        <f>COUNTIFS(calls!$H:$H,$A52,calls!$A:$A,$K$1)</f>
        <v>0</v>
      </c>
      <c r="L52" s="35">
        <f>COUNTIFS(calls!$H:$H,$A52,calls!$A:$A,$L$1)</f>
        <v>0</v>
      </c>
      <c r="M52" s="35">
        <f>COUNTIFS(calls!$H:$H,$A52,calls!$A:$A,$M$1)</f>
        <v>0</v>
      </c>
      <c r="N52" s="35">
        <f>COUNTIFS(calls!$H:$H,$A52,calls!$A:$A,$N$1)</f>
        <v>0</v>
      </c>
      <c r="O52" s="35">
        <f>COUNTIFS(calls!$H:$H,$A52,calls!$A:$A,$O$1)</f>
        <v>2</v>
      </c>
      <c r="P52" s="35">
        <f>COUNTIFS(calls!$H:$H,$A52,calls!$A:$A,$P$1)</f>
        <v>0</v>
      </c>
      <c r="Q52" s="35">
        <f>COUNTIFS(calls!$H:$H,$A52,calls!$A:$A,$Q$1)</f>
        <v>0</v>
      </c>
    </row>
    <row r="53" spans="1:17" x14ac:dyDescent="0.2">
      <c r="A53" s="3" t="str">
        <v>5eef2ef1485fb3000809324c</v>
      </c>
      <c r="B53" s="35">
        <f>COUNTIFS(calls!$H:$H,$A53,calls!$A:$A,$B$1)</f>
        <v>0</v>
      </c>
      <c r="C53" s="35">
        <f>COUNTIFS(calls!$H:$H,$A53,calls!$A:$A,$C$1)</f>
        <v>0</v>
      </c>
      <c r="D53" s="35">
        <f>COUNTIFS(calls!$H:$H,$A53,calls!$A:$A,$D$1)</f>
        <v>0</v>
      </c>
      <c r="E53" s="35">
        <f>COUNTIFS(calls!$H:$H,$A53,calls!$A:$A,$E$1)</f>
        <v>0</v>
      </c>
      <c r="F53" s="35">
        <f>COUNTIFS(calls!$H:$H,$A53,calls!$A:$A,$F$1)</f>
        <v>0</v>
      </c>
      <c r="G53" s="35">
        <f>COUNTIFS(calls!$H:$H,$A53,calls!$A:$A,$G$1)</f>
        <v>0</v>
      </c>
      <c r="H53" s="35">
        <f>COUNTIFS(calls!$H:$H,$A53,calls!$A:$A,$H$1)</f>
        <v>0</v>
      </c>
      <c r="I53" s="35">
        <f>COUNTIFS(calls!$H:$H,$A53,calls!$A:$A,$I$1)</f>
        <v>0</v>
      </c>
      <c r="J53" s="35">
        <f>COUNTIFS(calls!$H:$H,$A53,calls!$A:$A,$J$1)</f>
        <v>0</v>
      </c>
      <c r="K53" s="35">
        <f>COUNTIFS(calls!$H:$H,$A53,calls!$A:$A,$K$1)</f>
        <v>0</v>
      </c>
      <c r="L53" s="35">
        <f>COUNTIFS(calls!$H:$H,$A53,calls!$A:$A,$L$1)</f>
        <v>0</v>
      </c>
      <c r="M53" s="35">
        <f>COUNTIFS(calls!$H:$H,$A53,calls!$A:$A,$M$1)</f>
        <v>0</v>
      </c>
      <c r="N53" s="35">
        <f>COUNTIFS(calls!$H:$H,$A53,calls!$A:$A,$N$1)</f>
        <v>0</v>
      </c>
      <c r="O53" s="35">
        <f>COUNTIFS(calls!$H:$H,$A53,calls!$A:$A,$O$1)</f>
        <v>2</v>
      </c>
      <c r="P53" s="35">
        <f>COUNTIFS(calls!$H:$H,$A53,calls!$A:$A,$P$1)</f>
        <v>0</v>
      </c>
      <c r="Q53" s="35">
        <f>COUNTIFS(calls!$H:$H,$A53,calls!$A:$A,$Q$1)</f>
        <v>0</v>
      </c>
    </row>
    <row r="54" spans="1:17" x14ac:dyDescent="0.2">
      <c r="A54" s="3" t="str">
        <v>5f348ee2296dad3b684ca884</v>
      </c>
      <c r="B54" s="35">
        <f>COUNTIFS(calls!$H:$H,$A54,calls!$A:$A,$B$1)</f>
        <v>0</v>
      </c>
      <c r="C54" s="35">
        <f>COUNTIFS(calls!$H:$H,$A54,calls!$A:$A,$C$1)</f>
        <v>0</v>
      </c>
      <c r="D54" s="35">
        <f>COUNTIFS(calls!$H:$H,$A54,calls!$A:$A,$D$1)</f>
        <v>0</v>
      </c>
      <c r="E54" s="35">
        <f>COUNTIFS(calls!$H:$H,$A54,calls!$A:$A,$E$1)</f>
        <v>0</v>
      </c>
      <c r="F54" s="35">
        <f>COUNTIFS(calls!$H:$H,$A54,calls!$A:$A,$F$1)</f>
        <v>0</v>
      </c>
      <c r="G54" s="35">
        <f>COUNTIFS(calls!$H:$H,$A54,calls!$A:$A,$G$1)</f>
        <v>0</v>
      </c>
      <c r="H54" s="35">
        <f>COUNTIFS(calls!$H:$H,$A54,calls!$A:$A,$H$1)</f>
        <v>0</v>
      </c>
      <c r="I54" s="35">
        <f>COUNTIFS(calls!$H:$H,$A54,calls!$A:$A,$I$1)</f>
        <v>0</v>
      </c>
      <c r="J54" s="35">
        <f>COUNTIFS(calls!$H:$H,$A54,calls!$A:$A,$J$1)</f>
        <v>0</v>
      </c>
      <c r="K54" s="35">
        <f>COUNTIFS(calls!$H:$H,$A54,calls!$A:$A,$K$1)</f>
        <v>0</v>
      </c>
      <c r="L54" s="35">
        <f>COUNTIFS(calls!$H:$H,$A54,calls!$A:$A,$L$1)</f>
        <v>0</v>
      </c>
      <c r="M54" s="35">
        <f>COUNTIFS(calls!$H:$H,$A54,calls!$A:$A,$M$1)</f>
        <v>0</v>
      </c>
      <c r="N54" s="35">
        <f>COUNTIFS(calls!$H:$H,$A54,calls!$A:$A,$N$1)</f>
        <v>0</v>
      </c>
      <c r="O54" s="35">
        <f>COUNTIFS(calls!$H:$H,$A54,calls!$A:$A,$O$1)</f>
        <v>2</v>
      </c>
      <c r="P54" s="35">
        <f>COUNTIFS(calls!$H:$H,$A54,calls!$A:$A,$P$1)</f>
        <v>0</v>
      </c>
      <c r="Q54" s="35">
        <f>COUNTIFS(calls!$H:$H,$A54,calls!$A:$A,$Q$1)</f>
        <v>0</v>
      </c>
    </row>
    <row r="55" spans="1:17" x14ac:dyDescent="0.2">
      <c r="A55" s="3" t="str">
        <v>5e9569e57ca863415e6359bc</v>
      </c>
      <c r="B55" s="35">
        <f>COUNTIFS(calls!$H:$H,$A55,calls!$A:$A,$B$1)</f>
        <v>0</v>
      </c>
      <c r="C55" s="35">
        <f>COUNTIFS(calls!$H:$H,$A55,calls!$A:$A,$C$1)</f>
        <v>0</v>
      </c>
      <c r="D55" s="35">
        <f>COUNTIFS(calls!$H:$H,$A55,calls!$A:$A,$D$1)</f>
        <v>0</v>
      </c>
      <c r="E55" s="35">
        <f>COUNTIFS(calls!$H:$H,$A55,calls!$A:$A,$E$1)</f>
        <v>0</v>
      </c>
      <c r="F55" s="35">
        <f>COUNTIFS(calls!$H:$H,$A55,calls!$A:$A,$F$1)</f>
        <v>0</v>
      </c>
      <c r="G55" s="35">
        <f>COUNTIFS(calls!$H:$H,$A55,calls!$A:$A,$G$1)</f>
        <v>0</v>
      </c>
      <c r="H55" s="35">
        <f>COUNTIFS(calls!$H:$H,$A55,calls!$A:$A,$H$1)</f>
        <v>0</v>
      </c>
      <c r="I55" s="35">
        <f>COUNTIFS(calls!$H:$H,$A55,calls!$A:$A,$I$1)</f>
        <v>0</v>
      </c>
      <c r="J55" s="35">
        <f>COUNTIFS(calls!$H:$H,$A55,calls!$A:$A,$J$1)</f>
        <v>0</v>
      </c>
      <c r="K55" s="35">
        <f>COUNTIFS(calls!$H:$H,$A55,calls!$A:$A,$K$1)</f>
        <v>0</v>
      </c>
      <c r="L55" s="35">
        <f>COUNTIFS(calls!$H:$H,$A55,calls!$A:$A,$L$1)</f>
        <v>0</v>
      </c>
      <c r="M55" s="35">
        <f>COUNTIFS(calls!$H:$H,$A55,calls!$A:$A,$M$1)</f>
        <v>0</v>
      </c>
      <c r="N55" s="35">
        <f>COUNTIFS(calls!$H:$H,$A55,calls!$A:$A,$N$1)</f>
        <v>0</v>
      </c>
      <c r="O55" s="35">
        <f>COUNTIFS(calls!$H:$H,$A55,calls!$A:$A,$O$1)</f>
        <v>2</v>
      </c>
      <c r="P55" s="35">
        <f>COUNTIFS(calls!$H:$H,$A55,calls!$A:$A,$P$1)</f>
        <v>0</v>
      </c>
      <c r="Q55" s="35">
        <f>COUNTIFS(calls!$H:$H,$A55,calls!$A:$A,$Q$1)</f>
        <v>0</v>
      </c>
    </row>
    <row r="56" spans="1:17" x14ac:dyDescent="0.2">
      <c r="A56" s="3" t="str">
        <v>5b3c4027c49ecb00010aaeac</v>
      </c>
      <c r="B56" s="35">
        <f>COUNTIFS(calls!$H:$H,$A56,calls!$A:$A,$B$1)</f>
        <v>0</v>
      </c>
      <c r="C56" s="35">
        <f>COUNTIFS(calls!$H:$H,$A56,calls!$A:$A,$C$1)</f>
        <v>0</v>
      </c>
      <c r="D56" s="35">
        <f>COUNTIFS(calls!$H:$H,$A56,calls!$A:$A,$D$1)</f>
        <v>0</v>
      </c>
      <c r="E56" s="35">
        <f>COUNTIFS(calls!$H:$H,$A56,calls!$A:$A,$E$1)</f>
        <v>0</v>
      </c>
      <c r="F56" s="35">
        <f>COUNTIFS(calls!$H:$H,$A56,calls!$A:$A,$F$1)</f>
        <v>0</v>
      </c>
      <c r="G56" s="35">
        <f>COUNTIFS(calls!$H:$H,$A56,calls!$A:$A,$G$1)</f>
        <v>0</v>
      </c>
      <c r="H56" s="35">
        <f>COUNTIFS(calls!$H:$H,$A56,calls!$A:$A,$H$1)</f>
        <v>0</v>
      </c>
      <c r="I56" s="35">
        <f>COUNTIFS(calls!$H:$H,$A56,calls!$A:$A,$I$1)</f>
        <v>0</v>
      </c>
      <c r="J56" s="35">
        <f>COUNTIFS(calls!$H:$H,$A56,calls!$A:$A,$J$1)</f>
        <v>0</v>
      </c>
      <c r="K56" s="35">
        <f>COUNTIFS(calls!$H:$H,$A56,calls!$A:$A,$K$1)</f>
        <v>0</v>
      </c>
      <c r="L56" s="35">
        <f>COUNTIFS(calls!$H:$H,$A56,calls!$A:$A,$L$1)</f>
        <v>0</v>
      </c>
      <c r="M56" s="35">
        <f>COUNTIFS(calls!$H:$H,$A56,calls!$A:$A,$M$1)</f>
        <v>0</v>
      </c>
      <c r="N56" s="35">
        <f>COUNTIFS(calls!$H:$H,$A56,calls!$A:$A,$N$1)</f>
        <v>0</v>
      </c>
      <c r="O56" s="35">
        <f>COUNTIFS(calls!$H:$H,$A56,calls!$A:$A,$O$1)</f>
        <v>2</v>
      </c>
      <c r="P56" s="35">
        <f>COUNTIFS(calls!$H:$H,$A56,calls!$A:$A,$P$1)</f>
        <v>0</v>
      </c>
      <c r="Q56" s="35">
        <f>COUNTIFS(calls!$H:$H,$A56,calls!$A:$A,$Q$1)</f>
        <v>0</v>
      </c>
    </row>
    <row r="57" spans="1:17" x14ac:dyDescent="0.2">
      <c r="A57" s="3" t="str">
        <v>5db0c0adccd3190016f4a792</v>
      </c>
      <c r="B57" s="35">
        <f>COUNTIFS(calls!$H:$H,$A57,calls!$A:$A,$B$1)</f>
        <v>0</v>
      </c>
      <c r="C57" s="35">
        <f>COUNTIFS(calls!$H:$H,$A57,calls!$A:$A,$C$1)</f>
        <v>0</v>
      </c>
      <c r="D57" s="35">
        <f>COUNTIFS(calls!$H:$H,$A57,calls!$A:$A,$D$1)</f>
        <v>0</v>
      </c>
      <c r="E57" s="35">
        <f>COUNTIFS(calls!$H:$H,$A57,calls!$A:$A,$E$1)</f>
        <v>0</v>
      </c>
      <c r="F57" s="35">
        <f>COUNTIFS(calls!$H:$H,$A57,calls!$A:$A,$F$1)</f>
        <v>0</v>
      </c>
      <c r="G57" s="35">
        <f>COUNTIFS(calls!$H:$H,$A57,calls!$A:$A,$G$1)</f>
        <v>0</v>
      </c>
      <c r="H57" s="35">
        <f>COUNTIFS(calls!$H:$H,$A57,calls!$A:$A,$H$1)</f>
        <v>0</v>
      </c>
      <c r="I57" s="35">
        <f>COUNTIFS(calls!$H:$H,$A57,calls!$A:$A,$I$1)</f>
        <v>0</v>
      </c>
      <c r="J57" s="35">
        <f>COUNTIFS(calls!$H:$H,$A57,calls!$A:$A,$J$1)</f>
        <v>0</v>
      </c>
      <c r="K57" s="35">
        <f>COUNTIFS(calls!$H:$H,$A57,calls!$A:$A,$K$1)</f>
        <v>0</v>
      </c>
      <c r="L57" s="35">
        <f>COUNTIFS(calls!$H:$H,$A57,calls!$A:$A,$L$1)</f>
        <v>0</v>
      </c>
      <c r="M57" s="35">
        <f>COUNTIFS(calls!$H:$H,$A57,calls!$A:$A,$M$1)</f>
        <v>0</v>
      </c>
      <c r="N57" s="35">
        <f>COUNTIFS(calls!$H:$H,$A57,calls!$A:$A,$N$1)</f>
        <v>0</v>
      </c>
      <c r="O57" s="35">
        <f>COUNTIFS(calls!$H:$H,$A57,calls!$A:$A,$O$1)</f>
        <v>2</v>
      </c>
      <c r="P57" s="35">
        <f>COUNTIFS(calls!$H:$H,$A57,calls!$A:$A,$P$1)</f>
        <v>0</v>
      </c>
      <c r="Q57" s="35">
        <f>COUNTIFS(calls!$H:$H,$A57,calls!$A:$A,$Q$1)</f>
        <v>0</v>
      </c>
    </row>
    <row r="58" spans="1:17" x14ac:dyDescent="0.2">
      <c r="A58" s="3" t="str">
        <v>5e4a2f23f64db74915406236</v>
      </c>
      <c r="B58" s="35">
        <f>COUNTIFS(calls!$H:$H,$A58,calls!$A:$A,$B$1)</f>
        <v>0</v>
      </c>
      <c r="C58" s="35">
        <f>COUNTIFS(calls!$H:$H,$A58,calls!$A:$A,$C$1)</f>
        <v>0</v>
      </c>
      <c r="D58" s="35">
        <f>COUNTIFS(calls!$H:$H,$A58,calls!$A:$A,$D$1)</f>
        <v>0</v>
      </c>
      <c r="E58" s="35">
        <f>COUNTIFS(calls!$H:$H,$A58,calls!$A:$A,$E$1)</f>
        <v>0</v>
      </c>
      <c r="F58" s="35">
        <f>COUNTIFS(calls!$H:$H,$A58,calls!$A:$A,$F$1)</f>
        <v>0</v>
      </c>
      <c r="G58" s="35">
        <f>COUNTIFS(calls!$H:$H,$A58,calls!$A:$A,$G$1)</f>
        <v>0</v>
      </c>
      <c r="H58" s="35">
        <f>COUNTIFS(calls!$H:$H,$A58,calls!$A:$A,$H$1)</f>
        <v>0</v>
      </c>
      <c r="I58" s="35">
        <f>COUNTIFS(calls!$H:$H,$A58,calls!$A:$A,$I$1)</f>
        <v>0</v>
      </c>
      <c r="J58" s="35">
        <f>COUNTIFS(calls!$H:$H,$A58,calls!$A:$A,$J$1)</f>
        <v>0</v>
      </c>
      <c r="K58" s="35">
        <f>COUNTIFS(calls!$H:$H,$A58,calls!$A:$A,$K$1)</f>
        <v>0</v>
      </c>
      <c r="L58" s="35">
        <f>COUNTIFS(calls!$H:$H,$A58,calls!$A:$A,$L$1)</f>
        <v>0</v>
      </c>
      <c r="M58" s="35">
        <f>COUNTIFS(calls!$H:$H,$A58,calls!$A:$A,$M$1)</f>
        <v>0</v>
      </c>
      <c r="N58" s="35">
        <f>COUNTIFS(calls!$H:$H,$A58,calls!$A:$A,$N$1)</f>
        <v>0</v>
      </c>
      <c r="O58" s="35">
        <f>COUNTIFS(calls!$H:$H,$A58,calls!$A:$A,$O$1)</f>
        <v>0</v>
      </c>
      <c r="P58" s="35">
        <f>COUNTIFS(calls!$H:$H,$A58,calls!$A:$A,$P$1)</f>
        <v>4</v>
      </c>
      <c r="Q58" s="35">
        <f>COUNTIFS(calls!$H:$H,$A58,calls!$A:$A,$Q$1)</f>
        <v>0</v>
      </c>
    </row>
    <row r="59" spans="1:17" x14ac:dyDescent="0.2">
      <c r="A59" s="3" t="str">
        <v>5e90428804391d343a01f7e5</v>
      </c>
      <c r="B59" s="35">
        <f>COUNTIFS(calls!$H:$H,$A59,calls!$A:$A,$B$1)</f>
        <v>0</v>
      </c>
      <c r="C59" s="35">
        <f>COUNTIFS(calls!$H:$H,$A59,calls!$A:$A,$C$1)</f>
        <v>0</v>
      </c>
      <c r="D59" s="35">
        <f>COUNTIFS(calls!$H:$H,$A59,calls!$A:$A,$D$1)</f>
        <v>0</v>
      </c>
      <c r="E59" s="35">
        <f>COUNTIFS(calls!$H:$H,$A59,calls!$A:$A,$E$1)</f>
        <v>0</v>
      </c>
      <c r="F59" s="35">
        <f>COUNTIFS(calls!$H:$H,$A59,calls!$A:$A,$F$1)</f>
        <v>0</v>
      </c>
      <c r="G59" s="35">
        <f>COUNTIFS(calls!$H:$H,$A59,calls!$A:$A,$G$1)</f>
        <v>0</v>
      </c>
      <c r="H59" s="35">
        <f>COUNTIFS(calls!$H:$H,$A59,calls!$A:$A,$H$1)</f>
        <v>0</v>
      </c>
      <c r="I59" s="35">
        <f>COUNTIFS(calls!$H:$H,$A59,calls!$A:$A,$I$1)</f>
        <v>0</v>
      </c>
      <c r="J59" s="35">
        <f>COUNTIFS(calls!$H:$H,$A59,calls!$A:$A,$J$1)</f>
        <v>0</v>
      </c>
      <c r="K59" s="35">
        <f>COUNTIFS(calls!$H:$H,$A59,calls!$A:$A,$K$1)</f>
        <v>0</v>
      </c>
      <c r="L59" s="35">
        <f>COUNTIFS(calls!$H:$H,$A59,calls!$A:$A,$L$1)</f>
        <v>0</v>
      </c>
      <c r="M59" s="35">
        <f>COUNTIFS(calls!$H:$H,$A59,calls!$A:$A,$M$1)</f>
        <v>0</v>
      </c>
      <c r="N59" s="35">
        <f>COUNTIFS(calls!$H:$H,$A59,calls!$A:$A,$N$1)</f>
        <v>0</v>
      </c>
      <c r="O59" s="35">
        <f>COUNTIFS(calls!$H:$H,$A59,calls!$A:$A,$O$1)</f>
        <v>0</v>
      </c>
      <c r="P59" s="35">
        <f>COUNTIFS(calls!$H:$H,$A59,calls!$A:$A,$P$1)</f>
        <v>3</v>
      </c>
      <c r="Q59" s="35">
        <f>COUNTIFS(calls!$H:$H,$A59,calls!$A:$A,$Q$1)</f>
        <v>0</v>
      </c>
    </row>
    <row r="60" spans="1:17" x14ac:dyDescent="0.2">
      <c r="A60" s="3" t="str">
        <v>5f3c520cc59223ab7aabf147</v>
      </c>
      <c r="B60" s="35">
        <f>COUNTIFS(calls!$H:$H,$A60,calls!$A:$A,$B$1)</f>
        <v>0</v>
      </c>
      <c r="C60" s="35">
        <f>COUNTIFS(calls!$H:$H,$A60,calls!$A:$A,$C$1)</f>
        <v>0</v>
      </c>
      <c r="D60" s="35">
        <f>COUNTIFS(calls!$H:$H,$A60,calls!$A:$A,$D$1)</f>
        <v>0</v>
      </c>
      <c r="E60" s="35">
        <f>COUNTIFS(calls!$H:$H,$A60,calls!$A:$A,$E$1)</f>
        <v>0</v>
      </c>
      <c r="F60" s="35">
        <f>COUNTIFS(calls!$H:$H,$A60,calls!$A:$A,$F$1)</f>
        <v>0</v>
      </c>
      <c r="G60" s="35">
        <f>COUNTIFS(calls!$H:$H,$A60,calls!$A:$A,$G$1)</f>
        <v>0</v>
      </c>
      <c r="H60" s="35">
        <f>COUNTIFS(calls!$H:$H,$A60,calls!$A:$A,$H$1)</f>
        <v>0</v>
      </c>
      <c r="I60" s="35">
        <f>COUNTIFS(calls!$H:$H,$A60,calls!$A:$A,$I$1)</f>
        <v>0</v>
      </c>
      <c r="J60" s="35">
        <f>COUNTIFS(calls!$H:$H,$A60,calls!$A:$A,$J$1)</f>
        <v>0</v>
      </c>
      <c r="K60" s="35">
        <f>COUNTIFS(calls!$H:$H,$A60,calls!$A:$A,$K$1)</f>
        <v>0</v>
      </c>
      <c r="L60" s="35">
        <f>COUNTIFS(calls!$H:$H,$A60,calls!$A:$A,$L$1)</f>
        <v>0</v>
      </c>
      <c r="M60" s="35">
        <f>COUNTIFS(calls!$H:$H,$A60,calls!$A:$A,$M$1)</f>
        <v>0</v>
      </c>
      <c r="N60" s="35">
        <f>COUNTIFS(calls!$H:$H,$A60,calls!$A:$A,$N$1)</f>
        <v>0</v>
      </c>
      <c r="O60" s="35">
        <f>COUNTIFS(calls!$H:$H,$A60,calls!$A:$A,$O$1)</f>
        <v>0</v>
      </c>
      <c r="P60" s="35">
        <f>COUNTIFS(calls!$H:$H,$A60,calls!$A:$A,$P$1)</f>
        <v>3</v>
      </c>
      <c r="Q60" s="35">
        <f>COUNTIFS(calls!$H:$H,$A60,calls!$A:$A,$Q$1)</f>
        <v>0</v>
      </c>
    </row>
    <row r="61" spans="1:17" x14ac:dyDescent="0.2">
      <c r="A61" s="3" t="str">
        <v>5ec806f532fe7d2afa2e315b</v>
      </c>
      <c r="B61" s="35">
        <f>COUNTIFS(calls!$H:$H,$A61,calls!$A:$A,$B$1)</f>
        <v>0</v>
      </c>
      <c r="C61" s="35">
        <f>COUNTIFS(calls!$H:$H,$A61,calls!$A:$A,$C$1)</f>
        <v>0</v>
      </c>
      <c r="D61" s="35">
        <f>COUNTIFS(calls!$H:$H,$A61,calls!$A:$A,$D$1)</f>
        <v>0</v>
      </c>
      <c r="E61" s="35">
        <f>COUNTIFS(calls!$H:$H,$A61,calls!$A:$A,$E$1)</f>
        <v>0</v>
      </c>
      <c r="F61" s="35">
        <f>COUNTIFS(calls!$H:$H,$A61,calls!$A:$A,$F$1)</f>
        <v>0</v>
      </c>
      <c r="G61" s="35">
        <f>COUNTIFS(calls!$H:$H,$A61,calls!$A:$A,$G$1)</f>
        <v>0</v>
      </c>
      <c r="H61" s="35">
        <f>COUNTIFS(calls!$H:$H,$A61,calls!$A:$A,$H$1)</f>
        <v>0</v>
      </c>
      <c r="I61" s="35">
        <f>COUNTIFS(calls!$H:$H,$A61,calls!$A:$A,$I$1)</f>
        <v>0</v>
      </c>
      <c r="J61" s="35">
        <f>COUNTIFS(calls!$H:$H,$A61,calls!$A:$A,$J$1)</f>
        <v>0</v>
      </c>
      <c r="K61" s="35">
        <f>COUNTIFS(calls!$H:$H,$A61,calls!$A:$A,$K$1)</f>
        <v>0</v>
      </c>
      <c r="L61" s="35">
        <f>COUNTIFS(calls!$H:$H,$A61,calls!$A:$A,$L$1)</f>
        <v>0</v>
      </c>
      <c r="M61" s="35">
        <f>COUNTIFS(calls!$H:$H,$A61,calls!$A:$A,$M$1)</f>
        <v>0</v>
      </c>
      <c r="N61" s="35">
        <f>COUNTIFS(calls!$H:$H,$A61,calls!$A:$A,$N$1)</f>
        <v>0</v>
      </c>
      <c r="O61" s="35">
        <f>COUNTIFS(calls!$H:$H,$A61,calls!$A:$A,$O$1)</f>
        <v>0</v>
      </c>
      <c r="P61" s="35">
        <f>COUNTIFS(calls!$H:$H,$A61,calls!$A:$A,$P$1)</f>
        <v>2</v>
      </c>
      <c r="Q61" s="35">
        <f>COUNTIFS(calls!$H:$H,$A61,calls!$A:$A,$Q$1)</f>
        <v>0</v>
      </c>
    </row>
    <row r="62" spans="1:17" x14ac:dyDescent="0.2">
      <c r="A62" s="3" t="str">
        <v>5f4878547f5251349215a519</v>
      </c>
      <c r="B62" s="35">
        <f>COUNTIFS(calls!$H:$H,$A62,calls!$A:$A,$B$1)</f>
        <v>0</v>
      </c>
      <c r="C62" s="35">
        <f>COUNTIFS(calls!$H:$H,$A62,calls!$A:$A,$C$1)</f>
        <v>0</v>
      </c>
      <c r="D62" s="35">
        <f>COUNTIFS(calls!$H:$H,$A62,calls!$A:$A,$D$1)</f>
        <v>0</v>
      </c>
      <c r="E62" s="35">
        <f>COUNTIFS(calls!$H:$H,$A62,calls!$A:$A,$E$1)</f>
        <v>0</v>
      </c>
      <c r="F62" s="35">
        <f>COUNTIFS(calls!$H:$H,$A62,calls!$A:$A,$F$1)</f>
        <v>0</v>
      </c>
      <c r="G62" s="35">
        <f>COUNTIFS(calls!$H:$H,$A62,calls!$A:$A,$G$1)</f>
        <v>0</v>
      </c>
      <c r="H62" s="35">
        <f>COUNTIFS(calls!$H:$H,$A62,calls!$A:$A,$H$1)</f>
        <v>0</v>
      </c>
      <c r="I62" s="35">
        <f>COUNTIFS(calls!$H:$H,$A62,calls!$A:$A,$I$1)</f>
        <v>0</v>
      </c>
      <c r="J62" s="35">
        <f>COUNTIFS(calls!$H:$H,$A62,calls!$A:$A,$J$1)</f>
        <v>0</v>
      </c>
      <c r="K62" s="35">
        <f>COUNTIFS(calls!$H:$H,$A62,calls!$A:$A,$K$1)</f>
        <v>0</v>
      </c>
      <c r="L62" s="35">
        <f>COUNTIFS(calls!$H:$H,$A62,calls!$A:$A,$L$1)</f>
        <v>0</v>
      </c>
      <c r="M62" s="35">
        <f>COUNTIFS(calls!$H:$H,$A62,calls!$A:$A,$M$1)</f>
        <v>0</v>
      </c>
      <c r="N62" s="35">
        <f>COUNTIFS(calls!$H:$H,$A62,calls!$A:$A,$N$1)</f>
        <v>0</v>
      </c>
      <c r="O62" s="35">
        <f>COUNTIFS(calls!$H:$H,$A62,calls!$A:$A,$O$1)</f>
        <v>0</v>
      </c>
      <c r="P62" s="35">
        <f>COUNTIFS(calls!$H:$H,$A62,calls!$A:$A,$P$1)</f>
        <v>3</v>
      </c>
      <c r="Q62" s="35">
        <f>COUNTIFS(calls!$H:$H,$A62,calls!$A:$A,$Q$1)</f>
        <v>0</v>
      </c>
    </row>
    <row r="63" spans="1:17" x14ac:dyDescent="0.2">
      <c r="A63" s="3" t="str">
        <v>5f32259a6c83cd17a56612fa</v>
      </c>
      <c r="B63" s="35">
        <f>COUNTIFS(calls!$H:$H,$A63,calls!$A:$A,$B$1)</f>
        <v>0</v>
      </c>
      <c r="C63" s="35">
        <f>COUNTIFS(calls!$H:$H,$A63,calls!$A:$A,$C$1)</f>
        <v>0</v>
      </c>
      <c r="D63" s="35">
        <f>COUNTIFS(calls!$H:$H,$A63,calls!$A:$A,$D$1)</f>
        <v>0</v>
      </c>
      <c r="E63" s="35">
        <f>COUNTIFS(calls!$H:$H,$A63,calls!$A:$A,$E$1)</f>
        <v>0</v>
      </c>
      <c r="F63" s="35">
        <f>COUNTIFS(calls!$H:$H,$A63,calls!$A:$A,$F$1)</f>
        <v>0</v>
      </c>
      <c r="G63" s="35">
        <f>COUNTIFS(calls!$H:$H,$A63,calls!$A:$A,$G$1)</f>
        <v>0</v>
      </c>
      <c r="H63" s="35">
        <f>COUNTIFS(calls!$H:$H,$A63,calls!$A:$A,$H$1)</f>
        <v>0</v>
      </c>
      <c r="I63" s="35">
        <f>COUNTIFS(calls!$H:$H,$A63,calls!$A:$A,$I$1)</f>
        <v>0</v>
      </c>
      <c r="J63" s="35">
        <f>COUNTIFS(calls!$H:$H,$A63,calls!$A:$A,$J$1)</f>
        <v>0</v>
      </c>
      <c r="K63" s="35">
        <f>COUNTIFS(calls!$H:$H,$A63,calls!$A:$A,$K$1)</f>
        <v>0</v>
      </c>
      <c r="L63" s="35">
        <f>COUNTIFS(calls!$H:$H,$A63,calls!$A:$A,$L$1)</f>
        <v>0</v>
      </c>
      <c r="M63" s="35">
        <f>COUNTIFS(calls!$H:$H,$A63,calls!$A:$A,$M$1)</f>
        <v>0</v>
      </c>
      <c r="N63" s="35">
        <f>COUNTIFS(calls!$H:$H,$A63,calls!$A:$A,$N$1)</f>
        <v>0</v>
      </c>
      <c r="O63" s="35">
        <f>COUNTIFS(calls!$H:$H,$A63,calls!$A:$A,$O$1)</f>
        <v>0</v>
      </c>
      <c r="P63" s="35">
        <f>COUNTIFS(calls!$H:$H,$A63,calls!$A:$A,$P$1)</f>
        <v>3</v>
      </c>
      <c r="Q63" s="35">
        <f>COUNTIFS(calls!$H:$H,$A63,calls!$A:$A,$Q$1)</f>
        <v>0</v>
      </c>
    </row>
    <row r="64" spans="1:17" x14ac:dyDescent="0.2">
      <c r="A64" s="3" t="str">
        <v>5e9069f2d4e249374820cc8e</v>
      </c>
      <c r="B64" s="35">
        <f>COUNTIFS(calls!$H:$H,$A64,calls!$A:$A,$B$1)</f>
        <v>0</v>
      </c>
      <c r="C64" s="35">
        <f>COUNTIFS(calls!$H:$H,$A64,calls!$A:$A,$C$1)</f>
        <v>0</v>
      </c>
      <c r="D64" s="35">
        <f>COUNTIFS(calls!$H:$H,$A64,calls!$A:$A,$D$1)</f>
        <v>0</v>
      </c>
      <c r="E64" s="35">
        <f>COUNTIFS(calls!$H:$H,$A64,calls!$A:$A,$E$1)</f>
        <v>0</v>
      </c>
      <c r="F64" s="35">
        <f>COUNTIFS(calls!$H:$H,$A64,calls!$A:$A,$F$1)</f>
        <v>0</v>
      </c>
      <c r="G64" s="35">
        <f>COUNTIFS(calls!$H:$H,$A64,calls!$A:$A,$G$1)</f>
        <v>0</v>
      </c>
      <c r="H64" s="35">
        <f>COUNTIFS(calls!$H:$H,$A64,calls!$A:$A,$H$1)</f>
        <v>0</v>
      </c>
      <c r="I64" s="35">
        <f>COUNTIFS(calls!$H:$H,$A64,calls!$A:$A,$I$1)</f>
        <v>0</v>
      </c>
      <c r="J64" s="35">
        <f>COUNTIFS(calls!$H:$H,$A64,calls!$A:$A,$J$1)</f>
        <v>0</v>
      </c>
      <c r="K64" s="35">
        <f>COUNTIFS(calls!$H:$H,$A64,calls!$A:$A,$K$1)</f>
        <v>0</v>
      </c>
      <c r="L64" s="35">
        <f>COUNTIFS(calls!$H:$H,$A64,calls!$A:$A,$L$1)</f>
        <v>0</v>
      </c>
      <c r="M64" s="35">
        <f>COUNTIFS(calls!$H:$H,$A64,calls!$A:$A,$M$1)</f>
        <v>0</v>
      </c>
      <c r="N64" s="35">
        <f>COUNTIFS(calls!$H:$H,$A64,calls!$A:$A,$N$1)</f>
        <v>0</v>
      </c>
      <c r="O64" s="35">
        <f>COUNTIFS(calls!$H:$H,$A64,calls!$A:$A,$O$1)</f>
        <v>0</v>
      </c>
      <c r="P64" s="35">
        <f>COUNTIFS(calls!$H:$H,$A64,calls!$A:$A,$P$1)</f>
        <v>0</v>
      </c>
      <c r="Q64" s="35">
        <f>COUNTIFS(calls!$H:$H,$A64,calls!$A:$A,$Q$1)</f>
        <v>3</v>
      </c>
    </row>
    <row r="65" spans="1:17" x14ac:dyDescent="0.2">
      <c r="A65" s="3" t="str">
        <v>5fbc0647ce226d06e7ddc7fc</v>
      </c>
      <c r="B65" s="35">
        <f>COUNTIFS(calls!$H:$H,$A65,calls!$A:$A,$B$1)</f>
        <v>0</v>
      </c>
      <c r="C65" s="35">
        <f>COUNTIFS(calls!$H:$H,$A65,calls!$A:$A,$C$1)</f>
        <v>0</v>
      </c>
      <c r="D65" s="35">
        <f>COUNTIFS(calls!$H:$H,$A65,calls!$A:$A,$D$1)</f>
        <v>0</v>
      </c>
      <c r="E65" s="35">
        <f>COUNTIFS(calls!$H:$H,$A65,calls!$A:$A,$E$1)</f>
        <v>0</v>
      </c>
      <c r="F65" s="35">
        <f>COUNTIFS(calls!$H:$H,$A65,calls!$A:$A,$F$1)</f>
        <v>0</v>
      </c>
      <c r="G65" s="35">
        <f>COUNTIFS(calls!$H:$H,$A65,calls!$A:$A,$G$1)</f>
        <v>0</v>
      </c>
      <c r="H65" s="35">
        <f>COUNTIFS(calls!$H:$H,$A65,calls!$A:$A,$H$1)</f>
        <v>0</v>
      </c>
      <c r="I65" s="35">
        <f>COUNTIFS(calls!$H:$H,$A65,calls!$A:$A,$I$1)</f>
        <v>0</v>
      </c>
      <c r="J65" s="35">
        <f>COUNTIFS(calls!$H:$H,$A65,calls!$A:$A,$J$1)</f>
        <v>0</v>
      </c>
      <c r="K65" s="35">
        <f>COUNTIFS(calls!$H:$H,$A65,calls!$A:$A,$K$1)</f>
        <v>0</v>
      </c>
      <c r="L65" s="35">
        <f>COUNTIFS(calls!$H:$H,$A65,calls!$A:$A,$L$1)</f>
        <v>0</v>
      </c>
      <c r="M65" s="35">
        <f>COUNTIFS(calls!$H:$H,$A65,calls!$A:$A,$M$1)</f>
        <v>0</v>
      </c>
      <c r="N65" s="35">
        <f>COUNTIFS(calls!$H:$H,$A65,calls!$A:$A,$N$1)</f>
        <v>0</v>
      </c>
      <c r="O65" s="35">
        <f>COUNTIFS(calls!$H:$H,$A65,calls!$A:$A,$O$1)</f>
        <v>0</v>
      </c>
      <c r="P65" s="35">
        <f>COUNTIFS(calls!$H:$H,$A65,calls!$A:$A,$P$1)</f>
        <v>0</v>
      </c>
      <c r="Q65" s="35">
        <f>COUNTIFS(calls!$H:$H,$A65,calls!$A:$A,$Q$1)</f>
        <v>3</v>
      </c>
    </row>
    <row r="66" spans="1:17" x14ac:dyDescent="0.2">
      <c r="A66" s="3" t="str">
        <v>5c6d2d18a2b39a00016916bd</v>
      </c>
      <c r="B66" s="35">
        <f>COUNTIFS(calls!$H:$H,$A66,calls!$A:$A,$B$1)</f>
        <v>0</v>
      </c>
      <c r="C66" s="35">
        <f>COUNTIFS(calls!$H:$H,$A66,calls!$A:$A,$C$1)</f>
        <v>0</v>
      </c>
      <c r="D66" s="35">
        <f>COUNTIFS(calls!$H:$H,$A66,calls!$A:$A,$D$1)</f>
        <v>0</v>
      </c>
      <c r="E66" s="35">
        <f>COUNTIFS(calls!$H:$H,$A66,calls!$A:$A,$E$1)</f>
        <v>0</v>
      </c>
      <c r="F66" s="35">
        <f>COUNTIFS(calls!$H:$H,$A66,calls!$A:$A,$F$1)</f>
        <v>0</v>
      </c>
      <c r="G66" s="35">
        <f>COUNTIFS(calls!$H:$H,$A66,calls!$A:$A,$G$1)</f>
        <v>0</v>
      </c>
      <c r="H66" s="35">
        <f>COUNTIFS(calls!$H:$H,$A66,calls!$A:$A,$H$1)</f>
        <v>0</v>
      </c>
      <c r="I66" s="35">
        <f>COUNTIFS(calls!$H:$H,$A66,calls!$A:$A,$I$1)</f>
        <v>0</v>
      </c>
      <c r="J66" s="35">
        <f>COUNTIFS(calls!$H:$H,$A66,calls!$A:$A,$J$1)</f>
        <v>0</v>
      </c>
      <c r="K66" s="35">
        <f>COUNTIFS(calls!$H:$H,$A66,calls!$A:$A,$K$1)</f>
        <v>0</v>
      </c>
      <c r="L66" s="35">
        <f>COUNTIFS(calls!$H:$H,$A66,calls!$A:$A,$L$1)</f>
        <v>0</v>
      </c>
      <c r="M66" s="35">
        <f>COUNTIFS(calls!$H:$H,$A66,calls!$A:$A,$M$1)</f>
        <v>0</v>
      </c>
      <c r="N66" s="35">
        <f>COUNTIFS(calls!$H:$H,$A66,calls!$A:$A,$N$1)</f>
        <v>0</v>
      </c>
      <c r="O66" s="35">
        <f>COUNTIFS(calls!$H:$H,$A66,calls!$A:$A,$O$1)</f>
        <v>0</v>
      </c>
      <c r="P66" s="35">
        <f>COUNTIFS(calls!$H:$H,$A66,calls!$A:$A,$P$1)</f>
        <v>0</v>
      </c>
      <c r="Q66" s="35">
        <f>COUNTIFS(calls!$H:$H,$A66,calls!$A:$A,$Q$1)</f>
        <v>3</v>
      </c>
    </row>
    <row r="67" spans="1:17" x14ac:dyDescent="0.2">
      <c r="A67" s="3" t="str">
        <v>5f035e7905e44454f588a218</v>
      </c>
      <c r="B67" s="35">
        <f>COUNTIFS(calls!$H:$H,$A67,calls!$A:$A,$B$1)</f>
        <v>0</v>
      </c>
      <c r="C67" s="35">
        <f>COUNTIFS(calls!$H:$H,$A67,calls!$A:$A,$C$1)</f>
        <v>0</v>
      </c>
      <c r="D67" s="35">
        <f>COUNTIFS(calls!$H:$H,$A67,calls!$A:$A,$D$1)</f>
        <v>0</v>
      </c>
      <c r="E67" s="35">
        <f>COUNTIFS(calls!$H:$H,$A67,calls!$A:$A,$E$1)</f>
        <v>0</v>
      </c>
      <c r="F67" s="35">
        <f>COUNTIFS(calls!$H:$H,$A67,calls!$A:$A,$F$1)</f>
        <v>0</v>
      </c>
      <c r="G67" s="35">
        <f>COUNTIFS(calls!$H:$H,$A67,calls!$A:$A,$G$1)</f>
        <v>0</v>
      </c>
      <c r="H67" s="35">
        <f>COUNTIFS(calls!$H:$H,$A67,calls!$A:$A,$H$1)</f>
        <v>0</v>
      </c>
      <c r="I67" s="35">
        <f>COUNTIFS(calls!$H:$H,$A67,calls!$A:$A,$I$1)</f>
        <v>0</v>
      </c>
      <c r="J67" s="35">
        <f>COUNTIFS(calls!$H:$H,$A67,calls!$A:$A,$J$1)</f>
        <v>0</v>
      </c>
      <c r="K67" s="35">
        <f>COUNTIFS(calls!$H:$H,$A67,calls!$A:$A,$K$1)</f>
        <v>0</v>
      </c>
      <c r="L67" s="35">
        <f>COUNTIFS(calls!$H:$H,$A67,calls!$A:$A,$L$1)</f>
        <v>0</v>
      </c>
      <c r="M67" s="35">
        <f>COUNTIFS(calls!$H:$H,$A67,calls!$A:$A,$M$1)</f>
        <v>0</v>
      </c>
      <c r="N67" s="35">
        <f>COUNTIFS(calls!$H:$H,$A67,calls!$A:$A,$N$1)</f>
        <v>0</v>
      </c>
      <c r="O67" s="35">
        <f>COUNTIFS(calls!$H:$H,$A67,calls!$A:$A,$O$1)</f>
        <v>0</v>
      </c>
      <c r="P67" s="35">
        <f>COUNTIFS(calls!$H:$H,$A67,calls!$A:$A,$P$1)</f>
        <v>0</v>
      </c>
      <c r="Q67" s="35">
        <f>COUNTIFS(calls!$H:$H,$A67,calls!$A:$A,$Q$1)</f>
        <v>3</v>
      </c>
    </row>
    <row r="68" spans="1:17" x14ac:dyDescent="0.2">
      <c r="A68" s="3" t="str">
        <v>5eb5c2051cabb149a0636117</v>
      </c>
      <c r="B68" s="35">
        <f>COUNTIFS(calls!$H:$H,$A68,calls!$A:$A,$B$1)</f>
        <v>0</v>
      </c>
      <c r="C68" s="35">
        <f>COUNTIFS(calls!$H:$H,$A68,calls!$A:$A,$C$1)</f>
        <v>0</v>
      </c>
      <c r="D68" s="35">
        <f>COUNTIFS(calls!$H:$H,$A68,calls!$A:$A,$D$1)</f>
        <v>0</v>
      </c>
      <c r="E68" s="35">
        <f>COUNTIFS(calls!$H:$H,$A68,calls!$A:$A,$E$1)</f>
        <v>0</v>
      </c>
      <c r="F68" s="35">
        <f>COUNTIFS(calls!$H:$H,$A68,calls!$A:$A,$F$1)</f>
        <v>0</v>
      </c>
      <c r="G68" s="35">
        <f>COUNTIFS(calls!$H:$H,$A68,calls!$A:$A,$G$1)</f>
        <v>0</v>
      </c>
      <c r="H68" s="35">
        <f>COUNTIFS(calls!$H:$H,$A68,calls!$A:$A,$H$1)</f>
        <v>0</v>
      </c>
      <c r="I68" s="35">
        <f>COUNTIFS(calls!$H:$H,$A68,calls!$A:$A,$I$1)</f>
        <v>0</v>
      </c>
      <c r="J68" s="35">
        <f>COUNTIFS(calls!$H:$H,$A68,calls!$A:$A,$J$1)</f>
        <v>0</v>
      </c>
      <c r="K68" s="35">
        <f>COUNTIFS(calls!$H:$H,$A68,calls!$A:$A,$K$1)</f>
        <v>0</v>
      </c>
      <c r="L68" s="35">
        <f>COUNTIFS(calls!$H:$H,$A68,calls!$A:$A,$L$1)</f>
        <v>0</v>
      </c>
      <c r="M68" s="35">
        <f>COUNTIFS(calls!$H:$H,$A68,calls!$A:$A,$M$1)</f>
        <v>0</v>
      </c>
      <c r="N68" s="35">
        <f>COUNTIFS(calls!$H:$H,$A68,calls!$A:$A,$N$1)</f>
        <v>0</v>
      </c>
      <c r="O68" s="35">
        <f>COUNTIFS(calls!$H:$H,$A68,calls!$A:$A,$O$1)</f>
        <v>0</v>
      </c>
      <c r="P68" s="35">
        <f>COUNTIFS(calls!$H:$H,$A68,calls!$A:$A,$P$1)</f>
        <v>0</v>
      </c>
      <c r="Q68" s="35">
        <f>COUNTIFS(calls!$H:$H,$A68,calls!$A:$A,$Q$1)</f>
        <v>3</v>
      </c>
    </row>
    <row r="69" spans="1:17" x14ac:dyDescent="0.2">
      <c r="A69" s="3">
        <v>0</v>
      </c>
      <c r="B69" s="35">
        <f>COUNTIFS(calls!$H:$H,$A69,calls!$A:$A,$B$1)</f>
        <v>0</v>
      </c>
      <c r="C69" s="35">
        <f>COUNTIFS(calls!$H:$H,$A69,calls!$A:$A,$C$1)</f>
        <v>0</v>
      </c>
      <c r="D69" s="35">
        <f>COUNTIFS(calls!$H:$H,$A69,calls!$A:$A,$D$1)</f>
        <v>0</v>
      </c>
      <c r="E69" s="35">
        <f>COUNTIFS(calls!$H:$H,$A69,calls!$A:$A,$E$1)</f>
        <v>0</v>
      </c>
      <c r="F69" s="35">
        <f>COUNTIFS(calls!$H:$H,$A69,calls!$A:$A,$F$1)</f>
        <v>0</v>
      </c>
      <c r="G69" s="35">
        <f>COUNTIFS(calls!$H:$H,$A69,calls!$A:$A,$G$1)</f>
        <v>0</v>
      </c>
      <c r="H69" s="35">
        <f>COUNTIFS(calls!$H:$H,$A69,calls!$A:$A,$H$1)</f>
        <v>0</v>
      </c>
      <c r="I69" s="35">
        <f>COUNTIFS(calls!$H:$H,$A69,calls!$A:$A,$I$1)</f>
        <v>0</v>
      </c>
      <c r="J69" s="35">
        <f>COUNTIFS(calls!$H:$H,$A69,calls!$A:$A,$J$1)</f>
        <v>0</v>
      </c>
      <c r="K69" s="35">
        <f>COUNTIFS(calls!$H:$H,$A69,calls!$A:$A,$K$1)</f>
        <v>0</v>
      </c>
      <c r="L69" s="35">
        <f>COUNTIFS(calls!$H:$H,$A69,calls!$A:$A,$L$1)</f>
        <v>0</v>
      </c>
      <c r="M69" s="35">
        <f>COUNTIFS(calls!$H:$H,$A69,calls!$A:$A,$M$1)</f>
        <v>0</v>
      </c>
      <c r="N69" s="35">
        <f>COUNTIFS(calls!$H:$H,$A69,calls!$A:$A,$N$1)</f>
        <v>0</v>
      </c>
      <c r="O69" s="35">
        <f>COUNTIFS(calls!$H:$H,$A69,calls!$A:$A,$O$1)</f>
        <v>0</v>
      </c>
      <c r="P69" s="35">
        <f>COUNTIFS(calls!$H:$H,$A69,calls!$A:$A,$P$1)</f>
        <v>0</v>
      </c>
      <c r="Q69" s="35">
        <f>COUNTIFS(calls!$H:$H,$A69,calls!$A:$A,$Q$1)</f>
        <v>0</v>
      </c>
    </row>
    <row r="73" spans="1:17" ht="15" x14ac:dyDescent="0.25">
      <c r="C73" s="15"/>
    </row>
    <row r="74" spans="1:17" ht="15" x14ac:dyDescent="0.25">
      <c r="C74" s="15"/>
    </row>
    <row r="75" spans="1:17" ht="15" x14ac:dyDescent="0.25">
      <c r="C75" s="15"/>
    </row>
    <row r="76" spans="1:17" ht="15" x14ac:dyDescent="0.25">
      <c r="C76" s="15"/>
    </row>
    <row r="77" spans="1:17" ht="15" x14ac:dyDescent="0.25">
      <c r="C77" s="15"/>
    </row>
  </sheetData>
  <conditionalFormatting sqref="B2:Q69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9BC5-3670-4F05-8890-C63CB18D817B}">
  <dimension ref="A1:C8"/>
  <sheetViews>
    <sheetView workbookViewId="0">
      <selection activeCell="D5" sqref="D5"/>
    </sheetView>
  </sheetViews>
  <sheetFormatPr defaultRowHeight="15" x14ac:dyDescent="0.25"/>
  <cols>
    <col min="1" max="16384" width="9.140625" style="42"/>
  </cols>
  <sheetData>
    <row r="1" spans="1:3" x14ac:dyDescent="0.25">
      <c r="A1" s="43" t="s">
        <v>258</v>
      </c>
      <c r="B1" s="43" t="s">
        <v>259</v>
      </c>
      <c r="C1" s="43" t="s">
        <v>260</v>
      </c>
    </row>
    <row r="2" spans="1:3" x14ac:dyDescent="0.25">
      <c r="A2" s="42" t="s">
        <v>58</v>
      </c>
      <c r="B2" s="42">
        <f>COUNTIFS(calls!B:B, A2)</f>
        <v>14</v>
      </c>
    </row>
    <row r="3" spans="1:3" x14ac:dyDescent="0.25">
      <c r="A3" s="42" t="s">
        <v>15</v>
      </c>
      <c r="B3" s="42">
        <f>COUNTIFS(calls!B:B, A3)</f>
        <v>1</v>
      </c>
    </row>
    <row r="4" spans="1:3" x14ac:dyDescent="0.25">
      <c r="A4" s="42" t="s">
        <v>12</v>
      </c>
      <c r="B4" s="42">
        <f>COUNTIFS(calls!B:B, A4)</f>
        <v>12</v>
      </c>
    </row>
    <row r="5" spans="1:3" x14ac:dyDescent="0.25">
      <c r="A5" s="42" t="s">
        <v>25</v>
      </c>
      <c r="B5" s="42">
        <f>COUNTIFS(calls!B:B, A5)</f>
        <v>35</v>
      </c>
    </row>
    <row r="6" spans="1:3" x14ac:dyDescent="0.25">
      <c r="A6" s="42" t="s">
        <v>3</v>
      </c>
      <c r="B6" s="42">
        <f>COUNTIFS(calls!B:B, A6)</f>
        <v>66</v>
      </c>
    </row>
    <row r="7" spans="1:3" x14ac:dyDescent="0.25">
      <c r="A7" s="42" t="s">
        <v>10</v>
      </c>
      <c r="B7" s="42">
        <f>COUNTIFS(calls!B:B, A7)</f>
        <v>70</v>
      </c>
    </row>
    <row r="8" spans="1:3" x14ac:dyDescent="0.25">
      <c r="A8" s="42" t="s">
        <v>143</v>
      </c>
      <c r="B8" s="42">
        <f>COUNTIFS(calls!B:B, A8)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4C79-ABDD-4A7C-BE15-EF3A192CF5AD}">
  <dimension ref="A1:C9"/>
  <sheetViews>
    <sheetView zoomScale="145" zoomScaleNormal="145" workbookViewId="0">
      <selection activeCell="C10" sqref="C10"/>
    </sheetView>
  </sheetViews>
  <sheetFormatPr defaultRowHeight="12.75" x14ac:dyDescent="0.2"/>
  <cols>
    <col min="1" max="1" width="11.140625" style="35" customWidth="1"/>
    <col min="2" max="2" width="9.85546875" style="35" customWidth="1"/>
    <col min="3" max="16384" width="9.140625" style="35"/>
  </cols>
  <sheetData>
    <row r="1" spans="1:3" x14ac:dyDescent="0.2">
      <c r="A1" s="40" t="s">
        <v>261</v>
      </c>
      <c r="B1" s="41" t="s">
        <v>262</v>
      </c>
    </row>
    <row r="2" spans="1:3" x14ac:dyDescent="0.2">
      <c r="A2" s="35" t="s">
        <v>14</v>
      </c>
      <c r="B2" s="35">
        <f>COUNTIF(calls!J:J,A2)</f>
        <v>63</v>
      </c>
    </row>
    <row r="3" spans="1:3" x14ac:dyDescent="0.2">
      <c r="A3" s="35" t="s">
        <v>9</v>
      </c>
      <c r="B3" s="35">
        <f>COUNTIF(calls!J:J,A3)</f>
        <v>54</v>
      </c>
    </row>
    <row r="4" spans="1:3" x14ac:dyDescent="0.2">
      <c r="A4" s="35" t="s">
        <v>55</v>
      </c>
      <c r="B4" s="35">
        <f>COUNTIF(calls!J:J,A4)</f>
        <v>27</v>
      </c>
    </row>
    <row r="5" spans="1:3" x14ac:dyDescent="0.2">
      <c r="A5" s="35" t="s">
        <v>22</v>
      </c>
      <c r="B5" s="35">
        <f>COUNTIF(calls!J:J,A5)</f>
        <v>25</v>
      </c>
    </row>
    <row r="6" spans="1:3" x14ac:dyDescent="0.2">
      <c r="A6" s="35" t="s">
        <v>18</v>
      </c>
      <c r="B6" s="35">
        <f>COUNTIF(calls!J:J,A6)</f>
        <v>23</v>
      </c>
    </row>
    <row r="7" spans="1:3" x14ac:dyDescent="0.2">
      <c r="A7" s="35" t="s">
        <v>60</v>
      </c>
      <c r="B7" s="35">
        <f>COUNTIF(calls!J:J,A7)</f>
        <v>6</v>
      </c>
    </row>
    <row r="8" spans="1:3" x14ac:dyDescent="0.2">
      <c r="A8" s="35" t="s">
        <v>99</v>
      </c>
      <c r="B8" s="35">
        <f>COUNTIF(calls!J:J,A8)</f>
        <v>4</v>
      </c>
    </row>
    <row r="9" spans="1:3" x14ac:dyDescent="0.2">
      <c r="B9" s="35">
        <f>SUM(B2:B8)</f>
        <v>202</v>
      </c>
      <c r="C9" s="35" t="s">
        <v>263</v>
      </c>
    </row>
  </sheetData>
  <sortState xmlns:xlrd2="http://schemas.microsoft.com/office/spreadsheetml/2017/richdata2" ref="A2:B8">
    <sortCondition descending="1" ref="B2:B8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571680905C346928327613A5A2AA3" ma:contentTypeVersion="6" ma:contentTypeDescription="Create a new document." ma:contentTypeScope="" ma:versionID="2b8d7b1b799a7ceef1328a6273c31346">
  <xsd:schema xmlns:xsd="http://www.w3.org/2001/XMLSchema" xmlns:xs="http://www.w3.org/2001/XMLSchema" xmlns:p="http://schemas.microsoft.com/office/2006/metadata/properties" xmlns:ns2="27e7ddcd-388d-4ad0-b3a9-3cf2815e3f4c" xmlns:ns3="29d7b6a2-46c2-473f-9fa7-0d81d0ddca4c" targetNamespace="http://schemas.microsoft.com/office/2006/metadata/properties" ma:root="true" ma:fieldsID="447c05cee9e0af386fc5aac1ac2bad66" ns2:_="" ns3:_="">
    <xsd:import namespace="27e7ddcd-388d-4ad0-b3a9-3cf2815e3f4c"/>
    <xsd:import namespace="29d7b6a2-46c2-473f-9fa7-0d81d0dd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7ddcd-388d-4ad0-b3a9-3cf2815e3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7b6a2-46c2-473f-9fa7-0d81d0ddca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6D499-C3B4-406A-ADB0-08E99AE21B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C45BCB-1412-498F-8202-F9713980E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7ddcd-388d-4ad0-b3a9-3cf2815e3f4c"/>
    <ds:schemaRef ds:uri="29d7b6a2-46c2-473f-9fa7-0d81d0ddca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C9E85-6A30-4856-B677-A4DE2B5E58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calls</vt:lpstr>
      <vt:lpstr>studies</vt:lpstr>
      <vt:lpstr>participant-counts</vt:lpstr>
      <vt:lpstr>team-counts</vt:lpstr>
      <vt:lpstr>label-counts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Avila</dc:creator>
  <cp:keywords/>
  <dc:description/>
  <cp:lastModifiedBy>Jonathan Avila</cp:lastModifiedBy>
  <cp:revision/>
  <dcterms:created xsi:type="dcterms:W3CDTF">2020-11-13T21:38:28Z</dcterms:created>
  <dcterms:modified xsi:type="dcterms:W3CDTF">2021-02-19T18:40:29Z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0x0101003D0571680905C346928327613A5A2AA3</vt:lpwstr>
  </property>
  <property fmtid="{D5CDD505-2E9C-101B-9397-08002B2CF9AE}" pid="3" name="ComplianceAssetId">
    <vt:lpwstr/>
  </property>
</Properties>
</file>