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mInTech\tasks\11_HS\1_ThinWall\"/>
    </mc:Choice>
  </mc:AlternateContent>
  <bookViews>
    <workbookView xWindow="0" yWindow="0" windowWidth="1968" windowHeight="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A44" i="1"/>
  <c r="B40" i="1"/>
  <c r="B36" i="1"/>
  <c r="A36" i="1"/>
  <c r="B26" i="1"/>
  <c r="A26" i="1"/>
  <c r="B24" i="1"/>
  <c r="B22" i="1"/>
  <c r="A22" i="1"/>
  <c r="B42" i="1"/>
  <c r="A42" i="1"/>
  <c r="A40" i="1"/>
  <c r="B10" i="1"/>
  <c r="C40" i="1" s="1"/>
  <c r="A10" i="1"/>
  <c r="D30" i="1" l="1"/>
  <c r="B6" i="1"/>
  <c r="A6" i="1"/>
  <c r="A18" i="1" s="1"/>
  <c r="C30" i="1" s="1"/>
  <c r="C4" i="1"/>
  <c r="C10" i="1" s="1"/>
  <c r="C20" i="1" l="1"/>
  <c r="A20" i="1"/>
  <c r="B20" i="1"/>
  <c r="A8" i="1"/>
  <c r="C6" i="1"/>
  <c r="C26" i="1" l="1"/>
  <c r="C22" i="1"/>
  <c r="A24" i="1"/>
</calcChain>
</file>

<file path=xl/sharedStrings.xml><?xml version="1.0" encoding="utf-8"?>
<sst xmlns="http://schemas.openxmlformats.org/spreadsheetml/2006/main" count="45" uniqueCount="45">
  <si>
    <t>D1</t>
  </si>
  <si>
    <t>D2</t>
  </si>
  <si>
    <t>Dср</t>
  </si>
  <si>
    <t>R1</t>
  </si>
  <si>
    <t>R2</t>
  </si>
  <si>
    <t>Rср</t>
  </si>
  <si>
    <t>T1</t>
  </si>
  <si>
    <t>T2</t>
  </si>
  <si>
    <t>Т(Rср)</t>
  </si>
  <si>
    <t>Tcp арифм</t>
  </si>
  <si>
    <t>Геометрия, м</t>
  </si>
  <si>
    <t>Распределение температур, С</t>
  </si>
  <si>
    <t>S</t>
  </si>
  <si>
    <t>Материал</t>
  </si>
  <si>
    <t>F1</t>
  </si>
  <si>
    <t>F2</t>
  </si>
  <si>
    <t>Fср</t>
  </si>
  <si>
    <t>Q, Вт</t>
  </si>
  <si>
    <t>q1, Вт/м2</t>
  </si>
  <si>
    <t>q2, Вт/м2</t>
  </si>
  <si>
    <t>q ср, Вт/м2</t>
  </si>
  <si>
    <t>Перенос энергии</t>
  </si>
  <si>
    <t>Внешний теплообмен</t>
  </si>
  <si>
    <t>Tf2, C</t>
  </si>
  <si>
    <t>Tf1, C</t>
  </si>
  <si>
    <t>Полный теплообмен</t>
  </si>
  <si>
    <t>Tf2 - Tf1</t>
  </si>
  <si>
    <t>Формула для полного то</t>
  </si>
  <si>
    <t>Q (левая половина), Вт</t>
  </si>
  <si>
    <t>Q (правая половина), Вт</t>
  </si>
  <si>
    <t>q1 (левая половина), Вт/м2</t>
  </si>
  <si>
    <t>q2 (правая половина), Вт/м2</t>
  </si>
  <si>
    <t>Q sum, Вт</t>
  </si>
  <si>
    <t>q(Rср) (левая половина), Вт/м2</t>
  </si>
  <si>
    <t>q(Rср) (правая половина), Вт/м2</t>
  </si>
  <si>
    <t>q(Rср) sum, Вт/м2</t>
  </si>
  <si>
    <t>Lambda, Вт/(м*С)</t>
  </si>
  <si>
    <t>alfa 1, Вт/(м2*С)</t>
  </si>
  <si>
    <t>alfa 2, Вт/(м2*С)</t>
  </si>
  <si>
    <t>Задача 1.22 (Краснощеков): Сферическая стенка</t>
  </si>
  <si>
    <t>1/(4*pi*lambda)*(1/r1 - 1/r2)</t>
  </si>
  <si>
    <t>1/(alfa1*F1)</t>
  </si>
  <si>
    <t>1/(alfa2*F2)</t>
  </si>
  <si>
    <t>1/(4*pi*lambda)*(1/r1 - 1/r ср)</t>
  </si>
  <si>
    <t>1/(4*pi*lambda)*(1/r ср - 1/r2)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</si>
</sst>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1" applyBorder="1"/>
    <xf numFmtId="0" fontId="3" fillId="0" borderId="0" xfId="3"/>
    <xf numFmtId="0" fontId="1" fillId="2" borderId="0" xfId="1"/>
    <xf numFmtId="0" fontId="2" fillId="3" borderId="1" xfId="2" applyAlignment="1">
      <alignment horizontal="center"/>
    </xf>
    <xf numFmtId="0" fontId="0" fillId="0" borderId="3" xfId="0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0" xfId="2" applyBorder="1" applyAlignment="1">
      <alignment horizontal="center"/>
    </xf>
  </cellXfs>
  <cellStyles count="4">
    <cellStyle name="Вычисление" xfId="2" builtinId="22"/>
    <cellStyle name="Нейтральный" xfId="1" builtinId="28"/>
    <cellStyle name="Обычный" xfId="0" builtinId="0"/>
    <cellStyle name="Пояснение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47" sqref="B47"/>
    </sheetView>
  </sheetViews>
  <sheetFormatPr defaultRowHeight="14.4" x14ac:dyDescent="0.3"/>
  <cols>
    <col min="1" max="1" width="28.33203125" customWidth="1"/>
    <col min="2" max="2" width="29.109375" customWidth="1"/>
    <col min="3" max="3" width="28" customWidth="1"/>
    <col min="4" max="4" width="13.5546875" customWidth="1"/>
  </cols>
  <sheetData>
    <row r="1" spans="1:4" x14ac:dyDescent="0.3">
      <c r="A1" s="5" t="s">
        <v>39</v>
      </c>
      <c r="B1" s="5"/>
      <c r="C1" s="5"/>
    </row>
    <row r="2" spans="1:4" x14ac:dyDescent="0.3">
      <c r="A2" s="4" t="s">
        <v>10</v>
      </c>
      <c r="B2" s="4"/>
      <c r="C2" s="4"/>
    </row>
    <row r="3" spans="1:4" x14ac:dyDescent="0.3">
      <c r="A3" s="2" t="s">
        <v>0</v>
      </c>
      <c r="B3" s="2" t="s">
        <v>1</v>
      </c>
      <c r="C3" s="2" t="s">
        <v>2</v>
      </c>
    </row>
    <row r="4" spans="1:4" x14ac:dyDescent="0.3">
      <c r="A4" s="1">
        <v>3.2000000000000001E-2</v>
      </c>
      <c r="B4" s="1">
        <v>4.2000000000000003E-2</v>
      </c>
      <c r="C4">
        <f>(A4+B4)/2</f>
        <v>3.7000000000000005E-2</v>
      </c>
    </row>
    <row r="5" spans="1:4" x14ac:dyDescent="0.3">
      <c r="A5" s="2" t="s">
        <v>3</v>
      </c>
      <c r="B5" s="2" t="s">
        <v>4</v>
      </c>
      <c r="C5" s="2" t="s">
        <v>5</v>
      </c>
    </row>
    <row r="6" spans="1:4" x14ac:dyDescent="0.3">
      <c r="A6">
        <f>A4/2</f>
        <v>1.6E-2</v>
      </c>
      <c r="B6">
        <f>B4/2</f>
        <v>2.1000000000000001E-2</v>
      </c>
      <c r="C6">
        <f>C4/2</f>
        <v>1.8500000000000003E-2</v>
      </c>
    </row>
    <row r="7" spans="1:4" x14ac:dyDescent="0.3">
      <c r="A7" s="2" t="s">
        <v>12</v>
      </c>
      <c r="B7" s="2"/>
    </row>
    <row r="8" spans="1:4" x14ac:dyDescent="0.3">
      <c r="A8">
        <f>B6-A6</f>
        <v>5.000000000000001E-3</v>
      </c>
    </row>
    <row r="9" spans="1:4" x14ac:dyDescent="0.3">
      <c r="A9" s="2" t="s">
        <v>14</v>
      </c>
      <c r="B9" s="2" t="s">
        <v>15</v>
      </c>
      <c r="C9" s="2" t="s">
        <v>16</v>
      </c>
    </row>
    <row r="10" spans="1:4" x14ac:dyDescent="0.3">
      <c r="A10">
        <f>PI()*POWER(A4,2)</f>
        <v>3.2169908772759479E-3</v>
      </c>
      <c r="B10">
        <f>PI()*POWER(B4,2)</f>
        <v>5.5417694409323958E-3</v>
      </c>
      <c r="C10">
        <f>PI()*POWER(C4,2)</f>
        <v>4.3008403427644282E-3</v>
      </c>
    </row>
    <row r="12" spans="1:4" x14ac:dyDescent="0.3">
      <c r="A12" s="4" t="s">
        <v>13</v>
      </c>
      <c r="B12" s="4"/>
      <c r="C12" s="4"/>
      <c r="D12" s="4"/>
    </row>
    <row r="13" spans="1:4" x14ac:dyDescent="0.3">
      <c r="A13" s="2" t="s">
        <v>36</v>
      </c>
    </row>
    <row r="14" spans="1:4" x14ac:dyDescent="0.3">
      <c r="A14" s="3">
        <v>14</v>
      </c>
    </row>
    <row r="16" spans="1:4" x14ac:dyDescent="0.3">
      <c r="A16" s="4" t="s">
        <v>21</v>
      </c>
      <c r="B16" s="4"/>
      <c r="C16" s="4"/>
      <c r="D16" s="4"/>
    </row>
    <row r="17" spans="1:4" x14ac:dyDescent="0.3">
      <c r="A17" s="2" t="s">
        <v>17</v>
      </c>
      <c r="C17" s="2"/>
      <c r="D17" s="2"/>
    </row>
    <row r="18" spans="1:4" x14ac:dyDescent="0.3">
      <c r="A18">
        <f>(B30-A30)/A40</f>
        <v>1536.9173916185839</v>
      </c>
    </row>
    <row r="19" spans="1:4" x14ac:dyDescent="0.3">
      <c r="A19" s="2" t="s">
        <v>18</v>
      </c>
      <c r="B19" s="2" t="s">
        <v>19</v>
      </c>
      <c r="C19" s="2" t="s">
        <v>20</v>
      </c>
      <c r="D19" s="2"/>
    </row>
    <row r="20" spans="1:4" x14ac:dyDescent="0.3">
      <c r="A20">
        <f>$A$18/A10</f>
        <v>477749.99999999994</v>
      </c>
      <c r="B20">
        <f>$A$18/B10</f>
        <v>277333.33333333326</v>
      </c>
      <c r="C20">
        <f>$A$18/C10</f>
        <v>357352.81227173097</v>
      </c>
    </row>
    <row r="21" spans="1:4" x14ac:dyDescent="0.3">
      <c r="A21" s="2" t="s">
        <v>28</v>
      </c>
      <c r="B21" s="2" t="s">
        <v>29</v>
      </c>
      <c r="C21" s="2" t="s">
        <v>32</v>
      </c>
    </row>
    <row r="22" spans="1:4" x14ac:dyDescent="0.3">
      <c r="A22">
        <f>(C30-A30)/A42</f>
        <v>1536.917391618585</v>
      </c>
      <c r="B22">
        <f>(B30-C30)/B42</f>
        <v>1536.9173916185819</v>
      </c>
      <c r="C22">
        <f>A22-B22</f>
        <v>3.1832314562052488E-12</v>
      </c>
    </row>
    <row r="23" spans="1:4" x14ac:dyDescent="0.3">
      <c r="A23" s="2" t="s">
        <v>30</v>
      </c>
      <c r="B23" s="2" t="s">
        <v>31</v>
      </c>
    </row>
    <row r="24" spans="1:4" x14ac:dyDescent="0.3">
      <c r="A24">
        <f>A22/A10</f>
        <v>477750.00000000029</v>
      </c>
      <c r="B24">
        <f>B22/B10</f>
        <v>277333.33333333285</v>
      </c>
    </row>
    <row r="25" spans="1:4" x14ac:dyDescent="0.3">
      <c r="A25" s="2" t="s">
        <v>33</v>
      </c>
      <c r="B25" s="2" t="s">
        <v>34</v>
      </c>
      <c r="C25" s="2" t="s">
        <v>35</v>
      </c>
    </row>
    <row r="26" spans="1:4" x14ac:dyDescent="0.3">
      <c r="A26">
        <f>A22/C10</f>
        <v>357352.81227173127</v>
      </c>
      <c r="B26">
        <f>B22/C10</f>
        <v>357352.81227173051</v>
      </c>
      <c r="C26">
        <f>A26-B26</f>
        <v>7.5669959187507629E-10</v>
      </c>
    </row>
    <row r="28" spans="1:4" x14ac:dyDescent="0.3">
      <c r="A28" s="6" t="s">
        <v>11</v>
      </c>
      <c r="B28" s="7"/>
      <c r="C28" s="7"/>
      <c r="D28" s="7"/>
    </row>
    <row r="29" spans="1:4" x14ac:dyDescent="0.3">
      <c r="A29" s="2" t="s">
        <v>6</v>
      </c>
      <c r="B29" s="2" t="s">
        <v>7</v>
      </c>
      <c r="C29" s="2" t="s">
        <v>8</v>
      </c>
      <c r="D29" s="2" t="s">
        <v>9</v>
      </c>
    </row>
    <row r="30" spans="1:4" x14ac:dyDescent="0.3">
      <c r="A30" s="3">
        <v>450</v>
      </c>
      <c r="B30" s="3">
        <v>580</v>
      </c>
      <c r="C30">
        <f>A30+A18/(4*PI()*A14)*(1/A6 - 1/C6)</f>
        <v>523.78378378378386</v>
      </c>
      <c r="D30">
        <f>(A30+B30)/2</f>
        <v>515</v>
      </c>
    </row>
    <row r="32" spans="1:4" x14ac:dyDescent="0.3">
      <c r="A32" s="4" t="s">
        <v>22</v>
      </c>
      <c r="B32" s="4"/>
      <c r="C32" s="4"/>
      <c r="D32" s="4"/>
    </row>
    <row r="33" spans="1:4" x14ac:dyDescent="0.3">
      <c r="A33" s="2" t="s">
        <v>37</v>
      </c>
      <c r="B33" s="2" t="s">
        <v>38</v>
      </c>
    </row>
    <row r="34" spans="1:4" x14ac:dyDescent="0.3">
      <c r="A34" s="3">
        <v>2000</v>
      </c>
      <c r="B34" s="3">
        <v>2000</v>
      </c>
    </row>
    <row r="35" spans="1:4" x14ac:dyDescent="0.3">
      <c r="A35" s="2" t="s">
        <v>24</v>
      </c>
      <c r="B35" s="2" t="s">
        <v>23</v>
      </c>
    </row>
    <row r="36" spans="1:4" x14ac:dyDescent="0.3">
      <c r="A36">
        <f>A30-A18/(4*PI()*POWER(A6,2)*A34)</f>
        <v>211.12500000000003</v>
      </c>
      <c r="B36">
        <f>B30+B20/B34</f>
        <v>718.66666666666663</v>
      </c>
    </row>
    <row r="38" spans="1:4" x14ac:dyDescent="0.3">
      <c r="A38" s="4" t="s">
        <v>25</v>
      </c>
      <c r="B38" s="4"/>
      <c r="C38" s="4"/>
      <c r="D38" s="4"/>
    </row>
    <row r="39" spans="1:4" x14ac:dyDescent="0.3">
      <c r="A39" s="2" t="s">
        <v>40</v>
      </c>
      <c r="B39" s="2" t="s">
        <v>41</v>
      </c>
      <c r="C39" s="2" t="s">
        <v>42</v>
      </c>
    </row>
    <row r="40" spans="1:4" x14ac:dyDescent="0.3">
      <c r="A40">
        <f>1/(4*PI()*A14)*(1/A6 - 1/B6)</f>
        <v>8.4584897476560048E-2</v>
      </c>
      <c r="B40">
        <f>1/(A34*A10)</f>
        <v>0.15542474911317905</v>
      </c>
      <c r="C40">
        <f>1/(B34*B10)</f>
        <v>9.0223890641664015E-2</v>
      </c>
    </row>
    <row r="41" spans="1:4" x14ac:dyDescent="0.3">
      <c r="A41" s="2" t="s">
        <v>43</v>
      </c>
      <c r="B41" s="2" t="s">
        <v>44</v>
      </c>
    </row>
    <row r="42" spans="1:4" x14ac:dyDescent="0.3">
      <c r="A42">
        <f>1/(4*PI()*A14)*(1/A6 - 1/C6)</f>
        <v>4.8007644513723281E-2</v>
      </c>
      <c r="B42">
        <f>1/(4*PI()*A14)*(1/C6 - 1/B6)</f>
        <v>3.6577252962836773E-2</v>
      </c>
    </row>
    <row r="43" spans="1:4" x14ac:dyDescent="0.3">
      <c r="A43" s="2" t="s">
        <v>26</v>
      </c>
      <c r="B43" s="2" t="s">
        <v>27</v>
      </c>
    </row>
    <row r="44" spans="1:4" x14ac:dyDescent="0.3">
      <c r="A44">
        <f>B36-A36</f>
        <v>507.54166666666663</v>
      </c>
      <c r="B44">
        <f>A18*(A40+B40+C40)</f>
        <v>507.54166666666663</v>
      </c>
    </row>
  </sheetData>
  <mergeCells count="7">
    <mergeCell ref="A38:D38"/>
    <mergeCell ref="A2:C2"/>
    <mergeCell ref="A1:C1"/>
    <mergeCell ref="A28:D28"/>
    <mergeCell ref="A12:D12"/>
    <mergeCell ref="A16:D16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Соколов</dc:creator>
  <cp:lastModifiedBy>Максим Соколов</cp:lastModifiedBy>
  <dcterms:created xsi:type="dcterms:W3CDTF">2017-12-05T07:36:26Z</dcterms:created>
  <dcterms:modified xsi:type="dcterms:W3CDTF">2017-12-14T15:20:11Z</dcterms:modified>
</cp:coreProperties>
</file>