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challan\Sales\"/>
    </mc:Choice>
  </mc:AlternateContent>
  <bookViews>
    <workbookView xWindow="0" yWindow="0" windowWidth="20460" windowHeight="768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L9" i="1" s="1"/>
  <c r="O9" i="1" s="1"/>
  <c r="L3" i="1" l="1"/>
  <c r="O3" i="1" s="1"/>
  <c r="K3" i="1"/>
  <c r="I10" i="1" l="1"/>
  <c r="L5" i="1"/>
  <c r="O5" i="1" s="1"/>
  <c r="K5" i="1"/>
  <c r="K7" i="1" l="1"/>
  <c r="L7" i="1" s="1"/>
  <c r="O7" i="1" s="1"/>
  <c r="M20" i="1" l="1"/>
  <c r="I20" i="1"/>
  <c r="K20" i="1" s="1"/>
  <c r="L20" i="1" s="1"/>
  <c r="K11" i="1"/>
  <c r="L11" i="1" s="1"/>
  <c r="O11" i="1" s="1"/>
  <c r="K12" i="1"/>
  <c r="L12" i="1" s="1"/>
  <c r="O12" i="1" s="1"/>
  <c r="K13" i="1"/>
  <c r="L13" i="1" s="1"/>
  <c r="O13" i="1" s="1"/>
  <c r="K14" i="1"/>
  <c r="L14" i="1" s="1"/>
  <c r="O14" i="1" s="1"/>
  <c r="K15" i="1"/>
  <c r="L15" i="1" s="1"/>
  <c r="O15" i="1" s="1"/>
  <c r="K16" i="1"/>
  <c r="L16" i="1" s="1"/>
  <c r="O16" i="1" s="1"/>
  <c r="K17" i="1"/>
  <c r="L17" i="1" s="1"/>
  <c r="O17" i="1" s="1"/>
  <c r="K18" i="1"/>
  <c r="L18" i="1" s="1"/>
  <c r="O18" i="1" s="1"/>
  <c r="K19" i="1"/>
  <c r="L19" i="1" s="1"/>
  <c r="O19" i="1" s="1"/>
  <c r="O20" i="1" l="1"/>
  <c r="D20" i="1"/>
  <c r="K2" i="1" l="1"/>
  <c r="L2" i="1" s="1"/>
  <c r="O2" i="1" s="1"/>
  <c r="K4" i="1"/>
  <c r="L4" i="1" s="1"/>
  <c r="O4" i="1" s="1"/>
  <c r="K6" i="1"/>
  <c r="L6" i="1" s="1"/>
  <c r="O6" i="1" s="1"/>
  <c r="K8" i="1"/>
  <c r="L8" i="1" s="1"/>
  <c r="O8" i="1" s="1"/>
  <c r="K10" i="1"/>
  <c r="L10" i="1" s="1"/>
  <c r="O10" i="1" s="1"/>
</calcChain>
</file>

<file path=xl/sharedStrings.xml><?xml version="1.0" encoding="utf-8"?>
<sst xmlns="http://schemas.openxmlformats.org/spreadsheetml/2006/main" count="113" uniqueCount="87">
  <si>
    <t>Sr. NO</t>
  </si>
  <si>
    <t>Equipments</t>
  </si>
  <si>
    <t>Quantity</t>
  </si>
  <si>
    <t>Expected cost</t>
  </si>
  <si>
    <t>Party Name</t>
  </si>
  <si>
    <t>Purchase order date</t>
  </si>
  <si>
    <t>Expected delivery date</t>
  </si>
  <si>
    <t>Actual date of receving</t>
  </si>
  <si>
    <t>Actual Cost</t>
  </si>
  <si>
    <t>Tax</t>
  </si>
  <si>
    <t>Tax amount</t>
  </si>
  <si>
    <t>Total Amount</t>
  </si>
  <si>
    <t>Advance</t>
  </si>
  <si>
    <t>Remarks</t>
  </si>
  <si>
    <t>Installment 2</t>
  </si>
  <si>
    <t>Raw Effluent Transfer Pump</t>
  </si>
  <si>
    <t>Payment After Delivery within 15 days</t>
  </si>
  <si>
    <t>SST Sludge Pump</t>
  </si>
  <si>
    <t>Air blower for aeration tank</t>
  </si>
  <si>
    <t>Filter Feed Pump</t>
  </si>
  <si>
    <t>Dosing System</t>
  </si>
  <si>
    <t xml:space="preserve">Agitator </t>
  </si>
  <si>
    <t>Diffuser</t>
  </si>
  <si>
    <t>Control Panel</t>
  </si>
  <si>
    <t>Piping</t>
  </si>
  <si>
    <t xml:space="preserve">Cabeling </t>
  </si>
  <si>
    <t>Valves for MS Piping</t>
  </si>
  <si>
    <t>Travelling and other expense</t>
  </si>
  <si>
    <t>Rotameter,pressure gauge</t>
  </si>
  <si>
    <t>Water meter</t>
  </si>
  <si>
    <t>TMVT</t>
  </si>
  <si>
    <t>Approximate Budget</t>
  </si>
  <si>
    <t>PDC of15 days after delivery</t>
  </si>
  <si>
    <t>Motor for Blower BBL 7.5 Hp 1440 RPM Foot mounted</t>
  </si>
  <si>
    <t>Shree Rang Enterprise</t>
  </si>
  <si>
    <t>OK Water System</t>
  </si>
  <si>
    <t>Pressure Sand Filter &amp; Activated Carbon Filter</t>
  </si>
  <si>
    <t>Shree Krishna Enterprise</t>
  </si>
  <si>
    <t>Techwell</t>
  </si>
  <si>
    <t>ATP Power House</t>
  </si>
  <si>
    <t>Ashirwad Engineers</t>
  </si>
  <si>
    <t>PST Sludge Pump</t>
  </si>
  <si>
    <t>Delivery challan</t>
  </si>
  <si>
    <t>Contact person</t>
  </si>
  <si>
    <t>Sr. No</t>
  </si>
  <si>
    <t xml:space="preserve"> </t>
  </si>
  <si>
    <t>Delivery Address: M/S GALLOPS INDUSTRIAL PARK-2,SARKHEJ-BAVALA HIGHWAY,VASANA-CHACHRVADI
AHMEDABAD-382213</t>
  </si>
  <si>
    <t>Challan No. 15</t>
  </si>
  <si>
    <t>size</t>
  </si>
  <si>
    <t>NOS</t>
  </si>
  <si>
    <t>1 Ltr</t>
  </si>
  <si>
    <t>30 Meter</t>
  </si>
  <si>
    <t>24 Meter</t>
  </si>
  <si>
    <t>30 Nos</t>
  </si>
  <si>
    <t>35 Nos</t>
  </si>
  <si>
    <t>Date: 13-03-2019</t>
  </si>
  <si>
    <t>Rubber Gasket  1 1/2"</t>
  </si>
  <si>
    <t>Rubber Gasket  2"</t>
  </si>
  <si>
    <t>Nut-Bolt  2 1/2 x 1/2</t>
  </si>
  <si>
    <t>Khilla  1 1/2"</t>
  </si>
  <si>
    <t>Foot Valve  1 1/2</t>
  </si>
  <si>
    <t>MS Flange  1 1/4"</t>
  </si>
  <si>
    <t>MS Elbow  1 1/4"</t>
  </si>
  <si>
    <t>MS Pipe  1  1/4"</t>
  </si>
  <si>
    <t>Ms Refuser  1 1/4" x 1"</t>
  </si>
  <si>
    <t>MS Coupling  1"</t>
  </si>
  <si>
    <t>Flange  2"</t>
  </si>
  <si>
    <t>FTA  1"</t>
  </si>
  <si>
    <t>MTA  1"</t>
  </si>
  <si>
    <t xml:space="preserve">Flange  1 1/2" </t>
  </si>
  <si>
    <t>Bushing  2" x 1 1/2"</t>
  </si>
  <si>
    <t>Tee 1"</t>
  </si>
  <si>
    <t>Ball Valve 1"</t>
  </si>
  <si>
    <t>Ball Valve 1  1/2"</t>
  </si>
  <si>
    <t>Union  1"</t>
  </si>
  <si>
    <t>Union  1 1/2"</t>
  </si>
  <si>
    <t>Tee 1 1/2"</t>
  </si>
  <si>
    <t>Pipe 1 1/2"</t>
  </si>
  <si>
    <t>Pipe 1"</t>
  </si>
  <si>
    <t>Elbow 1"</t>
  </si>
  <si>
    <t>Elbow 1 1/2"</t>
  </si>
  <si>
    <t xml:space="preserve">Solution </t>
  </si>
  <si>
    <t>Received By,</t>
  </si>
  <si>
    <t>Checked By</t>
  </si>
  <si>
    <t>For, ENVIRON</t>
  </si>
  <si>
    <t xml:space="preserve">Teflon Tape  </t>
  </si>
  <si>
    <t>20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</si>
</sst>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16" fontId="0" fillId="2" borderId="0" xfId="0" applyNumberFormat="1" applyFill="1" applyAlignment="1">
      <alignment wrapText="1"/>
    </xf>
    <xf numFmtId="9" fontId="0" fillId="2" borderId="0" xfId="0" applyNumberFormat="1" applyFill="1"/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14" fontId="0" fillId="0" borderId="0" xfId="0" applyNumberFormat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0" borderId="1" xfId="0" applyFont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14" fontId="8" fillId="0" borderId="9" xfId="0" applyNumberFormat="1" applyFont="1" applyBorder="1" applyAlignment="1">
      <alignment horizontal="center" vertical="top"/>
    </xf>
    <xf numFmtId="14" fontId="8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16" sqref="B16"/>
    </sheetView>
  </sheetViews>
  <sheetFormatPr defaultRowHeight="15" x14ac:dyDescent="0.25"/>
  <cols>
    <col min="1" max="1" width="7.140625" bestFit="1" customWidth="1"/>
    <col min="2" max="2" width="48.7109375" bestFit="1" customWidth="1"/>
    <col min="3" max="4" width="9.42578125" bestFit="1" customWidth="1"/>
    <col min="5" max="5" width="23" bestFit="1" customWidth="1"/>
    <col min="6" max="7" width="10.7109375" bestFit="1" customWidth="1"/>
    <col min="8" max="8" width="9" bestFit="1" customWidth="1"/>
    <col min="9" max="9" width="7.28515625" bestFit="1" customWidth="1"/>
    <col min="10" max="10" width="4.7109375" bestFit="1" customWidth="1"/>
    <col min="11" max="11" width="8.5703125" bestFit="1" customWidth="1"/>
    <col min="12" max="12" width="8.7109375" bestFit="1" customWidth="1"/>
    <col min="14" max="14" width="35.5703125" bestFit="1" customWidth="1"/>
    <col min="15" max="15" width="13.140625" bestFit="1" customWidth="1"/>
    <col min="16" max="16" width="28.42578125" bestFit="1" customWidth="1"/>
  </cols>
  <sheetData>
    <row r="1" spans="1:16" ht="4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13</v>
      </c>
    </row>
    <row r="2" spans="1:16" x14ac:dyDescent="0.25">
      <c r="A2" s="7">
        <v>1</v>
      </c>
      <c r="B2" s="7" t="s">
        <v>15</v>
      </c>
      <c r="C2" s="8">
        <v>2</v>
      </c>
      <c r="D2" s="8">
        <v>20000</v>
      </c>
      <c r="E2" s="36" t="s">
        <v>37</v>
      </c>
      <c r="F2" s="35">
        <v>43433</v>
      </c>
      <c r="G2" s="35">
        <v>43439</v>
      </c>
      <c r="H2" s="8"/>
      <c r="I2" s="8">
        <v>18606</v>
      </c>
      <c r="J2" s="11">
        <v>0.12</v>
      </c>
      <c r="K2" s="8">
        <f t="shared" ref="K2:K3" si="0">I2*J2</f>
        <v>2232.7199999999998</v>
      </c>
      <c r="L2" s="8">
        <f t="shared" ref="L2:L20" si="1">I2+K2</f>
        <v>20838.72</v>
      </c>
      <c r="M2" s="7">
        <v>0</v>
      </c>
      <c r="N2" s="37" t="s">
        <v>16</v>
      </c>
      <c r="O2" s="7">
        <f t="shared" ref="O2:O20" si="2">L2-M2</f>
        <v>20838.72</v>
      </c>
      <c r="P2" s="8"/>
    </row>
    <row r="3" spans="1:16" x14ac:dyDescent="0.25">
      <c r="A3" s="7">
        <v>2</v>
      </c>
      <c r="B3" s="7" t="s">
        <v>41</v>
      </c>
      <c r="C3" s="8">
        <v>2</v>
      </c>
      <c r="D3" s="8">
        <v>20000</v>
      </c>
      <c r="E3" s="36"/>
      <c r="F3" s="35"/>
      <c r="G3" s="35"/>
      <c r="H3" s="8"/>
      <c r="I3" s="8">
        <v>18606</v>
      </c>
      <c r="J3" s="11">
        <v>0.12</v>
      </c>
      <c r="K3" s="8">
        <f t="shared" si="0"/>
        <v>2232.7199999999998</v>
      </c>
      <c r="L3" s="8">
        <f t="shared" si="1"/>
        <v>20838.72</v>
      </c>
      <c r="M3" s="7"/>
      <c r="N3" s="37"/>
      <c r="O3" s="7">
        <f t="shared" si="2"/>
        <v>20838.72</v>
      </c>
      <c r="P3" s="8"/>
    </row>
    <row r="4" spans="1:16" x14ac:dyDescent="0.25">
      <c r="A4" s="7">
        <v>3</v>
      </c>
      <c r="B4" s="7" t="s">
        <v>17</v>
      </c>
      <c r="C4" s="8">
        <v>2</v>
      </c>
      <c r="D4" s="8">
        <v>20000</v>
      </c>
      <c r="E4" s="36"/>
      <c r="F4" s="35"/>
      <c r="G4" s="35"/>
      <c r="H4" s="8"/>
      <c r="I4" s="8">
        <v>18606</v>
      </c>
      <c r="J4" s="11">
        <v>0.12</v>
      </c>
      <c r="K4" s="8">
        <f>I4*J4</f>
        <v>2232.7199999999998</v>
      </c>
      <c r="L4" s="8">
        <f>I4+K4</f>
        <v>20838.72</v>
      </c>
      <c r="M4" s="7">
        <v>0</v>
      </c>
      <c r="N4" s="37"/>
      <c r="O4" s="7">
        <f t="shared" si="2"/>
        <v>20838.72</v>
      </c>
      <c r="P4" s="8"/>
    </row>
    <row r="5" spans="1:16" x14ac:dyDescent="0.25">
      <c r="A5" s="7">
        <v>4</v>
      </c>
      <c r="B5" s="7" t="s">
        <v>19</v>
      </c>
      <c r="C5" s="7">
        <v>2</v>
      </c>
      <c r="D5" s="7">
        <v>20000</v>
      </c>
      <c r="E5" s="36"/>
      <c r="F5" s="35"/>
      <c r="G5" s="35"/>
      <c r="H5" s="7"/>
      <c r="I5" s="7">
        <v>17346</v>
      </c>
      <c r="J5" s="11">
        <v>0.12</v>
      </c>
      <c r="K5" s="8">
        <f>I5*J5</f>
        <v>2081.52</v>
      </c>
      <c r="L5" s="8">
        <f>I5+K5</f>
        <v>19427.52</v>
      </c>
      <c r="M5" s="7"/>
      <c r="N5" s="37"/>
      <c r="O5" s="7">
        <f t="shared" si="2"/>
        <v>19427.52</v>
      </c>
      <c r="P5" s="8"/>
    </row>
    <row r="6" spans="1:16" x14ac:dyDescent="0.25">
      <c r="A6" s="7">
        <v>5</v>
      </c>
      <c r="B6" s="7" t="s">
        <v>18</v>
      </c>
      <c r="C6" s="8">
        <v>2</v>
      </c>
      <c r="D6" s="8">
        <v>150000</v>
      </c>
      <c r="E6" s="7" t="s">
        <v>30</v>
      </c>
      <c r="F6" s="9">
        <v>43432</v>
      </c>
      <c r="G6" s="10">
        <v>43440</v>
      </c>
      <c r="H6" s="8"/>
      <c r="I6" s="8">
        <v>120000</v>
      </c>
      <c r="J6" s="11">
        <v>0.18</v>
      </c>
      <c r="K6" s="8">
        <f>I6*J6</f>
        <v>21600</v>
      </c>
      <c r="L6" s="8">
        <f t="shared" si="1"/>
        <v>141600</v>
      </c>
      <c r="M6" s="12">
        <v>0</v>
      </c>
      <c r="N6" s="13" t="s">
        <v>32</v>
      </c>
      <c r="O6" s="7">
        <f t="shared" si="2"/>
        <v>141600</v>
      </c>
      <c r="P6" s="14"/>
    </row>
    <row r="7" spans="1:16" x14ac:dyDescent="0.25">
      <c r="A7" s="7">
        <v>6</v>
      </c>
      <c r="B7" s="7" t="s">
        <v>33</v>
      </c>
      <c r="C7" s="8">
        <v>2</v>
      </c>
      <c r="D7" s="8">
        <v>30000</v>
      </c>
      <c r="E7" s="7" t="s">
        <v>34</v>
      </c>
      <c r="F7" s="9">
        <v>43432</v>
      </c>
      <c r="G7" s="10">
        <v>43438</v>
      </c>
      <c r="H7" s="8"/>
      <c r="I7" s="8">
        <v>29000</v>
      </c>
      <c r="J7" s="11">
        <v>0.18</v>
      </c>
      <c r="K7" s="8">
        <f>I7*J7</f>
        <v>5220</v>
      </c>
      <c r="L7" s="8">
        <f t="shared" si="1"/>
        <v>34220</v>
      </c>
      <c r="M7" s="12">
        <v>0</v>
      </c>
      <c r="N7" s="13" t="s">
        <v>16</v>
      </c>
      <c r="O7" s="7">
        <f t="shared" si="2"/>
        <v>34220</v>
      </c>
      <c r="P7" s="14"/>
    </row>
    <row r="8" spans="1:16" x14ac:dyDescent="0.25">
      <c r="A8" s="7">
        <v>7</v>
      </c>
      <c r="B8" s="7" t="s">
        <v>20</v>
      </c>
      <c r="C8" s="8">
        <v>2</v>
      </c>
      <c r="D8" s="8">
        <v>50000</v>
      </c>
      <c r="E8" s="7" t="s">
        <v>38</v>
      </c>
      <c r="F8" s="9">
        <v>43437</v>
      </c>
      <c r="G8" s="9">
        <v>43444</v>
      </c>
      <c r="H8" s="8"/>
      <c r="I8" s="8">
        <v>23000</v>
      </c>
      <c r="J8" s="11">
        <v>0.18</v>
      </c>
      <c r="K8" s="8">
        <f t="shared" ref="K8:K20" si="3">I8*J8</f>
        <v>4140</v>
      </c>
      <c r="L8" s="8">
        <f t="shared" si="1"/>
        <v>27140</v>
      </c>
      <c r="M8" s="7">
        <v>0</v>
      </c>
      <c r="N8" s="15" t="s">
        <v>16</v>
      </c>
      <c r="O8" s="7">
        <f t="shared" si="2"/>
        <v>27140</v>
      </c>
      <c r="P8" s="8"/>
    </row>
    <row r="9" spans="1:16" x14ac:dyDescent="0.25">
      <c r="A9" s="7">
        <v>8</v>
      </c>
      <c r="B9" s="7" t="s">
        <v>21</v>
      </c>
      <c r="C9" s="8">
        <v>2</v>
      </c>
      <c r="D9" s="8">
        <v>70000</v>
      </c>
      <c r="E9" s="7" t="s">
        <v>40</v>
      </c>
      <c r="F9" s="9">
        <v>0</v>
      </c>
      <c r="G9" s="9">
        <v>43449</v>
      </c>
      <c r="H9" s="8"/>
      <c r="I9" s="8">
        <v>50000</v>
      </c>
      <c r="J9" s="11">
        <v>0.18</v>
      </c>
      <c r="K9" s="8">
        <f>I9*J9</f>
        <v>9000</v>
      </c>
      <c r="L9" s="8">
        <f>I9+K9</f>
        <v>59000</v>
      </c>
      <c r="M9" s="7">
        <v>0</v>
      </c>
      <c r="N9" s="23" t="s">
        <v>16</v>
      </c>
      <c r="O9" s="7">
        <f>L9-M9</f>
        <v>59000</v>
      </c>
      <c r="P9" s="8"/>
    </row>
    <row r="10" spans="1:16" x14ac:dyDescent="0.25">
      <c r="A10" s="7">
        <v>9</v>
      </c>
      <c r="B10" s="7" t="s">
        <v>22</v>
      </c>
      <c r="C10" s="8">
        <v>26</v>
      </c>
      <c r="D10" s="8">
        <v>50000</v>
      </c>
      <c r="E10" s="7" t="s">
        <v>38</v>
      </c>
      <c r="F10" s="9">
        <v>43437</v>
      </c>
      <c r="G10" s="9">
        <v>43444</v>
      </c>
      <c r="H10" s="8"/>
      <c r="I10" s="8">
        <f>26*975</f>
        <v>25350</v>
      </c>
      <c r="J10" s="11">
        <v>0.18</v>
      </c>
      <c r="K10" s="8">
        <f t="shared" si="3"/>
        <v>4563</v>
      </c>
      <c r="L10" s="8">
        <f t="shared" si="1"/>
        <v>29913</v>
      </c>
      <c r="M10" s="7">
        <v>0</v>
      </c>
      <c r="N10" s="15" t="s">
        <v>16</v>
      </c>
      <c r="O10" s="7">
        <f t="shared" si="2"/>
        <v>29913</v>
      </c>
      <c r="P10" s="8"/>
    </row>
    <row r="11" spans="1:16" x14ac:dyDescent="0.25">
      <c r="A11" s="7">
        <v>11</v>
      </c>
      <c r="B11" s="7" t="s">
        <v>36</v>
      </c>
      <c r="C11" s="8">
        <v>1</v>
      </c>
      <c r="D11" s="17">
        <v>65000</v>
      </c>
      <c r="E11" s="16" t="s">
        <v>35</v>
      </c>
      <c r="F11" s="18">
        <v>43433</v>
      </c>
      <c r="G11" s="9">
        <v>43439</v>
      </c>
      <c r="H11" s="8"/>
      <c r="I11" s="8">
        <v>65000</v>
      </c>
      <c r="J11" s="11">
        <v>0.18</v>
      </c>
      <c r="K11" s="8">
        <f t="shared" si="3"/>
        <v>11700</v>
      </c>
      <c r="L11" s="8">
        <f t="shared" si="1"/>
        <v>76700</v>
      </c>
      <c r="M11" s="7">
        <v>0</v>
      </c>
      <c r="N11" s="13" t="s">
        <v>16</v>
      </c>
      <c r="O11" s="7">
        <f t="shared" si="2"/>
        <v>76700</v>
      </c>
      <c r="P11" s="8"/>
    </row>
    <row r="12" spans="1:16" x14ac:dyDescent="0.25">
      <c r="A12" s="7">
        <v>12</v>
      </c>
      <c r="B12" s="7" t="s">
        <v>23</v>
      </c>
      <c r="C12" s="8">
        <v>1</v>
      </c>
      <c r="D12" s="8">
        <v>50000</v>
      </c>
      <c r="E12" s="7" t="s">
        <v>39</v>
      </c>
      <c r="F12" s="9">
        <v>43442</v>
      </c>
      <c r="G12" s="9">
        <v>43449</v>
      </c>
      <c r="H12" s="8"/>
      <c r="I12" s="8">
        <v>60000</v>
      </c>
      <c r="J12" s="11">
        <v>0.18</v>
      </c>
      <c r="K12" s="8">
        <f t="shared" si="3"/>
        <v>10800</v>
      </c>
      <c r="L12" s="8">
        <f t="shared" si="1"/>
        <v>70800</v>
      </c>
      <c r="M12" s="7">
        <v>0</v>
      </c>
      <c r="N12" s="19" t="s">
        <v>16</v>
      </c>
      <c r="O12" s="7">
        <f t="shared" si="2"/>
        <v>70800</v>
      </c>
      <c r="P12" s="8" t="s">
        <v>31</v>
      </c>
    </row>
    <row r="13" spans="1:16" x14ac:dyDescent="0.25">
      <c r="A13">
        <v>13</v>
      </c>
      <c r="B13" t="s">
        <v>24</v>
      </c>
      <c r="C13" s="3"/>
      <c r="D13" s="3">
        <v>150000</v>
      </c>
      <c r="F13" s="3"/>
      <c r="G13" s="3"/>
      <c r="H13" s="3"/>
      <c r="I13" s="3">
        <v>120000</v>
      </c>
      <c r="J13" s="4">
        <v>0.18</v>
      </c>
      <c r="K13" s="3">
        <f t="shared" si="3"/>
        <v>21600</v>
      </c>
      <c r="L13" s="3">
        <f t="shared" si="1"/>
        <v>141600</v>
      </c>
      <c r="M13">
        <v>50000</v>
      </c>
      <c r="N13" s="3"/>
      <c r="O13">
        <f t="shared" si="2"/>
        <v>91600</v>
      </c>
      <c r="P13" s="3" t="s">
        <v>31</v>
      </c>
    </row>
    <row r="14" spans="1:16" x14ac:dyDescent="0.25">
      <c r="A14">
        <v>14</v>
      </c>
      <c r="B14" t="s">
        <v>25</v>
      </c>
      <c r="C14" s="3"/>
      <c r="D14" s="3">
        <v>10000</v>
      </c>
      <c r="F14" s="3"/>
      <c r="G14" s="3"/>
      <c r="H14" s="3"/>
      <c r="I14" s="3">
        <v>10000</v>
      </c>
      <c r="J14" s="4">
        <v>0.18</v>
      </c>
      <c r="K14" s="3">
        <f t="shared" si="3"/>
        <v>1800</v>
      </c>
      <c r="L14" s="3">
        <f t="shared" si="1"/>
        <v>11800</v>
      </c>
      <c r="M14">
        <v>0</v>
      </c>
      <c r="N14" s="3"/>
      <c r="O14">
        <f t="shared" si="2"/>
        <v>11800</v>
      </c>
      <c r="P14" s="3"/>
    </row>
    <row r="15" spans="1:16" x14ac:dyDescent="0.25">
      <c r="A15">
        <v>15</v>
      </c>
      <c r="B15" t="s">
        <v>26</v>
      </c>
      <c r="C15" s="3"/>
      <c r="D15" s="3">
        <v>10000</v>
      </c>
      <c r="F15" s="3"/>
      <c r="G15" s="3"/>
      <c r="H15" s="3"/>
      <c r="I15" s="3">
        <v>10000</v>
      </c>
      <c r="J15" s="4">
        <v>0.18</v>
      </c>
      <c r="K15" s="3">
        <f t="shared" si="3"/>
        <v>1800</v>
      </c>
      <c r="L15" s="3">
        <f t="shared" si="1"/>
        <v>11800</v>
      </c>
      <c r="M15">
        <v>11800</v>
      </c>
      <c r="N15" s="3"/>
      <c r="O15">
        <f t="shared" si="2"/>
        <v>0</v>
      </c>
      <c r="P15" s="3"/>
    </row>
    <row r="16" spans="1:16" x14ac:dyDescent="0.25">
      <c r="A16">
        <v>16</v>
      </c>
      <c r="C16" s="3"/>
      <c r="D16" s="3"/>
      <c r="F16" s="3"/>
      <c r="G16" s="3"/>
      <c r="H16" s="3"/>
      <c r="I16" s="3"/>
      <c r="J16" s="4">
        <v>0.18</v>
      </c>
      <c r="K16" s="3">
        <f t="shared" si="3"/>
        <v>0</v>
      </c>
      <c r="L16" s="3">
        <f t="shared" si="1"/>
        <v>0</v>
      </c>
      <c r="M16">
        <v>0</v>
      </c>
      <c r="N16" s="3"/>
      <c r="O16">
        <f t="shared" si="2"/>
        <v>0</v>
      </c>
      <c r="P16" s="3"/>
    </row>
    <row r="17" spans="1:16" x14ac:dyDescent="0.25">
      <c r="A17">
        <v>17</v>
      </c>
      <c r="B17" t="s">
        <v>27</v>
      </c>
      <c r="C17" s="3"/>
      <c r="D17" s="3">
        <v>50000</v>
      </c>
      <c r="F17" s="3"/>
      <c r="G17" s="3"/>
      <c r="H17" s="3"/>
      <c r="I17" s="3"/>
      <c r="J17" s="4">
        <v>0.18</v>
      </c>
      <c r="K17" s="3">
        <f t="shared" si="3"/>
        <v>0</v>
      </c>
      <c r="L17" s="3">
        <f t="shared" si="1"/>
        <v>0</v>
      </c>
      <c r="M17">
        <v>0</v>
      </c>
      <c r="N17" s="3"/>
      <c r="O17">
        <f t="shared" si="2"/>
        <v>0</v>
      </c>
      <c r="P17" s="3"/>
    </row>
    <row r="18" spans="1:16" x14ac:dyDescent="0.25">
      <c r="A18">
        <v>18</v>
      </c>
      <c r="B18" t="s">
        <v>28</v>
      </c>
      <c r="C18" s="3"/>
      <c r="D18" s="3">
        <v>5000</v>
      </c>
      <c r="F18" s="3"/>
      <c r="G18" s="3"/>
      <c r="H18" s="3"/>
      <c r="I18" s="3">
        <v>5000</v>
      </c>
      <c r="J18" s="4">
        <v>0.18</v>
      </c>
      <c r="K18" s="3">
        <f t="shared" si="3"/>
        <v>900</v>
      </c>
      <c r="L18" s="3">
        <f t="shared" si="1"/>
        <v>5900</v>
      </c>
      <c r="M18">
        <v>0</v>
      </c>
      <c r="N18" s="3"/>
      <c r="O18">
        <f t="shared" si="2"/>
        <v>5900</v>
      </c>
      <c r="P18" s="3"/>
    </row>
    <row r="19" spans="1:16" x14ac:dyDescent="0.25">
      <c r="A19">
        <v>19</v>
      </c>
      <c r="B19" t="s">
        <v>29</v>
      </c>
      <c r="C19" s="3"/>
      <c r="D19" s="3">
        <v>5000</v>
      </c>
      <c r="F19" s="3"/>
      <c r="G19" s="3"/>
      <c r="H19" s="3"/>
      <c r="I19" s="3">
        <v>5000</v>
      </c>
      <c r="J19" s="4">
        <v>0.18</v>
      </c>
      <c r="K19" s="3">
        <f t="shared" si="3"/>
        <v>900</v>
      </c>
      <c r="L19" s="3">
        <f t="shared" si="1"/>
        <v>5900</v>
      </c>
      <c r="M19">
        <v>0</v>
      </c>
      <c r="N19" s="3"/>
      <c r="O19">
        <f t="shared" si="2"/>
        <v>5900</v>
      </c>
      <c r="P19" s="3"/>
    </row>
    <row r="20" spans="1:16" x14ac:dyDescent="0.25">
      <c r="C20" s="3"/>
      <c r="D20" s="3">
        <f>SUM(D2:D19)</f>
        <v>775000</v>
      </c>
      <c r="F20" s="3"/>
      <c r="G20" s="3"/>
      <c r="H20" s="3"/>
      <c r="I20" s="5">
        <f>SUM(I2:I19)</f>
        <v>595514</v>
      </c>
      <c r="J20" s="4">
        <v>0.18</v>
      </c>
      <c r="K20" s="3">
        <f t="shared" si="3"/>
        <v>107192.51999999999</v>
      </c>
      <c r="L20" s="5">
        <f t="shared" si="1"/>
        <v>702706.52</v>
      </c>
      <c r="M20" s="6">
        <f>SUM(M2:M19)</f>
        <v>61800</v>
      </c>
      <c r="N20" s="3"/>
      <c r="O20" s="6">
        <f t="shared" si="2"/>
        <v>640906.52</v>
      </c>
      <c r="P20" s="3"/>
    </row>
    <row r="21" spans="1:16" x14ac:dyDescent="0.25">
      <c r="C21" s="3"/>
      <c r="D21" s="3"/>
      <c r="F21" s="3"/>
      <c r="G21" s="3"/>
      <c r="H21" s="3"/>
      <c r="I21" s="3"/>
      <c r="J21" s="4"/>
      <c r="K21" s="3"/>
      <c r="L21" s="3"/>
      <c r="N21" s="3"/>
      <c r="P21" s="3"/>
    </row>
    <row r="22" spans="1:16" x14ac:dyDescent="0.25">
      <c r="C22" s="3"/>
      <c r="D22" s="3"/>
      <c r="F22" s="3"/>
      <c r="G22" s="3"/>
      <c r="H22" s="3"/>
      <c r="I22" s="3"/>
      <c r="J22" s="4"/>
      <c r="K22" s="3"/>
      <c r="L22" s="3"/>
      <c r="N22" s="3"/>
      <c r="P22" s="3"/>
    </row>
    <row r="23" spans="1:16" x14ac:dyDescent="0.25">
      <c r="C23" s="3"/>
      <c r="D23" s="3"/>
      <c r="F23" s="3"/>
      <c r="G23" s="3"/>
      <c r="H23" s="3"/>
      <c r="I23" s="3"/>
      <c r="K23" s="3"/>
      <c r="L23" s="3"/>
      <c r="N23" s="3"/>
      <c r="P23" s="3"/>
    </row>
    <row r="24" spans="1:16" x14ac:dyDescent="0.25">
      <c r="C24" s="3"/>
      <c r="D24" s="3"/>
      <c r="F24" s="3"/>
      <c r="G24" s="3"/>
      <c r="H24" s="3"/>
      <c r="I24" s="3"/>
      <c r="K24" s="3"/>
      <c r="L24" s="3"/>
      <c r="N24" s="3"/>
      <c r="P24" s="3"/>
    </row>
  </sheetData>
  <mergeCells count="4">
    <mergeCell ref="F2:F5"/>
    <mergeCell ref="G2:G5"/>
    <mergeCell ref="E2:E5"/>
    <mergeCell ref="N2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3" sqref="A3"/>
    </sheetView>
  </sheetViews>
  <sheetFormatPr defaultRowHeight="15" x14ac:dyDescent="0.25"/>
  <cols>
    <col min="1" max="1" width="48.7109375" bestFit="1" customWidth="1"/>
    <col min="2" max="17" width="10.7109375" bestFit="1" customWidth="1"/>
  </cols>
  <sheetData>
    <row r="1" spans="1:18" x14ac:dyDescent="0.25">
      <c r="B1" s="20">
        <v>43439</v>
      </c>
      <c r="C1" s="20">
        <v>43440</v>
      </c>
      <c r="D1" s="20">
        <v>43441</v>
      </c>
      <c r="E1" s="20">
        <v>43442</v>
      </c>
      <c r="F1" s="20">
        <v>43443</v>
      </c>
      <c r="G1" s="20">
        <v>43444</v>
      </c>
      <c r="H1" s="20">
        <v>43445</v>
      </c>
      <c r="I1" s="20">
        <v>43446</v>
      </c>
      <c r="J1" s="20">
        <v>43447</v>
      </c>
      <c r="K1" s="20">
        <v>43448</v>
      </c>
      <c r="L1" s="20">
        <v>43449</v>
      </c>
      <c r="M1" s="20">
        <v>43450</v>
      </c>
      <c r="N1" s="20">
        <v>43451</v>
      </c>
      <c r="O1" s="20">
        <v>43452</v>
      </c>
      <c r="P1" s="20">
        <v>43453</v>
      </c>
      <c r="Q1" s="20">
        <v>43454</v>
      </c>
      <c r="R1" s="20">
        <v>43455</v>
      </c>
    </row>
    <row r="2" spans="1:18" x14ac:dyDescent="0.25">
      <c r="A2" s="21" t="s">
        <v>15</v>
      </c>
      <c r="B2" s="22"/>
      <c r="C2" s="22"/>
    </row>
    <row r="3" spans="1:18" x14ac:dyDescent="0.25">
      <c r="A3" s="21" t="s">
        <v>17</v>
      </c>
      <c r="B3" s="22"/>
      <c r="C3" s="22"/>
    </row>
    <row r="4" spans="1:18" x14ac:dyDescent="0.25">
      <c r="A4" s="21" t="s">
        <v>19</v>
      </c>
      <c r="B4" s="22"/>
      <c r="C4" s="22"/>
    </row>
    <row r="5" spans="1:18" x14ac:dyDescent="0.25">
      <c r="A5" s="21" t="s">
        <v>18</v>
      </c>
    </row>
    <row r="6" spans="1:18" x14ac:dyDescent="0.25">
      <c r="A6" s="21" t="s">
        <v>33</v>
      </c>
    </row>
    <row r="7" spans="1:18" x14ac:dyDescent="0.25">
      <c r="A7" s="21" t="s">
        <v>20</v>
      </c>
    </row>
    <row r="8" spans="1:18" x14ac:dyDescent="0.25">
      <c r="A8" s="21" t="s">
        <v>21</v>
      </c>
    </row>
    <row r="9" spans="1:18" x14ac:dyDescent="0.25">
      <c r="A9" s="21" t="s">
        <v>22</v>
      </c>
    </row>
    <row r="10" spans="1:18" x14ac:dyDescent="0.25">
      <c r="A10" s="21"/>
    </row>
    <row r="11" spans="1:18" x14ac:dyDescent="0.25">
      <c r="A11" s="21" t="s">
        <v>36</v>
      </c>
    </row>
    <row r="12" spans="1:18" x14ac:dyDescent="0.25">
      <c r="A12" s="21" t="s">
        <v>23</v>
      </c>
    </row>
    <row r="13" spans="1:18" x14ac:dyDescent="0.25">
      <c r="A13" t="s">
        <v>24</v>
      </c>
    </row>
    <row r="14" spans="1:18" x14ac:dyDescent="0.25">
      <c r="A14" t="s">
        <v>25</v>
      </c>
    </row>
    <row r="15" spans="1:18" x14ac:dyDescent="0.25">
      <c r="A15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J44"/>
  <sheetViews>
    <sheetView tabSelected="1" zoomScaleNormal="100" workbookViewId="0">
      <selection activeCell="B48" sqref="B48"/>
    </sheetView>
  </sheetViews>
  <sheetFormatPr defaultRowHeight="15" x14ac:dyDescent="0.25"/>
  <cols>
    <col min="1" max="1" width="16.5703125" customWidth="1"/>
    <col min="2" max="2" width="42.140625" customWidth="1"/>
    <col min="3" max="3" width="9.42578125" customWidth="1"/>
    <col min="4" max="4" width="15.85546875" customWidth="1"/>
    <col min="7" max="7" width="10.42578125" bestFit="1" customWidth="1"/>
  </cols>
  <sheetData>
    <row r="7" spans="1:7" x14ac:dyDescent="0.25">
      <c r="A7" s="38" t="s">
        <v>42</v>
      </c>
      <c r="B7" s="38"/>
      <c r="C7" s="38"/>
      <c r="D7" s="38"/>
    </row>
    <row r="8" spans="1:7" x14ac:dyDescent="0.25">
      <c r="A8" s="38"/>
      <c r="B8" s="38"/>
      <c r="C8" s="38"/>
      <c r="D8" s="38"/>
      <c r="G8" t="s">
        <v>45</v>
      </c>
    </row>
    <row r="9" spans="1:7" x14ac:dyDescent="0.25">
      <c r="A9" s="40" t="s">
        <v>55</v>
      </c>
      <c r="B9" s="40"/>
      <c r="C9" s="40"/>
      <c r="D9" s="40"/>
    </row>
    <row r="10" spans="1:7" x14ac:dyDescent="0.25">
      <c r="A10" s="41" t="s">
        <v>46</v>
      </c>
      <c r="B10" s="41"/>
      <c r="C10" s="41"/>
      <c r="D10" s="39" t="s">
        <v>47</v>
      </c>
    </row>
    <row r="11" spans="1:7" ht="30.75" customHeight="1" x14ac:dyDescent="0.25">
      <c r="A11" s="41"/>
      <c r="B11" s="41"/>
      <c r="C11" s="41"/>
      <c r="D11" s="39"/>
    </row>
    <row r="12" spans="1:7" ht="18" customHeight="1" x14ac:dyDescent="0.25">
      <c r="A12" s="29" t="s">
        <v>43</v>
      </c>
      <c r="B12" s="42"/>
      <c r="C12" s="42"/>
      <c r="D12" s="39"/>
    </row>
    <row r="13" spans="1:7" ht="18.75" x14ac:dyDescent="0.3">
      <c r="A13" s="30" t="s">
        <v>44</v>
      </c>
      <c r="B13" s="24" t="s">
        <v>1</v>
      </c>
      <c r="C13" s="24" t="s">
        <v>48</v>
      </c>
      <c r="D13" s="24" t="s">
        <v>49</v>
      </c>
    </row>
    <row r="14" spans="1:7" ht="18.75" x14ac:dyDescent="0.25">
      <c r="A14" s="32">
        <v>1</v>
      </c>
      <c r="B14" s="43" t="s">
        <v>56</v>
      </c>
      <c r="C14" s="28"/>
      <c r="D14" s="45">
        <v>6</v>
      </c>
    </row>
    <row r="15" spans="1:7" ht="15.75" customHeight="1" x14ac:dyDescent="0.25">
      <c r="A15" s="32">
        <v>2</v>
      </c>
      <c r="B15" s="43" t="s">
        <v>57</v>
      </c>
      <c r="C15" s="28"/>
      <c r="D15" s="45">
        <v>2</v>
      </c>
    </row>
    <row r="16" spans="1:7" ht="18.75" x14ac:dyDescent="0.25">
      <c r="A16" s="32">
        <v>3</v>
      </c>
      <c r="B16" s="43" t="s">
        <v>58</v>
      </c>
      <c r="C16" s="27"/>
      <c r="D16" s="45">
        <v>50</v>
      </c>
    </row>
    <row r="17" spans="1:4" ht="18.75" x14ac:dyDescent="0.25">
      <c r="A17" s="32">
        <v>4</v>
      </c>
      <c r="B17" s="43" t="s">
        <v>59</v>
      </c>
      <c r="C17" s="28"/>
      <c r="D17" s="45">
        <v>50</v>
      </c>
    </row>
    <row r="18" spans="1:4" ht="18.75" x14ac:dyDescent="0.25">
      <c r="A18" s="32">
        <v>5</v>
      </c>
      <c r="B18" s="43" t="s">
        <v>85</v>
      </c>
      <c r="C18" s="28"/>
      <c r="D18" s="45">
        <v>20</v>
      </c>
    </row>
    <row r="19" spans="1:4" ht="18.75" x14ac:dyDescent="0.25">
      <c r="A19" s="32">
        <v>6</v>
      </c>
      <c r="B19" s="43" t="s">
        <v>60</v>
      </c>
      <c r="C19" s="28"/>
      <c r="D19" s="45">
        <v>2</v>
      </c>
    </row>
    <row r="20" spans="1:4" ht="18.75" x14ac:dyDescent="0.25">
      <c r="A20" s="32">
        <v>7</v>
      </c>
      <c r="B20" s="43" t="s">
        <v>61</v>
      </c>
      <c r="C20" s="28"/>
      <c r="D20" s="45">
        <v>2</v>
      </c>
    </row>
    <row r="21" spans="1:4" ht="18.75" x14ac:dyDescent="0.25">
      <c r="A21" s="32">
        <v>8</v>
      </c>
      <c r="B21" s="43" t="s">
        <v>62</v>
      </c>
      <c r="C21" s="28"/>
      <c r="D21" s="45">
        <v>8</v>
      </c>
    </row>
    <row r="22" spans="1:4" ht="18.75" x14ac:dyDescent="0.25">
      <c r="A22" s="32">
        <v>9</v>
      </c>
      <c r="B22" s="43" t="s">
        <v>63</v>
      </c>
      <c r="C22" s="28"/>
      <c r="D22" s="45" t="s">
        <v>86</v>
      </c>
    </row>
    <row r="23" spans="1:4" ht="18.75" x14ac:dyDescent="0.25">
      <c r="A23" s="32">
        <v>10</v>
      </c>
      <c r="B23" s="43" t="s">
        <v>64</v>
      </c>
      <c r="C23" s="28"/>
      <c r="D23" s="45">
        <v>1</v>
      </c>
    </row>
    <row r="24" spans="1:4" ht="18.75" x14ac:dyDescent="0.25">
      <c r="A24" s="32">
        <v>11</v>
      </c>
      <c r="B24" s="43" t="s">
        <v>65</v>
      </c>
      <c r="C24" s="28"/>
      <c r="D24" s="45">
        <v>1</v>
      </c>
    </row>
    <row r="25" spans="1:4" ht="18.75" x14ac:dyDescent="0.25">
      <c r="A25" s="32">
        <v>12</v>
      </c>
      <c r="B25" s="43" t="s">
        <v>66</v>
      </c>
      <c r="C25" s="28"/>
      <c r="D25" s="45">
        <v>3</v>
      </c>
    </row>
    <row r="26" spans="1:4" ht="18.75" x14ac:dyDescent="0.25">
      <c r="A26" s="32">
        <v>13</v>
      </c>
      <c r="B26" s="43" t="s">
        <v>67</v>
      </c>
      <c r="C26" s="28"/>
      <c r="D26" s="45">
        <v>15</v>
      </c>
    </row>
    <row r="27" spans="1:4" ht="18.75" x14ac:dyDescent="0.25">
      <c r="A27" s="32">
        <v>14</v>
      </c>
      <c r="B27" s="43" t="s">
        <v>68</v>
      </c>
      <c r="C27" s="34"/>
      <c r="D27" s="45">
        <v>15</v>
      </c>
    </row>
    <row r="28" spans="1:4" ht="18.75" x14ac:dyDescent="0.25">
      <c r="A28" s="32">
        <v>15</v>
      </c>
      <c r="B28" s="43" t="s">
        <v>69</v>
      </c>
      <c r="C28" s="28"/>
      <c r="D28" s="45">
        <v>4</v>
      </c>
    </row>
    <row r="29" spans="1:4" ht="18.75" x14ac:dyDescent="0.25">
      <c r="A29" s="32">
        <v>16</v>
      </c>
      <c r="B29" s="44" t="s">
        <v>70</v>
      </c>
      <c r="C29" s="33"/>
      <c r="D29" s="45">
        <v>6</v>
      </c>
    </row>
    <row r="30" spans="1:4" ht="18.75" x14ac:dyDescent="0.25">
      <c r="A30" s="32">
        <v>17</v>
      </c>
      <c r="B30" s="43" t="s">
        <v>71</v>
      </c>
      <c r="C30" s="28"/>
      <c r="D30" s="45">
        <v>4</v>
      </c>
    </row>
    <row r="31" spans="1:4" ht="18.75" x14ac:dyDescent="0.25">
      <c r="A31" s="32">
        <v>18</v>
      </c>
      <c r="B31" s="43" t="s">
        <v>72</v>
      </c>
      <c r="C31" s="28"/>
      <c r="D31" s="45">
        <v>8</v>
      </c>
    </row>
    <row r="32" spans="1:4" ht="18.75" x14ac:dyDescent="0.3">
      <c r="A32" s="32">
        <v>19</v>
      </c>
      <c r="B32" s="43" t="s">
        <v>73</v>
      </c>
      <c r="C32" s="31"/>
      <c r="D32" s="45">
        <v>10</v>
      </c>
    </row>
    <row r="33" spans="1:10" ht="18.75" x14ac:dyDescent="0.3">
      <c r="A33" s="32">
        <v>20</v>
      </c>
      <c r="B33" s="43" t="s">
        <v>74</v>
      </c>
      <c r="C33" s="31"/>
      <c r="D33" s="45">
        <v>6</v>
      </c>
      <c r="J33" s="25"/>
    </row>
    <row r="34" spans="1:10" ht="18.75" x14ac:dyDescent="0.3">
      <c r="A34" s="32">
        <v>21</v>
      </c>
      <c r="B34" s="43" t="s">
        <v>75</v>
      </c>
      <c r="C34" s="31"/>
      <c r="D34" s="45">
        <v>10</v>
      </c>
    </row>
    <row r="35" spans="1:10" ht="18.75" x14ac:dyDescent="0.3">
      <c r="A35" s="32">
        <v>22</v>
      </c>
      <c r="B35" s="43" t="s">
        <v>76</v>
      </c>
      <c r="C35" s="31"/>
      <c r="D35" s="45">
        <v>3</v>
      </c>
    </row>
    <row r="36" spans="1:10" ht="18.75" x14ac:dyDescent="0.3">
      <c r="A36" s="32">
        <v>23</v>
      </c>
      <c r="B36" s="43" t="s">
        <v>77</v>
      </c>
      <c r="C36" s="31"/>
      <c r="D36" s="45" t="s">
        <v>51</v>
      </c>
    </row>
    <row r="37" spans="1:10" ht="18.75" x14ac:dyDescent="0.3">
      <c r="A37" s="32">
        <v>24</v>
      </c>
      <c r="B37" s="43" t="s">
        <v>78</v>
      </c>
      <c r="C37" s="31"/>
      <c r="D37" s="45" t="s">
        <v>52</v>
      </c>
    </row>
    <row r="38" spans="1:10" ht="18.75" x14ac:dyDescent="0.25">
      <c r="A38" s="32">
        <v>25</v>
      </c>
      <c r="B38" s="43" t="s">
        <v>79</v>
      </c>
      <c r="C38" s="33"/>
      <c r="D38" s="45" t="s">
        <v>53</v>
      </c>
    </row>
    <row r="39" spans="1:10" ht="18.75" x14ac:dyDescent="0.25">
      <c r="A39" s="32">
        <v>26</v>
      </c>
      <c r="B39" s="43" t="s">
        <v>80</v>
      </c>
      <c r="C39" s="33"/>
      <c r="D39" s="45" t="s">
        <v>54</v>
      </c>
    </row>
    <row r="40" spans="1:10" ht="18.75" x14ac:dyDescent="0.25">
      <c r="A40" s="32">
        <v>27</v>
      </c>
      <c r="B40" s="43" t="s">
        <v>81</v>
      </c>
      <c r="C40" s="26"/>
      <c r="D40" s="45" t="s">
        <v>50</v>
      </c>
    </row>
    <row r="41" spans="1:10" x14ac:dyDescent="0.25">
      <c r="A41" s="56">
        <v>43537</v>
      </c>
      <c r="B41" s="52" t="s">
        <v>83</v>
      </c>
      <c r="C41" s="46" t="s">
        <v>84</v>
      </c>
      <c r="D41" s="47"/>
    </row>
    <row r="42" spans="1:10" x14ac:dyDescent="0.25">
      <c r="A42" s="57"/>
      <c r="B42" s="53"/>
      <c r="C42" s="48"/>
      <c r="D42" s="49"/>
    </row>
    <row r="43" spans="1:10" x14ac:dyDescent="0.25">
      <c r="A43" s="57"/>
      <c r="B43" s="53"/>
      <c r="C43" s="48"/>
      <c r="D43" s="49"/>
    </row>
    <row r="44" spans="1:10" x14ac:dyDescent="0.25">
      <c r="A44" s="55" t="s">
        <v>82</v>
      </c>
      <c r="B44" s="54"/>
      <c r="C44" s="50"/>
      <c r="D44" s="51"/>
      <c r="G44" s="20"/>
    </row>
  </sheetData>
  <mergeCells count="8">
    <mergeCell ref="A7:D8"/>
    <mergeCell ref="D10:D12"/>
    <mergeCell ref="A9:D9"/>
    <mergeCell ref="A10:C11"/>
    <mergeCell ref="B12:C12"/>
    <mergeCell ref="C41:D44"/>
    <mergeCell ref="B41:B44"/>
    <mergeCell ref="A41:A43"/>
  </mergeCells>
  <pageMargins left="0.7" right="0.7" top="0.75" bottom="0.75" header="0.3" footer="0.3"/>
  <pageSetup paperSize="9" scale="9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2019-03-13T09:31:46Z</cp:lastPrinted>
  <dcterms:created xsi:type="dcterms:W3CDTF">2018-11-27T04:48:24Z</dcterms:created>
  <dcterms:modified xsi:type="dcterms:W3CDTF">2019-03-13T09:41:18Z</dcterms:modified>
</cp:coreProperties>
</file>