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FE0653C2-670C-470C-8CBC-B7C44209B437}" xr6:coauthVersionLast="47" xr6:coauthVersionMax="47" xr10:uidLastSave="{00000000-0000-0000-0000-000000000000}"/>
  <bookViews>
    <workbookView xWindow="-108" yWindow="-108" windowWidth="23256" windowHeight="12576" tabRatio="890" activeTab="11" xr2:uid="{6DD02E90-7AB4-4CCD-86D6-035BE0A41A9D}"/>
  </bookViews>
  <sheets>
    <sheet name="البرامج " sheetId="27" r:id="rId1"/>
    <sheet name="المصارف" sheetId="25" r:id="rId2"/>
    <sheet name="خطة الصرف " sheetId="51" r:id="rId3"/>
    <sheet name="درافت" sheetId="50" r:id="rId4"/>
    <sheet name="الخريطة" sheetId="40" r:id="rId5"/>
    <sheet name="المسار الدائم" sheetId="52" r:id="rId6"/>
    <sheet name="الشراكات" sheetId="46" r:id="rId7"/>
    <sheet name="الاجتماع الدوري" sheetId="48" r:id="rId8"/>
    <sheet name="الاداء " sheetId="36" r:id="rId9"/>
    <sheet name="المشاريع س، ت" sheetId="39" r:id="rId10"/>
    <sheet name="المخرجات " sheetId="53" r:id="rId11"/>
    <sheet name="مشاريع داخلية" sheetId="41" r:id="rId12"/>
    <sheet name="التقويم" sheetId="43" r:id="rId13"/>
  </sheets>
  <definedNames>
    <definedName name="_xlnm._FilterDatabase" localSheetId="3" hidden="1">درافت!$AF$1:$AF$150</definedName>
    <definedName name="_xlnm._FilterDatabase" localSheetId="11" hidden="1">'مشاريع داخلية'!#REF!</definedName>
    <definedName name="AA">المصارف!$BF$10:$BF$12</definedName>
    <definedName name="أضحية">درافت!$G$3:$G$5</definedName>
    <definedName name="إطعام_الطعام">درافت!$I$3:$I$5</definedName>
    <definedName name="إفطار_صائم">درافت!$Q$3:$Q$5</definedName>
    <definedName name="الأداء">درافت!$S$9:$S$10</definedName>
    <definedName name="الأرامل">درافت!$R$3:$R$5</definedName>
    <definedName name="الاستثمار">درافت!$AA$3</definedName>
    <definedName name="الاعتماد">درافت!$Q$9:$Q$10</definedName>
    <definedName name="الأغوات">درافت!$T$3</definedName>
    <definedName name="الأيتام">درافت!$S$3:$S$5</definedName>
    <definedName name="الحالة">درافت!$L$9:$L$11</definedName>
    <definedName name="الحج">درافت!$M$3:$M$5</definedName>
    <definedName name="الحرم_المكي">درافت!$W$3:$W$4</definedName>
    <definedName name="الحرم_النبوي">درافت!$X$3:$X$4</definedName>
    <definedName name="الدعوة">درافت!$N$3:$N$5</definedName>
    <definedName name="الفقراء_والمساكين">درافت!$C$3:$C$5</definedName>
    <definedName name="القرآن_الكريم">درافت!$J$3:$J$5</definedName>
    <definedName name="القطاع">درافت!$U$9:$U$11</definedName>
    <definedName name="المرحلة">درافت!$W$9:$W$10</definedName>
    <definedName name="المسؤول">درافت!$H$9:$H$14</definedName>
    <definedName name="الناظر">درافت!$O$3:$O$4</definedName>
    <definedName name="أوجه_بر">درافت!$H$3</definedName>
    <definedName name="بعد_الارتباط">درافت!$B$9:$B$10</definedName>
    <definedName name="ترميم_الوقف_وتعميره">درافت!$Y$3</definedName>
    <definedName name="تعلم_العلم_وتعليمه">درافت!$K$3:$K$5</definedName>
    <definedName name="حراسة">درافت!$P$3:$P$5</definedName>
    <definedName name="ذري">درافت!$E$3</definedName>
    <definedName name="سقيا">درافت!$D$3:$D$5</definedName>
    <definedName name="سكن">درافت!$F$3:$F$5</definedName>
    <definedName name="طائفة_معينة">درافت!$Z$3:$Z$4</definedName>
    <definedName name="عابر_سبيل">درافت!$U$3:$U$5</definedName>
    <definedName name="كفارة">درافت!$V$3:$V$5</definedName>
    <definedName name="لايوجد">درافت!$AB$3</definedName>
    <definedName name="مساجد">درافت!$B$3:$B$5</definedName>
    <definedName name="مقبرة">درافت!$L$3:$L$5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9" l="1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AG3" i="25"/>
  <c r="AG4" i="25"/>
  <c r="AG5" i="25"/>
  <c r="AG6" i="25"/>
  <c r="AG7" i="25"/>
  <c r="AG8" i="25"/>
  <c r="AG9" i="25"/>
  <c r="AG10" i="25"/>
  <c r="AG11" i="25"/>
  <c r="AG12" i="25"/>
  <c r="AG13" i="25"/>
  <c r="AG14" i="25"/>
  <c r="AG15" i="25"/>
  <c r="AG16" i="25"/>
  <c r="AJ16" i="25" s="1"/>
  <c r="AG17" i="25"/>
  <c r="AJ17" i="25" s="1"/>
  <c r="AG18" i="25"/>
  <c r="AG19" i="25"/>
  <c r="AG20" i="25"/>
  <c r="AG21" i="25"/>
  <c r="AG22" i="25"/>
  <c r="AG23" i="25"/>
  <c r="AG24" i="25"/>
  <c r="AJ24" i="25" s="1"/>
  <c r="AG25" i="25"/>
  <c r="AJ25" i="25" s="1"/>
  <c r="AG26" i="25"/>
  <c r="AG27" i="25"/>
  <c r="AG28" i="25"/>
  <c r="AG29" i="25"/>
  <c r="AG30" i="25"/>
  <c r="AG31" i="25"/>
  <c r="AG32" i="25"/>
  <c r="AJ32" i="25" s="1"/>
  <c r="AG33" i="25"/>
  <c r="AJ33" i="25" s="1"/>
  <c r="AG34" i="25"/>
  <c r="AG35" i="25"/>
  <c r="AG36" i="25"/>
  <c r="AG37" i="25"/>
  <c r="AG38" i="25"/>
  <c r="AG39" i="25"/>
  <c r="AG40" i="25"/>
  <c r="AJ40" i="25" s="1"/>
  <c r="AG41" i="25"/>
  <c r="AJ41" i="25" s="1"/>
  <c r="AG42" i="25"/>
  <c r="AG43" i="25"/>
  <c r="AG44" i="25"/>
  <c r="AG45" i="25"/>
  <c r="AG46" i="25"/>
  <c r="AG47" i="25"/>
  <c r="AG48" i="25"/>
  <c r="AJ48" i="25" s="1"/>
  <c r="AG49" i="25"/>
  <c r="AJ49" i="25" s="1"/>
  <c r="AG50" i="25"/>
  <c r="AG51" i="25"/>
  <c r="AG52" i="25"/>
  <c r="AG53" i="25"/>
  <c r="AG54" i="25"/>
  <c r="AG55" i="25"/>
  <c r="AG56" i="25"/>
  <c r="AJ56" i="25" s="1"/>
  <c r="AG57" i="25"/>
  <c r="AJ57" i="25" s="1"/>
  <c r="AG58" i="25"/>
  <c r="AG59" i="25"/>
  <c r="AG60" i="25"/>
  <c r="AG61" i="25"/>
  <c r="AG62" i="25"/>
  <c r="AG63" i="25"/>
  <c r="AG64" i="25"/>
  <c r="AJ64" i="25" s="1"/>
  <c r="AG65" i="25"/>
  <c r="AJ65" i="25" s="1"/>
  <c r="AG66" i="25"/>
  <c r="AG67" i="25"/>
  <c r="AG68" i="25"/>
  <c r="AG69" i="25"/>
  <c r="AG70" i="25"/>
  <c r="AG71" i="25"/>
  <c r="AG72" i="25"/>
  <c r="AJ72" i="25" s="1"/>
  <c r="AG73" i="25"/>
  <c r="AJ73" i="25" s="1"/>
  <c r="AG74" i="25"/>
  <c r="AG75" i="25"/>
  <c r="AG76" i="25"/>
  <c r="AG77" i="25"/>
  <c r="AG78" i="25"/>
  <c r="AG79" i="25"/>
  <c r="AG80" i="25"/>
  <c r="AJ80" i="25" s="1"/>
  <c r="AG81" i="25"/>
  <c r="AJ81" i="25" s="1"/>
  <c r="AG82" i="25"/>
  <c r="AG83" i="25"/>
  <c r="AG84" i="25"/>
  <c r="AG85" i="25"/>
  <c r="AG86" i="25"/>
  <c r="AG87" i="25"/>
  <c r="AG88" i="25"/>
  <c r="AJ88" i="25" s="1"/>
  <c r="AG89" i="25"/>
  <c r="AJ89" i="25" s="1"/>
  <c r="AG90" i="25"/>
  <c r="AG91" i="25"/>
  <c r="AG92" i="25"/>
  <c r="AG93" i="25"/>
  <c r="AG94" i="25"/>
  <c r="AG95" i="25"/>
  <c r="AG96" i="25"/>
  <c r="AJ96" i="25" s="1"/>
  <c r="AG97" i="25"/>
  <c r="AJ97" i="25" s="1"/>
  <c r="AG98" i="25"/>
  <c r="AG99" i="25"/>
  <c r="AG100" i="25"/>
  <c r="AG101" i="25"/>
  <c r="AG102" i="25"/>
  <c r="AG103" i="25"/>
  <c r="AG104" i="25"/>
  <c r="AJ104" i="25" s="1"/>
  <c r="AG105" i="25"/>
  <c r="AJ105" i="25" s="1"/>
  <c r="AG106" i="25"/>
  <c r="AG107" i="25"/>
  <c r="AG108" i="25"/>
  <c r="AG109" i="25"/>
  <c r="AG110" i="25"/>
  <c r="AG111" i="25"/>
  <c r="AG112" i="25"/>
  <c r="AJ112" i="25" s="1"/>
  <c r="AG113" i="25"/>
  <c r="AJ113" i="25" s="1"/>
  <c r="AG114" i="25"/>
  <c r="AG115" i="25"/>
  <c r="AG116" i="25"/>
  <c r="AG117" i="25"/>
  <c r="AG118" i="25"/>
  <c r="AG119" i="25"/>
  <c r="AG120" i="25"/>
  <c r="AJ120" i="25" s="1"/>
  <c r="AG121" i="25"/>
  <c r="AJ121" i="25" s="1"/>
  <c r="AG122" i="25"/>
  <c r="AG123" i="25"/>
  <c r="AG124" i="25"/>
  <c r="AG125" i="25"/>
  <c r="AG126" i="25"/>
  <c r="AG127" i="25"/>
  <c r="AG128" i="25"/>
  <c r="AJ128" i="25" s="1"/>
  <c r="AG129" i="25"/>
  <c r="AJ129" i="25" s="1"/>
  <c r="AG130" i="25"/>
  <c r="AG131" i="25"/>
  <c r="AG132" i="25"/>
  <c r="AG133" i="25"/>
  <c r="AG134" i="25"/>
  <c r="AG135" i="25"/>
  <c r="AG136" i="25"/>
  <c r="AJ136" i="25" s="1"/>
  <c r="AG137" i="25"/>
  <c r="AJ137" i="25" s="1"/>
  <c r="AG138" i="25"/>
  <c r="AG139" i="25"/>
  <c r="AG140" i="25"/>
  <c r="AG141" i="25"/>
  <c r="AG142" i="25"/>
  <c r="AG143" i="25"/>
  <c r="AG144" i="25"/>
  <c r="AJ144" i="25" s="1"/>
  <c r="AG145" i="25"/>
  <c r="AJ145" i="25" s="1"/>
  <c r="AG146" i="25"/>
  <c r="AG147" i="25"/>
  <c r="AG148" i="25"/>
  <c r="AG149" i="25"/>
  <c r="AG150" i="25"/>
  <c r="AG151" i="25"/>
  <c r="AG152" i="25"/>
  <c r="AJ152" i="25" s="1"/>
  <c r="AG153" i="25"/>
  <c r="AJ153" i="25" s="1"/>
  <c r="AG154" i="25"/>
  <c r="AG155" i="25"/>
  <c r="AG156" i="25"/>
  <c r="AG157" i="25"/>
  <c r="AG158" i="25"/>
  <c r="AG159" i="25"/>
  <c r="AG160" i="25"/>
  <c r="AJ160" i="25" s="1"/>
  <c r="AG161" i="25"/>
  <c r="AJ161" i="25" s="1"/>
  <c r="AG162" i="25"/>
  <c r="AG163" i="25"/>
  <c r="AG164" i="25"/>
  <c r="AG165" i="25"/>
  <c r="AG166" i="25"/>
  <c r="AG167" i="25"/>
  <c r="AG168" i="25"/>
  <c r="AJ168" i="25" s="1"/>
  <c r="AG169" i="25"/>
  <c r="AJ169" i="25" s="1"/>
  <c r="AG170" i="25"/>
  <c r="AG171" i="25"/>
  <c r="AG172" i="25"/>
  <c r="AG173" i="25"/>
  <c r="AG174" i="25"/>
  <c r="AG175" i="25"/>
  <c r="AG176" i="25"/>
  <c r="AJ176" i="25" s="1"/>
  <c r="AG177" i="25"/>
  <c r="AJ177" i="25" s="1"/>
  <c r="AG178" i="25"/>
  <c r="AG179" i="25"/>
  <c r="AG180" i="25"/>
  <c r="AG181" i="25"/>
  <c r="AG182" i="25"/>
  <c r="AG183" i="25"/>
  <c r="AG184" i="25"/>
  <c r="AJ184" i="25" s="1"/>
  <c r="AG185" i="25"/>
  <c r="AJ185" i="25" s="1"/>
  <c r="AG186" i="25"/>
  <c r="AG187" i="25"/>
  <c r="AG188" i="25"/>
  <c r="AG189" i="25"/>
  <c r="AG190" i="25"/>
  <c r="AG191" i="25"/>
  <c r="AG192" i="25"/>
  <c r="AJ192" i="25" s="1"/>
  <c r="AG193" i="25"/>
  <c r="AJ193" i="25" s="1"/>
  <c r="AG194" i="25"/>
  <c r="AG195" i="25"/>
  <c r="AG196" i="25"/>
  <c r="AG197" i="25"/>
  <c r="AG198" i="25"/>
  <c r="AG199" i="25"/>
  <c r="AG200" i="25"/>
  <c r="AG201" i="25"/>
  <c r="AG202" i="25"/>
  <c r="AG203" i="25"/>
  <c r="AG204" i="25"/>
  <c r="AG205" i="25"/>
  <c r="AG206" i="25"/>
  <c r="AG207" i="25"/>
  <c r="AG208" i="25"/>
  <c r="AG209" i="25"/>
  <c r="AG210" i="25"/>
  <c r="AG211" i="25"/>
  <c r="AG212" i="25"/>
  <c r="AG213" i="25"/>
  <c r="AG214" i="25"/>
  <c r="AG215" i="25"/>
  <c r="AG216" i="25"/>
  <c r="AG217" i="25"/>
  <c r="AG218" i="25"/>
  <c r="AG219" i="25"/>
  <c r="AG220" i="25"/>
  <c r="AG221" i="25"/>
  <c r="AG222" i="25"/>
  <c r="AG223" i="25"/>
  <c r="AG224" i="25"/>
  <c r="AG225" i="25"/>
  <c r="AG226" i="25"/>
  <c r="AG227" i="25"/>
  <c r="AG228" i="25"/>
  <c r="AG229" i="25"/>
  <c r="AG230" i="25"/>
  <c r="AG231" i="25"/>
  <c r="AG232" i="25"/>
  <c r="AG233" i="25"/>
  <c r="AG234" i="25"/>
  <c r="AG235" i="25"/>
  <c r="AG236" i="25"/>
  <c r="AG237" i="25"/>
  <c r="AG238" i="25"/>
  <c r="AG239" i="25"/>
  <c r="AG240" i="25"/>
  <c r="AG241" i="25"/>
  <c r="AG242" i="25"/>
  <c r="AG243" i="25"/>
  <c r="AG244" i="25"/>
  <c r="AG245" i="25"/>
  <c r="AM3" i="25"/>
  <c r="AM4" i="25"/>
  <c r="AM5" i="25"/>
  <c r="AM6" i="25"/>
  <c r="AM7" i="25"/>
  <c r="AM8" i="25"/>
  <c r="AM9" i="25"/>
  <c r="AM10" i="25"/>
  <c r="AP10" i="25" s="1"/>
  <c r="AM11" i="25"/>
  <c r="AM12" i="25"/>
  <c r="AM13" i="25"/>
  <c r="AM14" i="25"/>
  <c r="AM15" i="25"/>
  <c r="AM16" i="25"/>
  <c r="AM17" i="25"/>
  <c r="AP17" i="25" s="1"/>
  <c r="AM18" i="25"/>
  <c r="AP18" i="25" s="1"/>
  <c r="AM19" i="25"/>
  <c r="AM20" i="25"/>
  <c r="AM21" i="25"/>
  <c r="AM22" i="25"/>
  <c r="AM23" i="25"/>
  <c r="AM24" i="25"/>
  <c r="AM25" i="25"/>
  <c r="AP25" i="25" s="1"/>
  <c r="AM26" i="25"/>
  <c r="AP26" i="25" s="1"/>
  <c r="AM27" i="25"/>
  <c r="AM28" i="25"/>
  <c r="AM29" i="25"/>
  <c r="AM30" i="25"/>
  <c r="AM31" i="25"/>
  <c r="AM32" i="25"/>
  <c r="AM33" i="25"/>
  <c r="AP33" i="25" s="1"/>
  <c r="AM34" i="25"/>
  <c r="AP34" i="25" s="1"/>
  <c r="AM35" i="25"/>
  <c r="AM36" i="25"/>
  <c r="AM37" i="25"/>
  <c r="AM38" i="25"/>
  <c r="AM39" i="25"/>
  <c r="AM40" i="25"/>
  <c r="AM41" i="25"/>
  <c r="AP41" i="25" s="1"/>
  <c r="AM42" i="25"/>
  <c r="AP42" i="25" s="1"/>
  <c r="AM43" i="25"/>
  <c r="AM44" i="25"/>
  <c r="AM45" i="25"/>
  <c r="AM46" i="25"/>
  <c r="AM47" i="25"/>
  <c r="AM48" i="25"/>
  <c r="AM49" i="25"/>
  <c r="AP49" i="25" s="1"/>
  <c r="AM50" i="25"/>
  <c r="AP50" i="25" s="1"/>
  <c r="AM51" i="25"/>
  <c r="AM52" i="25"/>
  <c r="AM53" i="25"/>
  <c r="AM54" i="25"/>
  <c r="AM55" i="25"/>
  <c r="AM56" i="25"/>
  <c r="AM57" i="25"/>
  <c r="AP57" i="25" s="1"/>
  <c r="AM58" i="25"/>
  <c r="AP58" i="25" s="1"/>
  <c r="AM59" i="25"/>
  <c r="AM60" i="25"/>
  <c r="AM61" i="25"/>
  <c r="AM62" i="25"/>
  <c r="AM63" i="25"/>
  <c r="AM64" i="25"/>
  <c r="AM65" i="25"/>
  <c r="AP65" i="25" s="1"/>
  <c r="AM66" i="25"/>
  <c r="AP66" i="25" s="1"/>
  <c r="AM67" i="25"/>
  <c r="AM68" i="25"/>
  <c r="AM69" i="25"/>
  <c r="AM70" i="25"/>
  <c r="AM71" i="25"/>
  <c r="AM72" i="25"/>
  <c r="AM73" i="25"/>
  <c r="AP73" i="25" s="1"/>
  <c r="AM74" i="25"/>
  <c r="AP74" i="25" s="1"/>
  <c r="AM75" i="25"/>
  <c r="AM76" i="25"/>
  <c r="AM77" i="25"/>
  <c r="AM78" i="25"/>
  <c r="AM79" i="25"/>
  <c r="AM80" i="25"/>
  <c r="AM81" i="25"/>
  <c r="AP81" i="25" s="1"/>
  <c r="AM82" i="25"/>
  <c r="AP82" i="25" s="1"/>
  <c r="AM83" i="25"/>
  <c r="AM84" i="25"/>
  <c r="AM85" i="25"/>
  <c r="AM86" i="25"/>
  <c r="AM87" i="25"/>
  <c r="AM88" i="25"/>
  <c r="AM89" i="25"/>
  <c r="AP89" i="25" s="1"/>
  <c r="AM90" i="25"/>
  <c r="AP90" i="25" s="1"/>
  <c r="AM91" i="25"/>
  <c r="AM92" i="25"/>
  <c r="AM93" i="25"/>
  <c r="AM94" i="25"/>
  <c r="AM95" i="25"/>
  <c r="AM96" i="25"/>
  <c r="AM97" i="25"/>
  <c r="AP97" i="25" s="1"/>
  <c r="AM98" i="25"/>
  <c r="AP98" i="25" s="1"/>
  <c r="AM99" i="25"/>
  <c r="AM100" i="25"/>
  <c r="AM101" i="25"/>
  <c r="AM102" i="25"/>
  <c r="AM103" i="25"/>
  <c r="AM104" i="25"/>
  <c r="AM105" i="25"/>
  <c r="AP105" i="25" s="1"/>
  <c r="AM106" i="25"/>
  <c r="AP106" i="25" s="1"/>
  <c r="AM107" i="25"/>
  <c r="AM108" i="25"/>
  <c r="AM109" i="25"/>
  <c r="AM110" i="25"/>
  <c r="AM111" i="25"/>
  <c r="AM112" i="25"/>
  <c r="AM113" i="25"/>
  <c r="AP113" i="25" s="1"/>
  <c r="AM114" i="25"/>
  <c r="AP114" i="25" s="1"/>
  <c r="AM115" i="25"/>
  <c r="AM116" i="25"/>
  <c r="AM117" i="25"/>
  <c r="AM118" i="25"/>
  <c r="AM119" i="25"/>
  <c r="AM120" i="25"/>
  <c r="AM121" i="25"/>
  <c r="AP121" i="25" s="1"/>
  <c r="AM122" i="25"/>
  <c r="AP122" i="25" s="1"/>
  <c r="AM123" i="25"/>
  <c r="AM124" i="25"/>
  <c r="AM125" i="25"/>
  <c r="AM126" i="25"/>
  <c r="AM127" i="25"/>
  <c r="AM128" i="25"/>
  <c r="AM129" i="25"/>
  <c r="AP129" i="25" s="1"/>
  <c r="AM130" i="25"/>
  <c r="AP130" i="25" s="1"/>
  <c r="AM131" i="25"/>
  <c r="AM132" i="25"/>
  <c r="AM133" i="25"/>
  <c r="AM134" i="25"/>
  <c r="AM135" i="25"/>
  <c r="AM136" i="25"/>
  <c r="AM137" i="25"/>
  <c r="AP137" i="25" s="1"/>
  <c r="AM138" i="25"/>
  <c r="AP138" i="25" s="1"/>
  <c r="AM139" i="25"/>
  <c r="AM140" i="25"/>
  <c r="AM141" i="25"/>
  <c r="AM142" i="25"/>
  <c r="AM143" i="25"/>
  <c r="AM144" i="25"/>
  <c r="AM145" i="25"/>
  <c r="AP145" i="25" s="1"/>
  <c r="AM146" i="25"/>
  <c r="AP146" i="25" s="1"/>
  <c r="AM147" i="25"/>
  <c r="AM148" i="25"/>
  <c r="AM149" i="25"/>
  <c r="AM150" i="25"/>
  <c r="AM151" i="25"/>
  <c r="AM152" i="25"/>
  <c r="AM153" i="25"/>
  <c r="AP153" i="25" s="1"/>
  <c r="AM154" i="25"/>
  <c r="AP154" i="25" s="1"/>
  <c r="AM155" i="25"/>
  <c r="AM156" i="25"/>
  <c r="AM157" i="25"/>
  <c r="AM158" i="25"/>
  <c r="AM159" i="25"/>
  <c r="AM160" i="25"/>
  <c r="AM161" i="25"/>
  <c r="AP161" i="25" s="1"/>
  <c r="AM162" i="25"/>
  <c r="AP162" i="25" s="1"/>
  <c r="AM163" i="25"/>
  <c r="AM164" i="25"/>
  <c r="AM165" i="25"/>
  <c r="AM166" i="25"/>
  <c r="AM167" i="25"/>
  <c r="AM168" i="25"/>
  <c r="AM169" i="25"/>
  <c r="AP169" i="25" s="1"/>
  <c r="AM170" i="25"/>
  <c r="AP170" i="25" s="1"/>
  <c r="AM171" i="25"/>
  <c r="AM172" i="25"/>
  <c r="AM173" i="25"/>
  <c r="AM174" i="25"/>
  <c r="AM175" i="25"/>
  <c r="AM176" i="25"/>
  <c r="AM177" i="25"/>
  <c r="AP177" i="25" s="1"/>
  <c r="AM178" i="25"/>
  <c r="AP178" i="25" s="1"/>
  <c r="AM179" i="25"/>
  <c r="AM180" i="25"/>
  <c r="AM181" i="25"/>
  <c r="AM182" i="25"/>
  <c r="AM183" i="25"/>
  <c r="AM184" i="25"/>
  <c r="AM185" i="25"/>
  <c r="AP185" i="25" s="1"/>
  <c r="AM186" i="25"/>
  <c r="AP186" i="25" s="1"/>
  <c r="AM187" i="25"/>
  <c r="AM188" i="25"/>
  <c r="AM189" i="25"/>
  <c r="AM190" i="25"/>
  <c r="AM191" i="25"/>
  <c r="AM192" i="25"/>
  <c r="AM193" i="25"/>
  <c r="AP193" i="25" s="1"/>
  <c r="AM194" i="25"/>
  <c r="AP194" i="25" s="1"/>
  <c r="AM195" i="25"/>
  <c r="AM196" i="25"/>
  <c r="AM197" i="25"/>
  <c r="AM198" i="25"/>
  <c r="AM199" i="25"/>
  <c r="AM200" i="25"/>
  <c r="AM201" i="25"/>
  <c r="AM202" i="25"/>
  <c r="AM203" i="25"/>
  <c r="AM204" i="25"/>
  <c r="AM205" i="25"/>
  <c r="AM206" i="25"/>
  <c r="AM207" i="25"/>
  <c r="AM208" i="25"/>
  <c r="AM209" i="25"/>
  <c r="AM210" i="25"/>
  <c r="AM211" i="25"/>
  <c r="AM212" i="25"/>
  <c r="AM213" i="25"/>
  <c r="AM214" i="25"/>
  <c r="AM215" i="25"/>
  <c r="AM216" i="25"/>
  <c r="AM217" i="25"/>
  <c r="AM218" i="25"/>
  <c r="AM219" i="25"/>
  <c r="AM220" i="25"/>
  <c r="AM221" i="25"/>
  <c r="AM222" i="25"/>
  <c r="AM223" i="25"/>
  <c r="AM224" i="25"/>
  <c r="AM225" i="25"/>
  <c r="AM226" i="25"/>
  <c r="AM227" i="25"/>
  <c r="AM228" i="25"/>
  <c r="AM229" i="25"/>
  <c r="AM230" i="25"/>
  <c r="AM231" i="25"/>
  <c r="AM232" i="25"/>
  <c r="AM233" i="25"/>
  <c r="AM234" i="25"/>
  <c r="AM235" i="25"/>
  <c r="AM236" i="25"/>
  <c r="AM237" i="25"/>
  <c r="AM238" i="25"/>
  <c r="AM239" i="25"/>
  <c r="AM240" i="25"/>
  <c r="AM241" i="25"/>
  <c r="AM242" i="25"/>
  <c r="AM243" i="25"/>
  <c r="AM244" i="25"/>
  <c r="AM245" i="25"/>
  <c r="AS3" i="25"/>
  <c r="AV3" i="25" s="1"/>
  <c r="AS4" i="25"/>
  <c r="AV4" i="25" s="1"/>
  <c r="AS5" i="25"/>
  <c r="AV5" i="25" s="1"/>
  <c r="AS6" i="25"/>
  <c r="AV6" i="25" s="1"/>
  <c r="AS7" i="25"/>
  <c r="AV7" i="25" s="1"/>
  <c r="AS8" i="25"/>
  <c r="AV8" i="25" s="1"/>
  <c r="AS9" i="25"/>
  <c r="AS10" i="25"/>
  <c r="AV10" i="25" s="1"/>
  <c r="AS11" i="25"/>
  <c r="AV11" i="25" s="1"/>
  <c r="AS12" i="25"/>
  <c r="AV12" i="25" s="1"/>
  <c r="AS13" i="25"/>
  <c r="AV13" i="25" s="1"/>
  <c r="AS14" i="25"/>
  <c r="AV14" i="25" s="1"/>
  <c r="AS15" i="25"/>
  <c r="AV15" i="25" s="1"/>
  <c r="AS16" i="25"/>
  <c r="AV16" i="25" s="1"/>
  <c r="AS17" i="25"/>
  <c r="AV17" i="25" s="1"/>
  <c r="AS18" i="25"/>
  <c r="AV18" i="25" s="1"/>
  <c r="AS19" i="25"/>
  <c r="AV19" i="25" s="1"/>
  <c r="AS20" i="25"/>
  <c r="AV20" i="25" s="1"/>
  <c r="AS21" i="25"/>
  <c r="AV21" i="25" s="1"/>
  <c r="AS22" i="25"/>
  <c r="AV22" i="25" s="1"/>
  <c r="AS23" i="25"/>
  <c r="AV23" i="25" s="1"/>
  <c r="AS24" i="25"/>
  <c r="AV24" i="25" s="1"/>
  <c r="AS25" i="25"/>
  <c r="AV25" i="25" s="1"/>
  <c r="AS26" i="25"/>
  <c r="AV26" i="25" s="1"/>
  <c r="AS27" i="25"/>
  <c r="AV27" i="25" s="1"/>
  <c r="AS28" i="25"/>
  <c r="AV28" i="25" s="1"/>
  <c r="AS29" i="25"/>
  <c r="AV29" i="25" s="1"/>
  <c r="AS30" i="25"/>
  <c r="AV30" i="25" s="1"/>
  <c r="AS31" i="25"/>
  <c r="AV31" i="25" s="1"/>
  <c r="AS32" i="25"/>
  <c r="AV32" i="25" s="1"/>
  <c r="AS33" i="25"/>
  <c r="AV33" i="25" s="1"/>
  <c r="AS34" i="25"/>
  <c r="AV34" i="25" s="1"/>
  <c r="AS35" i="25"/>
  <c r="AV35" i="25" s="1"/>
  <c r="AS36" i="25"/>
  <c r="AV36" i="25" s="1"/>
  <c r="AS37" i="25"/>
  <c r="AV37" i="25" s="1"/>
  <c r="AS38" i="25"/>
  <c r="AV38" i="25" s="1"/>
  <c r="AS39" i="25"/>
  <c r="AV39" i="25" s="1"/>
  <c r="AS40" i="25"/>
  <c r="AV40" i="25" s="1"/>
  <c r="AS41" i="25"/>
  <c r="AV41" i="25" s="1"/>
  <c r="AS42" i="25"/>
  <c r="AV42" i="25" s="1"/>
  <c r="AS43" i="25"/>
  <c r="AV43" i="25" s="1"/>
  <c r="AS44" i="25"/>
  <c r="AV44" i="25" s="1"/>
  <c r="AS45" i="25"/>
  <c r="AV45" i="25" s="1"/>
  <c r="AS46" i="25"/>
  <c r="AV46" i="25" s="1"/>
  <c r="AS47" i="25"/>
  <c r="AV47" i="25" s="1"/>
  <c r="AS48" i="25"/>
  <c r="AV48" i="25" s="1"/>
  <c r="AS49" i="25"/>
  <c r="AV49" i="25" s="1"/>
  <c r="AS50" i="25"/>
  <c r="AV50" i="25" s="1"/>
  <c r="AS51" i="25"/>
  <c r="AV51" i="25" s="1"/>
  <c r="AS52" i="25"/>
  <c r="AV52" i="25" s="1"/>
  <c r="AS53" i="25"/>
  <c r="AV53" i="25" s="1"/>
  <c r="AS54" i="25"/>
  <c r="AV54" i="25" s="1"/>
  <c r="AS55" i="25"/>
  <c r="AV55" i="25" s="1"/>
  <c r="AS56" i="25"/>
  <c r="AV56" i="25" s="1"/>
  <c r="AS57" i="25"/>
  <c r="AV57" i="25" s="1"/>
  <c r="AS58" i="25"/>
  <c r="AV58" i="25" s="1"/>
  <c r="AS59" i="25"/>
  <c r="AV59" i="25" s="1"/>
  <c r="AS60" i="25"/>
  <c r="AV60" i="25" s="1"/>
  <c r="AS61" i="25"/>
  <c r="AV61" i="25" s="1"/>
  <c r="AS62" i="25"/>
  <c r="AV62" i="25" s="1"/>
  <c r="AS63" i="25"/>
  <c r="AV63" i="25" s="1"/>
  <c r="AS64" i="25"/>
  <c r="AV64" i="25" s="1"/>
  <c r="AS65" i="25"/>
  <c r="AV65" i="25" s="1"/>
  <c r="AS66" i="25"/>
  <c r="AV66" i="25" s="1"/>
  <c r="AS67" i="25"/>
  <c r="AV67" i="25" s="1"/>
  <c r="AS68" i="25"/>
  <c r="AV68" i="25" s="1"/>
  <c r="AS69" i="25"/>
  <c r="AV69" i="25" s="1"/>
  <c r="AS70" i="25"/>
  <c r="AV70" i="25" s="1"/>
  <c r="AS71" i="25"/>
  <c r="AV71" i="25" s="1"/>
  <c r="AS72" i="25"/>
  <c r="AV72" i="25" s="1"/>
  <c r="AS73" i="25"/>
  <c r="AV73" i="25" s="1"/>
  <c r="AS74" i="25"/>
  <c r="AV74" i="25" s="1"/>
  <c r="AS75" i="25"/>
  <c r="AV75" i="25" s="1"/>
  <c r="AS76" i="25"/>
  <c r="AV76" i="25" s="1"/>
  <c r="AS77" i="25"/>
  <c r="AV77" i="25" s="1"/>
  <c r="AS78" i="25"/>
  <c r="AV78" i="25" s="1"/>
  <c r="AS79" i="25"/>
  <c r="AV79" i="25" s="1"/>
  <c r="AS80" i="25"/>
  <c r="AV80" i="25" s="1"/>
  <c r="AS81" i="25"/>
  <c r="AV81" i="25" s="1"/>
  <c r="AS82" i="25"/>
  <c r="AV82" i="25" s="1"/>
  <c r="AS83" i="25"/>
  <c r="AV83" i="25" s="1"/>
  <c r="AS84" i="25"/>
  <c r="AV84" i="25" s="1"/>
  <c r="AS85" i="25"/>
  <c r="AV85" i="25" s="1"/>
  <c r="AS86" i="25"/>
  <c r="AV86" i="25" s="1"/>
  <c r="AS87" i="25"/>
  <c r="AV87" i="25" s="1"/>
  <c r="AS88" i="25"/>
  <c r="AV88" i="25" s="1"/>
  <c r="AS89" i="25"/>
  <c r="AV89" i="25" s="1"/>
  <c r="AS90" i="25"/>
  <c r="AV90" i="25" s="1"/>
  <c r="AS91" i="25"/>
  <c r="AV91" i="25" s="1"/>
  <c r="AS92" i="25"/>
  <c r="AV92" i="25" s="1"/>
  <c r="AS93" i="25"/>
  <c r="AV93" i="25" s="1"/>
  <c r="AS94" i="25"/>
  <c r="AV94" i="25" s="1"/>
  <c r="AS95" i="25"/>
  <c r="AV95" i="25" s="1"/>
  <c r="AS96" i="25"/>
  <c r="AV96" i="25" s="1"/>
  <c r="AS97" i="25"/>
  <c r="AV97" i="25" s="1"/>
  <c r="AS98" i="25"/>
  <c r="AV98" i="25" s="1"/>
  <c r="AS99" i="25"/>
  <c r="AV99" i="25" s="1"/>
  <c r="AS100" i="25"/>
  <c r="AV100" i="25" s="1"/>
  <c r="AS101" i="25"/>
  <c r="AV101" i="25" s="1"/>
  <c r="AS102" i="25"/>
  <c r="AV102" i="25" s="1"/>
  <c r="AS103" i="25"/>
  <c r="AV103" i="25" s="1"/>
  <c r="AS104" i="25"/>
  <c r="AV104" i="25" s="1"/>
  <c r="AS105" i="25"/>
  <c r="AV105" i="25" s="1"/>
  <c r="AS106" i="25"/>
  <c r="AV106" i="25" s="1"/>
  <c r="AS107" i="25"/>
  <c r="AV107" i="25" s="1"/>
  <c r="AS108" i="25"/>
  <c r="AV108" i="25" s="1"/>
  <c r="AS109" i="25"/>
  <c r="AV109" i="25" s="1"/>
  <c r="AS110" i="25"/>
  <c r="AV110" i="25" s="1"/>
  <c r="AS111" i="25"/>
  <c r="AV111" i="25" s="1"/>
  <c r="AS112" i="25"/>
  <c r="AV112" i="25" s="1"/>
  <c r="AS113" i="25"/>
  <c r="AV113" i="25" s="1"/>
  <c r="AS114" i="25"/>
  <c r="AV114" i="25" s="1"/>
  <c r="AS115" i="25"/>
  <c r="AV115" i="25" s="1"/>
  <c r="AS116" i="25"/>
  <c r="AV116" i="25" s="1"/>
  <c r="AS117" i="25"/>
  <c r="AV117" i="25" s="1"/>
  <c r="AS118" i="25"/>
  <c r="AV118" i="25" s="1"/>
  <c r="AS119" i="25"/>
  <c r="AV119" i="25" s="1"/>
  <c r="AS120" i="25"/>
  <c r="AV120" i="25" s="1"/>
  <c r="AS121" i="25"/>
  <c r="AV121" i="25" s="1"/>
  <c r="AS122" i="25"/>
  <c r="AV122" i="25" s="1"/>
  <c r="AS123" i="25"/>
  <c r="AV123" i="25" s="1"/>
  <c r="AS124" i="25"/>
  <c r="AV124" i="25" s="1"/>
  <c r="AS125" i="25"/>
  <c r="AV125" i="25" s="1"/>
  <c r="AS126" i="25"/>
  <c r="AV126" i="25" s="1"/>
  <c r="AS127" i="25"/>
  <c r="AV127" i="25" s="1"/>
  <c r="AS128" i="25"/>
  <c r="AV128" i="25" s="1"/>
  <c r="AS129" i="25"/>
  <c r="AV129" i="25" s="1"/>
  <c r="AS130" i="25"/>
  <c r="AV130" i="25" s="1"/>
  <c r="AS131" i="25"/>
  <c r="AV131" i="25" s="1"/>
  <c r="AS132" i="25"/>
  <c r="AV132" i="25" s="1"/>
  <c r="AS133" i="25"/>
  <c r="AV133" i="25" s="1"/>
  <c r="AS134" i="25"/>
  <c r="AV134" i="25" s="1"/>
  <c r="AS135" i="25"/>
  <c r="AV135" i="25" s="1"/>
  <c r="AS136" i="25"/>
  <c r="AV136" i="25" s="1"/>
  <c r="AS137" i="25"/>
  <c r="AV137" i="25" s="1"/>
  <c r="AS138" i="25"/>
  <c r="AV138" i="25" s="1"/>
  <c r="AS139" i="25"/>
  <c r="AV139" i="25" s="1"/>
  <c r="AS140" i="25"/>
  <c r="AV140" i="25" s="1"/>
  <c r="AS141" i="25"/>
  <c r="AV141" i="25" s="1"/>
  <c r="AS142" i="25"/>
  <c r="AV142" i="25" s="1"/>
  <c r="AS143" i="25"/>
  <c r="AV143" i="25" s="1"/>
  <c r="AS144" i="25"/>
  <c r="AV144" i="25" s="1"/>
  <c r="AS145" i="25"/>
  <c r="AV145" i="25" s="1"/>
  <c r="AS146" i="25"/>
  <c r="AV146" i="25" s="1"/>
  <c r="AS147" i="25"/>
  <c r="AV147" i="25" s="1"/>
  <c r="AS148" i="25"/>
  <c r="AV148" i="25" s="1"/>
  <c r="AS149" i="25"/>
  <c r="AV149" i="25" s="1"/>
  <c r="AS150" i="25"/>
  <c r="AV150" i="25" s="1"/>
  <c r="AS151" i="25"/>
  <c r="AV151" i="25" s="1"/>
  <c r="AS152" i="25"/>
  <c r="AV152" i="25" s="1"/>
  <c r="AS153" i="25"/>
  <c r="AV153" i="25" s="1"/>
  <c r="AS154" i="25"/>
  <c r="AV154" i="25" s="1"/>
  <c r="AS155" i="25"/>
  <c r="AV155" i="25" s="1"/>
  <c r="AS156" i="25"/>
  <c r="AV156" i="25" s="1"/>
  <c r="AS157" i="25"/>
  <c r="AV157" i="25" s="1"/>
  <c r="AS158" i="25"/>
  <c r="AV158" i="25" s="1"/>
  <c r="AS159" i="25"/>
  <c r="AV159" i="25" s="1"/>
  <c r="AS160" i="25"/>
  <c r="AV160" i="25" s="1"/>
  <c r="AS161" i="25"/>
  <c r="AV161" i="25" s="1"/>
  <c r="AS162" i="25"/>
  <c r="AV162" i="25" s="1"/>
  <c r="AS163" i="25"/>
  <c r="AV163" i="25" s="1"/>
  <c r="AS164" i="25"/>
  <c r="AV164" i="25" s="1"/>
  <c r="AS165" i="25"/>
  <c r="AV165" i="25" s="1"/>
  <c r="AS166" i="25"/>
  <c r="AV166" i="25" s="1"/>
  <c r="AS167" i="25"/>
  <c r="AV167" i="25" s="1"/>
  <c r="AS168" i="25"/>
  <c r="AV168" i="25" s="1"/>
  <c r="AS169" i="25"/>
  <c r="AV169" i="25" s="1"/>
  <c r="AS170" i="25"/>
  <c r="AV170" i="25" s="1"/>
  <c r="AS171" i="25"/>
  <c r="AV171" i="25" s="1"/>
  <c r="AS172" i="25"/>
  <c r="AV172" i="25" s="1"/>
  <c r="AS173" i="25"/>
  <c r="AV173" i="25" s="1"/>
  <c r="AS174" i="25"/>
  <c r="AV174" i="25" s="1"/>
  <c r="AS175" i="25"/>
  <c r="AV175" i="25" s="1"/>
  <c r="AS176" i="25"/>
  <c r="AV176" i="25" s="1"/>
  <c r="AS177" i="25"/>
  <c r="AV177" i="25" s="1"/>
  <c r="AS178" i="25"/>
  <c r="AV178" i="25" s="1"/>
  <c r="AS179" i="25"/>
  <c r="AV179" i="25" s="1"/>
  <c r="AS180" i="25"/>
  <c r="AV180" i="25" s="1"/>
  <c r="AS181" i="25"/>
  <c r="AV181" i="25" s="1"/>
  <c r="AS182" i="25"/>
  <c r="AV182" i="25" s="1"/>
  <c r="AS183" i="25"/>
  <c r="AV183" i="25" s="1"/>
  <c r="AS184" i="25"/>
  <c r="AV184" i="25" s="1"/>
  <c r="AS185" i="25"/>
  <c r="AV185" i="25" s="1"/>
  <c r="AS186" i="25"/>
  <c r="AV186" i="25" s="1"/>
  <c r="AS187" i="25"/>
  <c r="AV187" i="25" s="1"/>
  <c r="AS188" i="25"/>
  <c r="AV188" i="25" s="1"/>
  <c r="AS189" i="25"/>
  <c r="AV189" i="25" s="1"/>
  <c r="AS190" i="25"/>
  <c r="AV190" i="25" s="1"/>
  <c r="AS191" i="25"/>
  <c r="AV191" i="25" s="1"/>
  <c r="AS192" i="25"/>
  <c r="AV192" i="25" s="1"/>
  <c r="AS193" i="25"/>
  <c r="AV193" i="25" s="1"/>
  <c r="AS194" i="25"/>
  <c r="AV194" i="25" s="1"/>
  <c r="AS195" i="25"/>
  <c r="AS196" i="25"/>
  <c r="AS197" i="25"/>
  <c r="AS198" i="25"/>
  <c r="AS199" i="25"/>
  <c r="AS200" i="25"/>
  <c r="AS201" i="25"/>
  <c r="AS202" i="25"/>
  <c r="AS203" i="25"/>
  <c r="AS204" i="25"/>
  <c r="AS205" i="25"/>
  <c r="AS206" i="25"/>
  <c r="AS207" i="25"/>
  <c r="AS208" i="25"/>
  <c r="AS209" i="25"/>
  <c r="AS210" i="25"/>
  <c r="AS211" i="25"/>
  <c r="AS212" i="25"/>
  <c r="AS213" i="25"/>
  <c r="AS214" i="25"/>
  <c r="AS215" i="25"/>
  <c r="AS216" i="25"/>
  <c r="AS217" i="25"/>
  <c r="AS218" i="25"/>
  <c r="AS219" i="25"/>
  <c r="AS220" i="25"/>
  <c r="AS221" i="25"/>
  <c r="AS222" i="25"/>
  <c r="AS223" i="25"/>
  <c r="AS224" i="25"/>
  <c r="AS225" i="25"/>
  <c r="AS226" i="25"/>
  <c r="AS227" i="25"/>
  <c r="AS228" i="25"/>
  <c r="AS229" i="25"/>
  <c r="AS230" i="25"/>
  <c r="AS231" i="25"/>
  <c r="AS232" i="25"/>
  <c r="AS233" i="25"/>
  <c r="AS234" i="25"/>
  <c r="AS235" i="25"/>
  <c r="AS236" i="25"/>
  <c r="AS237" i="25"/>
  <c r="AS238" i="25"/>
  <c r="AS239" i="25"/>
  <c r="AS240" i="25"/>
  <c r="AS241" i="25"/>
  <c r="AS242" i="25"/>
  <c r="AS243" i="25"/>
  <c r="AS244" i="25"/>
  <c r="AS245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B46" i="25"/>
  <c r="AB47" i="25"/>
  <c r="AB48" i="25"/>
  <c r="AB49" i="25"/>
  <c r="AB50" i="25"/>
  <c r="AB51" i="25"/>
  <c r="AB52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65" i="25"/>
  <c r="AB66" i="25"/>
  <c r="AB67" i="25"/>
  <c r="AB68" i="25"/>
  <c r="AB69" i="25"/>
  <c r="AB70" i="25"/>
  <c r="AB71" i="25"/>
  <c r="AB72" i="25"/>
  <c r="AB73" i="25"/>
  <c r="AB74" i="25"/>
  <c r="AB75" i="25"/>
  <c r="AB76" i="25"/>
  <c r="AB77" i="25"/>
  <c r="AB78" i="25"/>
  <c r="AB79" i="25"/>
  <c r="AB80" i="25"/>
  <c r="AB81" i="25"/>
  <c r="AB82" i="25"/>
  <c r="AB83" i="25"/>
  <c r="AB84" i="25"/>
  <c r="AB85" i="25"/>
  <c r="AB86" i="25"/>
  <c r="AB87" i="25"/>
  <c r="AB88" i="25"/>
  <c r="AB89" i="25"/>
  <c r="AB90" i="25"/>
  <c r="AB91" i="25"/>
  <c r="AB92" i="25"/>
  <c r="AB93" i="25"/>
  <c r="AB94" i="25"/>
  <c r="AB95" i="25"/>
  <c r="AB96" i="25"/>
  <c r="AB97" i="25"/>
  <c r="AB98" i="25"/>
  <c r="AB99" i="25"/>
  <c r="AB100" i="25"/>
  <c r="AB101" i="25"/>
  <c r="AB102" i="25"/>
  <c r="AB103" i="25"/>
  <c r="AB104" i="25"/>
  <c r="AB105" i="25"/>
  <c r="AB106" i="25"/>
  <c r="AB107" i="25"/>
  <c r="AB108" i="25"/>
  <c r="AB109" i="25"/>
  <c r="AB110" i="25"/>
  <c r="AB111" i="25"/>
  <c r="AB112" i="25"/>
  <c r="AB113" i="25"/>
  <c r="AB114" i="25"/>
  <c r="AB115" i="25"/>
  <c r="AB116" i="25"/>
  <c r="AB117" i="25"/>
  <c r="AB118" i="25"/>
  <c r="AB119" i="25"/>
  <c r="AB120" i="25"/>
  <c r="AB121" i="25"/>
  <c r="AB122" i="25"/>
  <c r="AB123" i="25"/>
  <c r="AB124" i="25"/>
  <c r="AB125" i="25"/>
  <c r="AB126" i="25"/>
  <c r="AB127" i="25"/>
  <c r="AB128" i="25"/>
  <c r="AB129" i="25"/>
  <c r="AB130" i="25"/>
  <c r="AB131" i="25"/>
  <c r="AB132" i="25"/>
  <c r="AB133" i="25"/>
  <c r="AB134" i="25"/>
  <c r="AB135" i="25"/>
  <c r="AB136" i="25"/>
  <c r="AB137" i="25"/>
  <c r="AB138" i="25"/>
  <c r="AB139" i="25"/>
  <c r="AB140" i="25"/>
  <c r="AB141" i="25"/>
  <c r="AB142" i="25"/>
  <c r="AB143" i="25"/>
  <c r="AB144" i="25"/>
  <c r="AB145" i="25"/>
  <c r="AB146" i="25"/>
  <c r="AB147" i="25"/>
  <c r="AB148" i="25"/>
  <c r="AB149" i="25"/>
  <c r="AB150" i="25"/>
  <c r="AB151" i="25"/>
  <c r="AB152" i="25"/>
  <c r="AB153" i="25"/>
  <c r="AB154" i="25"/>
  <c r="AB155" i="25"/>
  <c r="AB156" i="25"/>
  <c r="AB157" i="25"/>
  <c r="AB158" i="25"/>
  <c r="AB159" i="25"/>
  <c r="AB160" i="25"/>
  <c r="AB161" i="25"/>
  <c r="AB162" i="25"/>
  <c r="AB163" i="25"/>
  <c r="AB164" i="25"/>
  <c r="AB165" i="25"/>
  <c r="AB166" i="25"/>
  <c r="AB167" i="25"/>
  <c r="AB168" i="25"/>
  <c r="AB169" i="25"/>
  <c r="AB170" i="25"/>
  <c r="AB171" i="25"/>
  <c r="AB172" i="25"/>
  <c r="AB173" i="25"/>
  <c r="AB174" i="25"/>
  <c r="AB175" i="25"/>
  <c r="AB176" i="25"/>
  <c r="AB177" i="25"/>
  <c r="AB178" i="25"/>
  <c r="AB179" i="25"/>
  <c r="AB180" i="25"/>
  <c r="AB181" i="25"/>
  <c r="AB182" i="25"/>
  <c r="AB183" i="25"/>
  <c r="AB184" i="25"/>
  <c r="AB185" i="25"/>
  <c r="AB186" i="25"/>
  <c r="AB187" i="25"/>
  <c r="AB188" i="25"/>
  <c r="AB189" i="25"/>
  <c r="AB190" i="25"/>
  <c r="AB191" i="25"/>
  <c r="AB192" i="25"/>
  <c r="AB193" i="25"/>
  <c r="AB194" i="25"/>
  <c r="AZ3" i="25"/>
  <c r="AZ4" i="25"/>
  <c r="AZ5" i="25"/>
  <c r="AZ6" i="25"/>
  <c r="AZ7" i="25"/>
  <c r="AZ8" i="25"/>
  <c r="AZ9" i="25"/>
  <c r="AZ10" i="25"/>
  <c r="AZ11" i="25"/>
  <c r="AZ12" i="25"/>
  <c r="AZ13" i="25"/>
  <c r="AZ14" i="25"/>
  <c r="AZ15" i="25"/>
  <c r="AZ16" i="25"/>
  <c r="AZ17" i="25"/>
  <c r="AZ18" i="25"/>
  <c r="AZ19" i="25"/>
  <c r="AZ20" i="25"/>
  <c r="AZ21" i="25"/>
  <c r="AZ22" i="25"/>
  <c r="AZ23" i="25"/>
  <c r="AZ24" i="25"/>
  <c r="AZ25" i="25"/>
  <c r="AZ26" i="25"/>
  <c r="AZ27" i="25"/>
  <c r="AZ28" i="25"/>
  <c r="AZ29" i="25"/>
  <c r="AZ30" i="25"/>
  <c r="AZ31" i="25"/>
  <c r="AZ32" i="25"/>
  <c r="AZ33" i="25"/>
  <c r="AZ34" i="25"/>
  <c r="AZ35" i="25"/>
  <c r="AZ36" i="25"/>
  <c r="AZ37" i="25"/>
  <c r="AZ38" i="25"/>
  <c r="AZ39" i="25"/>
  <c r="AZ40" i="25"/>
  <c r="AZ41" i="25"/>
  <c r="AZ42" i="25"/>
  <c r="AZ43" i="25"/>
  <c r="AZ44" i="25"/>
  <c r="AZ45" i="25"/>
  <c r="AZ46" i="25"/>
  <c r="AZ47" i="25"/>
  <c r="AZ48" i="25"/>
  <c r="AZ49" i="25"/>
  <c r="AZ50" i="25"/>
  <c r="AZ51" i="25"/>
  <c r="AZ52" i="25"/>
  <c r="AZ53" i="25"/>
  <c r="AZ54" i="25"/>
  <c r="AZ55" i="25"/>
  <c r="AZ56" i="25"/>
  <c r="AZ57" i="25"/>
  <c r="AZ58" i="25"/>
  <c r="AZ59" i="25"/>
  <c r="AZ60" i="25"/>
  <c r="AZ61" i="25"/>
  <c r="AZ62" i="25"/>
  <c r="AZ63" i="25"/>
  <c r="AZ64" i="25"/>
  <c r="AZ65" i="25"/>
  <c r="AZ66" i="25"/>
  <c r="AZ67" i="25"/>
  <c r="AZ68" i="25"/>
  <c r="AZ69" i="25"/>
  <c r="AZ70" i="25"/>
  <c r="AZ71" i="25"/>
  <c r="AZ72" i="25"/>
  <c r="AZ73" i="25"/>
  <c r="AZ74" i="25"/>
  <c r="AZ75" i="25"/>
  <c r="AZ76" i="25"/>
  <c r="AZ77" i="25"/>
  <c r="AZ78" i="25"/>
  <c r="AZ79" i="25"/>
  <c r="AZ80" i="25"/>
  <c r="AZ81" i="25"/>
  <c r="AZ82" i="25"/>
  <c r="AZ83" i="25"/>
  <c r="AZ84" i="25"/>
  <c r="AZ85" i="25"/>
  <c r="AZ86" i="25"/>
  <c r="AZ87" i="25"/>
  <c r="AZ88" i="25"/>
  <c r="AZ89" i="25"/>
  <c r="AZ90" i="25"/>
  <c r="AZ91" i="25"/>
  <c r="AZ92" i="25"/>
  <c r="AZ93" i="25"/>
  <c r="AZ94" i="25"/>
  <c r="AZ95" i="25"/>
  <c r="AZ96" i="25"/>
  <c r="AZ97" i="25"/>
  <c r="AZ98" i="25"/>
  <c r="AZ99" i="25"/>
  <c r="AZ100" i="25"/>
  <c r="AZ101" i="25"/>
  <c r="AZ102" i="25"/>
  <c r="AZ103" i="25"/>
  <c r="AZ104" i="25"/>
  <c r="AZ105" i="25"/>
  <c r="AZ106" i="25"/>
  <c r="AZ107" i="25"/>
  <c r="AZ108" i="25"/>
  <c r="AZ109" i="25"/>
  <c r="AZ110" i="25"/>
  <c r="AZ111" i="25"/>
  <c r="AZ112" i="25"/>
  <c r="AZ113" i="25"/>
  <c r="AZ114" i="25"/>
  <c r="AZ115" i="25"/>
  <c r="AZ116" i="25"/>
  <c r="AZ117" i="25"/>
  <c r="AZ118" i="25"/>
  <c r="AZ119" i="25"/>
  <c r="AZ120" i="25"/>
  <c r="AZ121" i="25"/>
  <c r="AZ122" i="25"/>
  <c r="AZ123" i="25"/>
  <c r="AZ124" i="25"/>
  <c r="AZ125" i="25"/>
  <c r="AZ126" i="25"/>
  <c r="AZ127" i="25"/>
  <c r="AZ128" i="25"/>
  <c r="AZ129" i="25"/>
  <c r="AZ130" i="25"/>
  <c r="AZ131" i="25"/>
  <c r="AZ132" i="25"/>
  <c r="AZ133" i="25"/>
  <c r="AZ134" i="25"/>
  <c r="AZ135" i="25"/>
  <c r="AZ136" i="25"/>
  <c r="AZ137" i="25"/>
  <c r="AZ138" i="25"/>
  <c r="AZ139" i="25"/>
  <c r="AZ140" i="25"/>
  <c r="AZ141" i="25"/>
  <c r="AZ142" i="25"/>
  <c r="AZ143" i="25"/>
  <c r="AZ144" i="25"/>
  <c r="AZ145" i="25"/>
  <c r="AZ146" i="25"/>
  <c r="AZ147" i="25"/>
  <c r="AZ148" i="25"/>
  <c r="AZ149" i="25"/>
  <c r="AZ150" i="25"/>
  <c r="AZ151" i="25"/>
  <c r="AZ152" i="25"/>
  <c r="AZ153" i="25"/>
  <c r="AZ154" i="25"/>
  <c r="AZ155" i="25"/>
  <c r="AZ156" i="25"/>
  <c r="AZ157" i="25"/>
  <c r="AZ158" i="25"/>
  <c r="AZ159" i="25"/>
  <c r="AZ160" i="25"/>
  <c r="AZ161" i="25"/>
  <c r="AZ162" i="25"/>
  <c r="AZ163" i="25"/>
  <c r="AZ164" i="25"/>
  <c r="AZ165" i="25"/>
  <c r="AZ166" i="25"/>
  <c r="AZ167" i="25"/>
  <c r="AZ168" i="25"/>
  <c r="AZ169" i="25"/>
  <c r="AZ170" i="25"/>
  <c r="AZ171" i="25"/>
  <c r="AZ172" i="25"/>
  <c r="AZ173" i="25"/>
  <c r="AZ174" i="25"/>
  <c r="AZ175" i="25"/>
  <c r="AZ176" i="25"/>
  <c r="AZ177" i="25"/>
  <c r="AZ178" i="25"/>
  <c r="AZ179" i="25"/>
  <c r="AZ180" i="25"/>
  <c r="AZ181" i="25"/>
  <c r="AZ182" i="25"/>
  <c r="AZ183" i="25"/>
  <c r="AZ184" i="25"/>
  <c r="AZ185" i="25"/>
  <c r="AZ186" i="25"/>
  <c r="AZ187" i="25"/>
  <c r="AZ188" i="25"/>
  <c r="AZ189" i="25"/>
  <c r="AZ190" i="25"/>
  <c r="AZ191" i="25"/>
  <c r="AZ192" i="25"/>
  <c r="AZ193" i="25"/>
  <c r="AZ194" i="25"/>
  <c r="AT3" i="25"/>
  <c r="AT4" i="25"/>
  <c r="AT5" i="25"/>
  <c r="AT6" i="25"/>
  <c r="AT7" i="25"/>
  <c r="AT8" i="25"/>
  <c r="AT10" i="25"/>
  <c r="AT11" i="25"/>
  <c r="AT12" i="25"/>
  <c r="AT13" i="25"/>
  <c r="AT14" i="25"/>
  <c r="AT15" i="25"/>
  <c r="AT16" i="25"/>
  <c r="AT17" i="25"/>
  <c r="AT18" i="25"/>
  <c r="AT19" i="25"/>
  <c r="AT20" i="25"/>
  <c r="AT21" i="25"/>
  <c r="AT22" i="25"/>
  <c r="AT23" i="25"/>
  <c r="AT24" i="25"/>
  <c r="AT25" i="25"/>
  <c r="AT26" i="25"/>
  <c r="AT27" i="25"/>
  <c r="AT28" i="25"/>
  <c r="AT29" i="25"/>
  <c r="AT30" i="25"/>
  <c r="AT31" i="25"/>
  <c r="AT32" i="25"/>
  <c r="AT33" i="25"/>
  <c r="AT34" i="25"/>
  <c r="AT35" i="25"/>
  <c r="AT36" i="25"/>
  <c r="AT37" i="25"/>
  <c r="AT38" i="25"/>
  <c r="AT39" i="25"/>
  <c r="AT40" i="25"/>
  <c r="AT41" i="25"/>
  <c r="AT42" i="25"/>
  <c r="AT43" i="25"/>
  <c r="AT44" i="25"/>
  <c r="AT45" i="25"/>
  <c r="AT46" i="25"/>
  <c r="AT47" i="25"/>
  <c r="AT48" i="25"/>
  <c r="AT49" i="25"/>
  <c r="AT50" i="25"/>
  <c r="AT51" i="25"/>
  <c r="AT52" i="25"/>
  <c r="AT53" i="25"/>
  <c r="AT54" i="25"/>
  <c r="AT55" i="25"/>
  <c r="AT56" i="25"/>
  <c r="AT57" i="25"/>
  <c r="AT58" i="25"/>
  <c r="AT59" i="25"/>
  <c r="AT60" i="25"/>
  <c r="AT61" i="25"/>
  <c r="AT62" i="25"/>
  <c r="AT63" i="25"/>
  <c r="AT64" i="25"/>
  <c r="AT65" i="25"/>
  <c r="AT66" i="25"/>
  <c r="AT67" i="25"/>
  <c r="AT68" i="25"/>
  <c r="AT69" i="25"/>
  <c r="AT70" i="25"/>
  <c r="AT71" i="25"/>
  <c r="AT72" i="25"/>
  <c r="AT73" i="25"/>
  <c r="AT74" i="25"/>
  <c r="AT75" i="25"/>
  <c r="AT76" i="25"/>
  <c r="AT77" i="25"/>
  <c r="AT78" i="25"/>
  <c r="AT79" i="25"/>
  <c r="AT80" i="25"/>
  <c r="AT81" i="25"/>
  <c r="AT82" i="25"/>
  <c r="AT83" i="25"/>
  <c r="AT84" i="25"/>
  <c r="AT85" i="25"/>
  <c r="AT86" i="25"/>
  <c r="AT87" i="25"/>
  <c r="AT88" i="25"/>
  <c r="AT89" i="25"/>
  <c r="AT90" i="25"/>
  <c r="AT91" i="25"/>
  <c r="AT92" i="25"/>
  <c r="AT93" i="25"/>
  <c r="AT94" i="25"/>
  <c r="AT95" i="25"/>
  <c r="AT96" i="25"/>
  <c r="AT97" i="25"/>
  <c r="AT98" i="25"/>
  <c r="AT99" i="25"/>
  <c r="AT100" i="25"/>
  <c r="AT101" i="25"/>
  <c r="AT102" i="25"/>
  <c r="AT103" i="25"/>
  <c r="AT104" i="25"/>
  <c r="AT105" i="25"/>
  <c r="AT106" i="25"/>
  <c r="AT107" i="25"/>
  <c r="AT108" i="25"/>
  <c r="AT109" i="25"/>
  <c r="AT110" i="25"/>
  <c r="AT111" i="25"/>
  <c r="AT112" i="25"/>
  <c r="AT113" i="25"/>
  <c r="AT114" i="25"/>
  <c r="AT115" i="25"/>
  <c r="AT116" i="25"/>
  <c r="AT117" i="25"/>
  <c r="AT118" i="25"/>
  <c r="AT119" i="25"/>
  <c r="AT120" i="25"/>
  <c r="AT121" i="25"/>
  <c r="AT122" i="25"/>
  <c r="AT123" i="25"/>
  <c r="AT124" i="25"/>
  <c r="AT125" i="25"/>
  <c r="AT126" i="25"/>
  <c r="AT127" i="25"/>
  <c r="AT128" i="25"/>
  <c r="AT129" i="25"/>
  <c r="AT130" i="25"/>
  <c r="AT131" i="25"/>
  <c r="AT132" i="25"/>
  <c r="AT133" i="25"/>
  <c r="AT134" i="25"/>
  <c r="AT135" i="25"/>
  <c r="AT136" i="25"/>
  <c r="AT137" i="25"/>
  <c r="AT138" i="25"/>
  <c r="AT139" i="25"/>
  <c r="AT140" i="25"/>
  <c r="AT141" i="25"/>
  <c r="AT142" i="25"/>
  <c r="AT143" i="25"/>
  <c r="AT144" i="25"/>
  <c r="AT145" i="25"/>
  <c r="AT146" i="25"/>
  <c r="AT147" i="25"/>
  <c r="AT148" i="25"/>
  <c r="AT149" i="25"/>
  <c r="AT150" i="25"/>
  <c r="AT151" i="25"/>
  <c r="AT152" i="25"/>
  <c r="AT153" i="25"/>
  <c r="AT154" i="25"/>
  <c r="AT155" i="25"/>
  <c r="AT156" i="25"/>
  <c r="AT157" i="25"/>
  <c r="AT158" i="25"/>
  <c r="AT159" i="25"/>
  <c r="AT160" i="25"/>
  <c r="AT161" i="25"/>
  <c r="AT162" i="25"/>
  <c r="AT163" i="25"/>
  <c r="AT164" i="25"/>
  <c r="AT165" i="25"/>
  <c r="AT166" i="25"/>
  <c r="AT167" i="25"/>
  <c r="AT168" i="25"/>
  <c r="AT169" i="25"/>
  <c r="AT170" i="25"/>
  <c r="AT171" i="25"/>
  <c r="AT172" i="25"/>
  <c r="AT173" i="25"/>
  <c r="AT174" i="25"/>
  <c r="AT175" i="25"/>
  <c r="AT176" i="25"/>
  <c r="AT177" i="25"/>
  <c r="AT178" i="25"/>
  <c r="AT179" i="25"/>
  <c r="AT180" i="25"/>
  <c r="AT181" i="25"/>
  <c r="AT182" i="25"/>
  <c r="AT183" i="25"/>
  <c r="AT184" i="25"/>
  <c r="AT185" i="25"/>
  <c r="AT186" i="25"/>
  <c r="AT187" i="25"/>
  <c r="AT188" i="25"/>
  <c r="AT189" i="25"/>
  <c r="AT190" i="25"/>
  <c r="AT191" i="25"/>
  <c r="AT192" i="25"/>
  <c r="AT193" i="25"/>
  <c r="AT194" i="25"/>
  <c r="AN3" i="25"/>
  <c r="AN4" i="25"/>
  <c r="AN6" i="25"/>
  <c r="AN7" i="25"/>
  <c r="AN8" i="25"/>
  <c r="AN10" i="25"/>
  <c r="AN11" i="25"/>
  <c r="AN12" i="25"/>
  <c r="AN13" i="25"/>
  <c r="AN14" i="25"/>
  <c r="AN15" i="25"/>
  <c r="AN16" i="25"/>
  <c r="AN17" i="25"/>
  <c r="AN18" i="25"/>
  <c r="AN19" i="25"/>
  <c r="AN20" i="25"/>
  <c r="AN21" i="25"/>
  <c r="AN22" i="25"/>
  <c r="AN23" i="25"/>
  <c r="AN24" i="25"/>
  <c r="AN25" i="25"/>
  <c r="AN26" i="25"/>
  <c r="AN27" i="25"/>
  <c r="AN28" i="25"/>
  <c r="AN29" i="25"/>
  <c r="AN30" i="25"/>
  <c r="AN31" i="25"/>
  <c r="AN32" i="25"/>
  <c r="AN33" i="25"/>
  <c r="AN34" i="25"/>
  <c r="AN35" i="25"/>
  <c r="AN36" i="25"/>
  <c r="AN37" i="25"/>
  <c r="AN38" i="25"/>
  <c r="AN39" i="25"/>
  <c r="AN40" i="25"/>
  <c r="AN41" i="25"/>
  <c r="AN42" i="25"/>
  <c r="AN43" i="25"/>
  <c r="AN44" i="25"/>
  <c r="AN45" i="25"/>
  <c r="AN46" i="25"/>
  <c r="AN47" i="25"/>
  <c r="AN48" i="25"/>
  <c r="AN49" i="25"/>
  <c r="AN50" i="25"/>
  <c r="AN51" i="25"/>
  <c r="AN52" i="25"/>
  <c r="AN53" i="25"/>
  <c r="AN54" i="25"/>
  <c r="AN55" i="25"/>
  <c r="AN56" i="25"/>
  <c r="AN57" i="25"/>
  <c r="AN58" i="25"/>
  <c r="AN59" i="25"/>
  <c r="AN60" i="25"/>
  <c r="AN61" i="25"/>
  <c r="AN62" i="25"/>
  <c r="AN63" i="25"/>
  <c r="AN64" i="25"/>
  <c r="AN65" i="25"/>
  <c r="AN66" i="25"/>
  <c r="AN67" i="25"/>
  <c r="AN68" i="25"/>
  <c r="AN69" i="25"/>
  <c r="AN70" i="25"/>
  <c r="AN71" i="25"/>
  <c r="AN72" i="25"/>
  <c r="AN73" i="25"/>
  <c r="AN74" i="25"/>
  <c r="AN75" i="25"/>
  <c r="AN76" i="25"/>
  <c r="AN77" i="25"/>
  <c r="AN78" i="25"/>
  <c r="AN79" i="25"/>
  <c r="AN80" i="25"/>
  <c r="AN81" i="25"/>
  <c r="AN82" i="25"/>
  <c r="AN83" i="25"/>
  <c r="AN84" i="25"/>
  <c r="AN85" i="25"/>
  <c r="AN86" i="25"/>
  <c r="AN87" i="25"/>
  <c r="AN88" i="25"/>
  <c r="AN89" i="25"/>
  <c r="AN90" i="25"/>
  <c r="AN91" i="25"/>
  <c r="AN92" i="25"/>
  <c r="AN93" i="25"/>
  <c r="AN94" i="25"/>
  <c r="AN95" i="25"/>
  <c r="AN96" i="25"/>
  <c r="AN97" i="25"/>
  <c r="AN98" i="25"/>
  <c r="AN99" i="25"/>
  <c r="AN100" i="25"/>
  <c r="AN101" i="25"/>
  <c r="AN102" i="25"/>
  <c r="AN103" i="25"/>
  <c r="AN104" i="25"/>
  <c r="AN105" i="25"/>
  <c r="AN106" i="25"/>
  <c r="AN107" i="25"/>
  <c r="AN108" i="25"/>
  <c r="AN109" i="25"/>
  <c r="AN110" i="25"/>
  <c r="AN111" i="25"/>
  <c r="AN112" i="25"/>
  <c r="AN113" i="25"/>
  <c r="AN114" i="25"/>
  <c r="AN115" i="25"/>
  <c r="AN116" i="25"/>
  <c r="AN117" i="25"/>
  <c r="AN118" i="25"/>
  <c r="AN119" i="25"/>
  <c r="AN120" i="25"/>
  <c r="AN121" i="25"/>
  <c r="AN122" i="25"/>
  <c r="AN123" i="25"/>
  <c r="AN124" i="25"/>
  <c r="AN125" i="25"/>
  <c r="AN126" i="25"/>
  <c r="AN127" i="25"/>
  <c r="AN128" i="25"/>
  <c r="AN129" i="25"/>
  <c r="AN130" i="25"/>
  <c r="AN131" i="25"/>
  <c r="AN132" i="25"/>
  <c r="AN133" i="25"/>
  <c r="AN134" i="25"/>
  <c r="AN135" i="25"/>
  <c r="AN136" i="25"/>
  <c r="AN137" i="25"/>
  <c r="AN138" i="25"/>
  <c r="AN139" i="25"/>
  <c r="AN140" i="25"/>
  <c r="AN141" i="25"/>
  <c r="AN142" i="25"/>
  <c r="AN143" i="25"/>
  <c r="AN144" i="25"/>
  <c r="AN145" i="25"/>
  <c r="AN146" i="25"/>
  <c r="AN147" i="25"/>
  <c r="AN148" i="25"/>
  <c r="AN149" i="25"/>
  <c r="AN150" i="25"/>
  <c r="AN151" i="25"/>
  <c r="AN152" i="25"/>
  <c r="AN153" i="25"/>
  <c r="AN154" i="25"/>
  <c r="AN155" i="25"/>
  <c r="AN156" i="25"/>
  <c r="AN157" i="25"/>
  <c r="AN158" i="25"/>
  <c r="AN159" i="25"/>
  <c r="AN160" i="25"/>
  <c r="AN161" i="25"/>
  <c r="AN162" i="25"/>
  <c r="AN163" i="25"/>
  <c r="AN164" i="25"/>
  <c r="AN165" i="25"/>
  <c r="AN166" i="25"/>
  <c r="AN167" i="25"/>
  <c r="AN168" i="25"/>
  <c r="AN169" i="25"/>
  <c r="AN170" i="25"/>
  <c r="AN171" i="25"/>
  <c r="AN172" i="25"/>
  <c r="AN173" i="25"/>
  <c r="AN174" i="25"/>
  <c r="AN175" i="25"/>
  <c r="AN176" i="25"/>
  <c r="AN177" i="25"/>
  <c r="AN178" i="25"/>
  <c r="AN179" i="25"/>
  <c r="AN180" i="25"/>
  <c r="AN181" i="25"/>
  <c r="AN182" i="25"/>
  <c r="AN183" i="25"/>
  <c r="AN184" i="25"/>
  <c r="AN185" i="25"/>
  <c r="AN186" i="25"/>
  <c r="AN187" i="25"/>
  <c r="AN188" i="25"/>
  <c r="AN189" i="25"/>
  <c r="AN190" i="25"/>
  <c r="AN191" i="25"/>
  <c r="AN192" i="25"/>
  <c r="AN193" i="25"/>
  <c r="AN194" i="25"/>
  <c r="AH3" i="25"/>
  <c r="AH4" i="25"/>
  <c r="AH6" i="25"/>
  <c r="AH7" i="25"/>
  <c r="AH8" i="25"/>
  <c r="AH12" i="25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25" i="25"/>
  <c r="AH26" i="25"/>
  <c r="AH27" i="25"/>
  <c r="AH28" i="25"/>
  <c r="AH29" i="25"/>
  <c r="AH30" i="25"/>
  <c r="AH31" i="25"/>
  <c r="AH32" i="25"/>
  <c r="AH33" i="25"/>
  <c r="AH34" i="25"/>
  <c r="AH35" i="25"/>
  <c r="AH36" i="25"/>
  <c r="AH37" i="25"/>
  <c r="AH38" i="25"/>
  <c r="AH39" i="25"/>
  <c r="AH40" i="25"/>
  <c r="AH41" i="25"/>
  <c r="AH42" i="25"/>
  <c r="AH43" i="25"/>
  <c r="AH44" i="25"/>
  <c r="AH45" i="25"/>
  <c r="AH46" i="25"/>
  <c r="AH47" i="25"/>
  <c r="AH48" i="25"/>
  <c r="AH49" i="25"/>
  <c r="AH50" i="25"/>
  <c r="AH51" i="25"/>
  <c r="AH52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65" i="25"/>
  <c r="AH66" i="25"/>
  <c r="AH67" i="25"/>
  <c r="AH68" i="25"/>
  <c r="AH69" i="25"/>
  <c r="AH70" i="25"/>
  <c r="AH71" i="25"/>
  <c r="AH72" i="25"/>
  <c r="AH73" i="25"/>
  <c r="AH74" i="25"/>
  <c r="AH75" i="25"/>
  <c r="AH76" i="25"/>
  <c r="AH77" i="25"/>
  <c r="AH78" i="25"/>
  <c r="AH79" i="25"/>
  <c r="AH80" i="25"/>
  <c r="AH81" i="25"/>
  <c r="AH82" i="25"/>
  <c r="AH83" i="25"/>
  <c r="AH84" i="25"/>
  <c r="AH85" i="25"/>
  <c r="AH86" i="25"/>
  <c r="AH87" i="25"/>
  <c r="AH88" i="25"/>
  <c r="AH89" i="25"/>
  <c r="AH90" i="25"/>
  <c r="AH91" i="25"/>
  <c r="AH92" i="25"/>
  <c r="AH93" i="25"/>
  <c r="AH94" i="25"/>
  <c r="AH95" i="25"/>
  <c r="AH96" i="25"/>
  <c r="AH97" i="25"/>
  <c r="AH98" i="25"/>
  <c r="AH99" i="25"/>
  <c r="AH100" i="25"/>
  <c r="AH101" i="25"/>
  <c r="AH102" i="25"/>
  <c r="AH103" i="25"/>
  <c r="AH104" i="25"/>
  <c r="AH105" i="25"/>
  <c r="AH106" i="25"/>
  <c r="AH107" i="25"/>
  <c r="AH108" i="25"/>
  <c r="AH109" i="25"/>
  <c r="AH110" i="25"/>
  <c r="AH111" i="25"/>
  <c r="AH112" i="25"/>
  <c r="AH113" i="25"/>
  <c r="AH114" i="25"/>
  <c r="AH115" i="25"/>
  <c r="AH116" i="25"/>
  <c r="AH117" i="25"/>
  <c r="AH118" i="25"/>
  <c r="AH119" i="25"/>
  <c r="AH120" i="25"/>
  <c r="AH121" i="25"/>
  <c r="AH122" i="25"/>
  <c r="AH123" i="25"/>
  <c r="AH124" i="25"/>
  <c r="AH125" i="25"/>
  <c r="AH126" i="25"/>
  <c r="AH127" i="25"/>
  <c r="AH128" i="25"/>
  <c r="AH129" i="25"/>
  <c r="AH130" i="25"/>
  <c r="AH131" i="25"/>
  <c r="AH132" i="25"/>
  <c r="AH133" i="25"/>
  <c r="AH134" i="25"/>
  <c r="AH135" i="25"/>
  <c r="AH136" i="25"/>
  <c r="AH137" i="25"/>
  <c r="AH138" i="25"/>
  <c r="AH139" i="25"/>
  <c r="AH140" i="25"/>
  <c r="AH141" i="25"/>
  <c r="AH142" i="25"/>
  <c r="AH143" i="25"/>
  <c r="AH144" i="25"/>
  <c r="AH145" i="25"/>
  <c r="AH146" i="25"/>
  <c r="AH147" i="25"/>
  <c r="AH148" i="25"/>
  <c r="AH149" i="25"/>
  <c r="AH150" i="25"/>
  <c r="AH151" i="25"/>
  <c r="AH152" i="25"/>
  <c r="AH153" i="25"/>
  <c r="AH154" i="25"/>
  <c r="AH155" i="25"/>
  <c r="AH156" i="25"/>
  <c r="AH157" i="25"/>
  <c r="AH158" i="25"/>
  <c r="AH159" i="25"/>
  <c r="AH160" i="25"/>
  <c r="AH161" i="25"/>
  <c r="AH162" i="25"/>
  <c r="AH163" i="25"/>
  <c r="AH164" i="25"/>
  <c r="AH165" i="25"/>
  <c r="AH166" i="25"/>
  <c r="AH167" i="25"/>
  <c r="AH168" i="25"/>
  <c r="AH169" i="25"/>
  <c r="AH170" i="25"/>
  <c r="AH171" i="25"/>
  <c r="AH172" i="25"/>
  <c r="AH173" i="25"/>
  <c r="AH174" i="25"/>
  <c r="AH175" i="25"/>
  <c r="AH176" i="25"/>
  <c r="AH177" i="25"/>
  <c r="AH178" i="25"/>
  <c r="AH179" i="25"/>
  <c r="AH180" i="25"/>
  <c r="AH181" i="25"/>
  <c r="AH182" i="25"/>
  <c r="AH183" i="25"/>
  <c r="AH184" i="25"/>
  <c r="AH185" i="25"/>
  <c r="AH186" i="25"/>
  <c r="AH187" i="25"/>
  <c r="AH188" i="25"/>
  <c r="AH189" i="25"/>
  <c r="AH190" i="25"/>
  <c r="AH191" i="25"/>
  <c r="AH192" i="25"/>
  <c r="AH193" i="25"/>
  <c r="AH194" i="25"/>
  <c r="F2" i="46"/>
  <c r="E3" i="46"/>
  <c r="E4" i="46"/>
  <c r="E5" i="46"/>
  <c r="E6" i="46"/>
  <c r="E7" i="46"/>
  <c r="E8" i="46"/>
  <c r="E9" i="46"/>
  <c r="E10" i="46"/>
  <c r="E11" i="46"/>
  <c r="E2" i="46"/>
  <c r="D3" i="46"/>
  <c r="D4" i="46"/>
  <c r="D5" i="46"/>
  <c r="D6" i="46"/>
  <c r="D7" i="46"/>
  <c r="D8" i="46"/>
  <c r="D9" i="46"/>
  <c r="D10" i="46"/>
  <c r="D11" i="46"/>
  <c r="D2" i="46"/>
  <c r="O3" i="39"/>
  <c r="P3" i="39" s="1"/>
  <c r="O4" i="39"/>
  <c r="P4" i="39" s="1"/>
  <c r="O5" i="39"/>
  <c r="P5" i="39" s="1"/>
  <c r="O6" i="39"/>
  <c r="P6" i="39" s="1"/>
  <c r="O7" i="39"/>
  <c r="P7" i="39" s="1"/>
  <c r="O8" i="39"/>
  <c r="P8" i="39" s="1"/>
  <c r="O9" i="39"/>
  <c r="P9" i="39" s="1"/>
  <c r="O10" i="39"/>
  <c r="P10" i="39" s="1"/>
  <c r="O11" i="39"/>
  <c r="P11" i="39" s="1"/>
  <c r="O12" i="39"/>
  <c r="P12" i="39" s="1"/>
  <c r="O13" i="39"/>
  <c r="P13" i="39" s="1"/>
  <c r="O2" i="39"/>
  <c r="P2" i="39" s="1"/>
  <c r="N4" i="39"/>
  <c r="N2" i="39"/>
  <c r="N3" i="39"/>
  <c r="N6" i="39"/>
  <c r="N7" i="39"/>
  <c r="N8" i="39"/>
  <c r="N9" i="39"/>
  <c r="N10" i="39"/>
  <c r="N11" i="39"/>
  <c r="N12" i="39"/>
  <c r="N13" i="39"/>
  <c r="H3" i="39"/>
  <c r="I3" i="39"/>
  <c r="H4" i="39"/>
  <c r="I4" i="39"/>
  <c r="H5" i="39"/>
  <c r="I5" i="39"/>
  <c r="H6" i="39"/>
  <c r="I6" i="39"/>
  <c r="H7" i="39"/>
  <c r="I7" i="39"/>
  <c r="H8" i="39"/>
  <c r="I8" i="39"/>
  <c r="H9" i="39"/>
  <c r="I9" i="39"/>
  <c r="H10" i="39"/>
  <c r="I10" i="39"/>
  <c r="H11" i="39"/>
  <c r="I11" i="39"/>
  <c r="H12" i="39"/>
  <c r="I12" i="39"/>
  <c r="H13" i="39"/>
  <c r="I13" i="39"/>
  <c r="I2" i="39"/>
  <c r="H2" i="39"/>
  <c r="G2" i="39"/>
  <c r="H15" i="53"/>
  <c r="H18" i="53"/>
  <c r="H22" i="53"/>
  <c r="H23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47" i="53"/>
  <c r="H48" i="53"/>
  <c r="H49" i="53"/>
  <c r="H50" i="53"/>
  <c r="H51" i="53"/>
  <c r="H52" i="53"/>
  <c r="H53" i="53"/>
  <c r="H54" i="53"/>
  <c r="H55" i="53"/>
  <c r="H56" i="53"/>
  <c r="H57" i="53"/>
  <c r="H58" i="53"/>
  <c r="H59" i="53"/>
  <c r="H60" i="53"/>
  <c r="H61" i="53"/>
  <c r="H62" i="53"/>
  <c r="H63" i="53"/>
  <c r="H64" i="53"/>
  <c r="H65" i="53"/>
  <c r="H66" i="53"/>
  <c r="H67" i="53"/>
  <c r="H68" i="53"/>
  <c r="H69" i="53"/>
  <c r="H70" i="53"/>
  <c r="H71" i="53"/>
  <c r="H72" i="53"/>
  <c r="H73" i="53"/>
  <c r="H74" i="53"/>
  <c r="H75" i="53"/>
  <c r="H76" i="53"/>
  <c r="H77" i="53"/>
  <c r="H78" i="53"/>
  <c r="H79" i="53"/>
  <c r="H80" i="53"/>
  <c r="H81" i="53"/>
  <c r="H82" i="53"/>
  <c r="H83" i="53"/>
  <c r="H84" i="53"/>
  <c r="H85" i="53"/>
  <c r="H86" i="53"/>
  <c r="H87" i="53"/>
  <c r="H88" i="53"/>
  <c r="H89" i="53"/>
  <c r="H90" i="53"/>
  <c r="H91" i="53"/>
  <c r="H92" i="53"/>
  <c r="H93" i="53"/>
  <c r="H94" i="53"/>
  <c r="H95" i="53"/>
  <c r="H96" i="53"/>
  <c r="H97" i="53"/>
  <c r="H98" i="53"/>
  <c r="H99" i="53"/>
  <c r="H100" i="53"/>
  <c r="H101" i="53"/>
  <c r="H102" i="53"/>
  <c r="H103" i="53"/>
  <c r="H104" i="53"/>
  <c r="H105" i="53"/>
  <c r="H106" i="53"/>
  <c r="H107" i="53"/>
  <c r="H108" i="53"/>
  <c r="H109" i="53"/>
  <c r="H110" i="53"/>
  <c r="H111" i="53"/>
  <c r="H112" i="53"/>
  <c r="H113" i="53"/>
  <c r="H114" i="53"/>
  <c r="H115" i="53"/>
  <c r="H116" i="53"/>
  <c r="H117" i="53"/>
  <c r="H118" i="53"/>
  <c r="H119" i="53"/>
  <c r="H120" i="53"/>
  <c r="H121" i="53"/>
  <c r="H122" i="53"/>
  <c r="H123" i="53"/>
  <c r="H124" i="53"/>
  <c r="H125" i="53"/>
  <c r="H126" i="53"/>
  <c r="H127" i="53"/>
  <c r="H128" i="53"/>
  <c r="H129" i="53"/>
  <c r="H130" i="53"/>
  <c r="H131" i="53"/>
  <c r="H132" i="53"/>
  <c r="H133" i="53"/>
  <c r="H134" i="53"/>
  <c r="H135" i="53"/>
  <c r="H136" i="53"/>
  <c r="H137" i="53"/>
  <c r="H138" i="53"/>
  <c r="H139" i="53"/>
  <c r="H140" i="53"/>
  <c r="H141" i="53"/>
  <c r="H142" i="53"/>
  <c r="H143" i="53"/>
  <c r="H144" i="53"/>
  <c r="H145" i="53"/>
  <c r="H146" i="53"/>
  <c r="H147" i="53"/>
  <c r="H148" i="53"/>
  <c r="H149" i="53"/>
  <c r="H150" i="53"/>
  <c r="H151" i="53"/>
  <c r="H152" i="53"/>
  <c r="H153" i="53"/>
  <c r="H154" i="53"/>
  <c r="H155" i="53"/>
  <c r="H156" i="53"/>
  <c r="H157" i="53"/>
  <c r="H158" i="53"/>
  <c r="H159" i="53"/>
  <c r="H160" i="53"/>
  <c r="H161" i="53"/>
  <c r="H162" i="53"/>
  <c r="H163" i="53"/>
  <c r="H164" i="53"/>
  <c r="H165" i="53"/>
  <c r="H166" i="53"/>
  <c r="H167" i="53"/>
  <c r="H168" i="53"/>
  <c r="H169" i="53"/>
  <c r="H170" i="53"/>
  <c r="H171" i="53"/>
  <c r="H172" i="53"/>
  <c r="H173" i="53"/>
  <c r="H174" i="53"/>
  <c r="H175" i="53"/>
  <c r="H176" i="53"/>
  <c r="H177" i="53"/>
  <c r="H178" i="53"/>
  <c r="H179" i="53"/>
  <c r="H180" i="53"/>
  <c r="H181" i="53"/>
  <c r="H182" i="53"/>
  <c r="H183" i="53"/>
  <c r="H184" i="53"/>
  <c r="H185" i="53"/>
  <c r="H186" i="53"/>
  <c r="H187" i="53"/>
  <c r="H188" i="53"/>
  <c r="H189" i="53"/>
  <c r="H190" i="53"/>
  <c r="H191" i="53"/>
  <c r="H192" i="53"/>
  <c r="H193" i="53"/>
  <c r="H194" i="53"/>
  <c r="H195" i="53"/>
  <c r="H196" i="53"/>
  <c r="H197" i="53"/>
  <c r="H198" i="53"/>
  <c r="H199" i="53"/>
  <c r="H200" i="53"/>
  <c r="H201" i="53"/>
  <c r="H202" i="53"/>
  <c r="H203" i="53"/>
  <c r="H204" i="53"/>
  <c r="H205" i="53"/>
  <c r="H206" i="53"/>
  <c r="H207" i="53"/>
  <c r="H208" i="53"/>
  <c r="H209" i="53"/>
  <c r="H210" i="53"/>
  <c r="H211" i="53"/>
  <c r="H212" i="53"/>
  <c r="H213" i="53"/>
  <c r="H214" i="53"/>
  <c r="H215" i="53"/>
  <c r="H216" i="53"/>
  <c r="H217" i="53"/>
  <c r="H218" i="53"/>
  <c r="H219" i="53"/>
  <c r="H220" i="53"/>
  <c r="H221" i="53"/>
  <c r="H222" i="53"/>
  <c r="H223" i="53"/>
  <c r="H224" i="53"/>
  <c r="H225" i="53"/>
  <c r="H226" i="53"/>
  <c r="H227" i="53"/>
  <c r="H228" i="53"/>
  <c r="H229" i="53"/>
  <c r="H230" i="53"/>
  <c r="H231" i="53"/>
  <c r="H232" i="53"/>
  <c r="H233" i="53"/>
  <c r="H234" i="53"/>
  <c r="H235" i="53"/>
  <c r="H236" i="53"/>
  <c r="H237" i="53"/>
  <c r="H238" i="53"/>
  <c r="H239" i="53"/>
  <c r="H240" i="53"/>
  <c r="H241" i="53"/>
  <c r="H242" i="53"/>
  <c r="H243" i="53"/>
  <c r="H244" i="53"/>
  <c r="H245" i="53"/>
  <c r="H246" i="53"/>
  <c r="H247" i="53"/>
  <c r="H248" i="53"/>
  <c r="H249" i="53"/>
  <c r="H250" i="53"/>
  <c r="H251" i="53"/>
  <c r="H252" i="53"/>
  <c r="H253" i="53"/>
  <c r="H254" i="53"/>
  <c r="H255" i="53"/>
  <c r="H256" i="53"/>
  <c r="H257" i="53"/>
  <c r="H258" i="53"/>
  <c r="H259" i="53"/>
  <c r="H260" i="53"/>
  <c r="H261" i="53"/>
  <c r="H262" i="53"/>
  <c r="H263" i="53"/>
  <c r="H264" i="53"/>
  <c r="H265" i="53"/>
  <c r="H266" i="53"/>
  <c r="H267" i="53"/>
  <c r="H268" i="53"/>
  <c r="H269" i="53"/>
  <c r="H270" i="53"/>
  <c r="H271" i="53"/>
  <c r="H272" i="53"/>
  <c r="H273" i="53"/>
  <c r="H274" i="53"/>
  <c r="H275" i="53"/>
  <c r="H276" i="53"/>
  <c r="H277" i="53"/>
  <c r="H278" i="53"/>
  <c r="H279" i="53"/>
  <c r="H280" i="53"/>
  <c r="H281" i="53"/>
  <c r="H282" i="53"/>
  <c r="H283" i="53"/>
  <c r="H284" i="53"/>
  <c r="H285" i="53"/>
  <c r="H286" i="53"/>
  <c r="H287" i="53"/>
  <c r="H288" i="53"/>
  <c r="H289" i="53"/>
  <c r="H290" i="53"/>
  <c r="H291" i="53"/>
  <c r="H292" i="53"/>
  <c r="H293" i="53"/>
  <c r="H294" i="53"/>
  <c r="H295" i="53"/>
  <c r="H296" i="53"/>
  <c r="H297" i="53"/>
  <c r="H298" i="53"/>
  <c r="H299" i="53"/>
  <c r="H300" i="53"/>
  <c r="H301" i="53"/>
  <c r="H302" i="53"/>
  <c r="H303" i="53"/>
  <c r="H304" i="53"/>
  <c r="H305" i="53"/>
  <c r="H306" i="53"/>
  <c r="H307" i="53"/>
  <c r="H308" i="53"/>
  <c r="H309" i="53"/>
  <c r="H310" i="53"/>
  <c r="H311" i="53"/>
  <c r="H312" i="53"/>
  <c r="H313" i="53"/>
  <c r="H314" i="53"/>
  <c r="H315" i="53"/>
  <c r="H316" i="53"/>
  <c r="H317" i="53"/>
  <c r="H318" i="53"/>
  <c r="H319" i="53"/>
  <c r="H320" i="53"/>
  <c r="H321" i="53"/>
  <c r="H322" i="53"/>
  <c r="H323" i="53"/>
  <c r="H324" i="53"/>
  <c r="H325" i="53"/>
  <c r="H326" i="53"/>
  <c r="H327" i="53"/>
  <c r="H328" i="53"/>
  <c r="H329" i="53"/>
  <c r="H330" i="53"/>
  <c r="H331" i="53"/>
  <c r="H332" i="53"/>
  <c r="H333" i="53"/>
  <c r="H334" i="53"/>
  <c r="H335" i="53"/>
  <c r="H336" i="53"/>
  <c r="H337" i="53"/>
  <c r="H338" i="53"/>
  <c r="H339" i="53"/>
  <c r="H340" i="53"/>
  <c r="H341" i="53"/>
  <c r="H342" i="53"/>
  <c r="H343" i="53"/>
  <c r="H344" i="53"/>
  <c r="H345" i="53"/>
  <c r="H346" i="53"/>
  <c r="H347" i="53"/>
  <c r="H348" i="53"/>
  <c r="H349" i="53"/>
  <c r="H350" i="53"/>
  <c r="H351" i="53"/>
  <c r="H352" i="53"/>
  <c r="H353" i="53"/>
  <c r="H354" i="53"/>
  <c r="H355" i="53"/>
  <c r="H356" i="53"/>
  <c r="H357" i="53"/>
  <c r="H358" i="53"/>
  <c r="H359" i="53"/>
  <c r="H360" i="53"/>
  <c r="H361" i="53"/>
  <c r="H362" i="53"/>
  <c r="H363" i="53"/>
  <c r="H364" i="53"/>
  <c r="H365" i="53"/>
  <c r="H366" i="53"/>
  <c r="H367" i="53"/>
  <c r="H368" i="53"/>
  <c r="H369" i="53"/>
  <c r="H370" i="53"/>
  <c r="H371" i="53"/>
  <c r="H372" i="53"/>
  <c r="H373" i="53"/>
  <c r="H374" i="53"/>
  <c r="H375" i="53"/>
  <c r="H376" i="53"/>
  <c r="H377" i="53"/>
  <c r="H378" i="53"/>
  <c r="H379" i="53"/>
  <c r="H380" i="53"/>
  <c r="H381" i="53"/>
  <c r="H382" i="53"/>
  <c r="H383" i="53"/>
  <c r="H384" i="53"/>
  <c r="H385" i="53"/>
  <c r="H386" i="53"/>
  <c r="H387" i="53"/>
  <c r="H388" i="53"/>
  <c r="H389" i="53"/>
  <c r="H390" i="53"/>
  <c r="H391" i="53"/>
  <c r="H392" i="53"/>
  <c r="H393" i="53"/>
  <c r="H394" i="53"/>
  <c r="H395" i="53"/>
  <c r="H396" i="53"/>
  <c r="H397" i="53"/>
  <c r="H398" i="53"/>
  <c r="H399" i="53"/>
  <c r="H400" i="53"/>
  <c r="H401" i="53"/>
  <c r="H402" i="53"/>
  <c r="H403" i="53"/>
  <c r="H404" i="53"/>
  <c r="H405" i="53"/>
  <c r="H406" i="53"/>
  <c r="H407" i="53"/>
  <c r="H408" i="53"/>
  <c r="H409" i="53"/>
  <c r="H410" i="53"/>
  <c r="H411" i="53"/>
  <c r="H412" i="53"/>
  <c r="H413" i="53"/>
  <c r="H414" i="53"/>
  <c r="H415" i="53"/>
  <c r="H416" i="53"/>
  <c r="H417" i="53"/>
  <c r="H418" i="53"/>
  <c r="H419" i="53"/>
  <c r="H420" i="53"/>
  <c r="H421" i="53"/>
  <c r="J15" i="53"/>
  <c r="J18" i="53"/>
  <c r="J22" i="53"/>
  <c r="J23" i="53"/>
  <c r="J26" i="53"/>
  <c r="J27" i="53"/>
  <c r="J28" i="53"/>
  <c r="J29" i="53"/>
  <c r="J30" i="53"/>
  <c r="J31" i="53"/>
  <c r="J32" i="53"/>
  <c r="J33" i="53"/>
  <c r="J34" i="53"/>
  <c r="J35" i="53"/>
  <c r="J36" i="53"/>
  <c r="J37" i="53"/>
  <c r="J38" i="53"/>
  <c r="J39" i="53"/>
  <c r="J40" i="53"/>
  <c r="J41" i="53"/>
  <c r="J42" i="53"/>
  <c r="J43" i="53"/>
  <c r="J44" i="53"/>
  <c r="J45" i="53"/>
  <c r="J46" i="53"/>
  <c r="J47" i="53"/>
  <c r="J48" i="53"/>
  <c r="J49" i="53"/>
  <c r="J50" i="53"/>
  <c r="J51" i="53"/>
  <c r="J52" i="53"/>
  <c r="J53" i="53"/>
  <c r="J54" i="53"/>
  <c r="J55" i="53"/>
  <c r="J56" i="53"/>
  <c r="J57" i="53"/>
  <c r="J58" i="53"/>
  <c r="J59" i="53"/>
  <c r="J60" i="53"/>
  <c r="J61" i="53"/>
  <c r="J62" i="53"/>
  <c r="J63" i="53"/>
  <c r="J64" i="53"/>
  <c r="J65" i="53"/>
  <c r="J66" i="53"/>
  <c r="J67" i="53"/>
  <c r="J68" i="53"/>
  <c r="J69" i="53"/>
  <c r="J70" i="53"/>
  <c r="J71" i="53"/>
  <c r="J72" i="53"/>
  <c r="J73" i="53"/>
  <c r="J74" i="53"/>
  <c r="J75" i="53"/>
  <c r="J76" i="53"/>
  <c r="J77" i="53"/>
  <c r="J78" i="53"/>
  <c r="J79" i="53"/>
  <c r="J80" i="53"/>
  <c r="J81" i="53"/>
  <c r="J82" i="53"/>
  <c r="J83" i="53"/>
  <c r="J84" i="53"/>
  <c r="J85" i="53"/>
  <c r="J86" i="53"/>
  <c r="J87" i="53"/>
  <c r="J88" i="53"/>
  <c r="J89" i="53"/>
  <c r="J90" i="53"/>
  <c r="J91" i="53"/>
  <c r="J92" i="53"/>
  <c r="J93" i="53"/>
  <c r="J94" i="53"/>
  <c r="J95" i="53"/>
  <c r="J96" i="53"/>
  <c r="J97" i="53"/>
  <c r="J98" i="53"/>
  <c r="J99" i="53"/>
  <c r="J100" i="53"/>
  <c r="J101" i="53"/>
  <c r="J102" i="53"/>
  <c r="J103" i="53"/>
  <c r="J104" i="53"/>
  <c r="J105" i="53"/>
  <c r="J106" i="53"/>
  <c r="J107" i="53"/>
  <c r="J108" i="53"/>
  <c r="J109" i="53"/>
  <c r="J110" i="53"/>
  <c r="J111" i="53"/>
  <c r="J112" i="53"/>
  <c r="J113" i="53"/>
  <c r="J114" i="53"/>
  <c r="J115" i="53"/>
  <c r="J116" i="53"/>
  <c r="J117" i="53"/>
  <c r="J118" i="53"/>
  <c r="J119" i="53"/>
  <c r="J120" i="53"/>
  <c r="J121" i="53"/>
  <c r="J122" i="53"/>
  <c r="J123" i="53"/>
  <c r="J124" i="53"/>
  <c r="J125" i="53"/>
  <c r="J126" i="53"/>
  <c r="J127" i="53"/>
  <c r="J128" i="53"/>
  <c r="J129" i="53"/>
  <c r="J130" i="53"/>
  <c r="J131" i="53"/>
  <c r="J132" i="53"/>
  <c r="J133" i="53"/>
  <c r="J134" i="53"/>
  <c r="J135" i="53"/>
  <c r="J136" i="53"/>
  <c r="J137" i="53"/>
  <c r="J138" i="53"/>
  <c r="J139" i="53"/>
  <c r="J140" i="53"/>
  <c r="J141" i="53"/>
  <c r="J142" i="53"/>
  <c r="J143" i="53"/>
  <c r="J144" i="53"/>
  <c r="J145" i="53"/>
  <c r="J146" i="53"/>
  <c r="J147" i="53"/>
  <c r="J148" i="53"/>
  <c r="J149" i="53"/>
  <c r="J150" i="53"/>
  <c r="J151" i="53"/>
  <c r="J152" i="53"/>
  <c r="J153" i="53"/>
  <c r="J154" i="53"/>
  <c r="J155" i="53"/>
  <c r="J156" i="53"/>
  <c r="J157" i="53"/>
  <c r="J158" i="53"/>
  <c r="J159" i="53"/>
  <c r="J160" i="53"/>
  <c r="J161" i="53"/>
  <c r="J162" i="53"/>
  <c r="J163" i="53"/>
  <c r="J164" i="53"/>
  <c r="J165" i="53"/>
  <c r="J166" i="53"/>
  <c r="J167" i="53"/>
  <c r="J168" i="53"/>
  <c r="J169" i="53"/>
  <c r="J170" i="53"/>
  <c r="J171" i="53"/>
  <c r="J172" i="53"/>
  <c r="J173" i="53"/>
  <c r="J174" i="53"/>
  <c r="J175" i="53"/>
  <c r="J176" i="53"/>
  <c r="J177" i="53"/>
  <c r="J178" i="53"/>
  <c r="J179" i="53"/>
  <c r="J180" i="53"/>
  <c r="J181" i="53"/>
  <c r="J182" i="53"/>
  <c r="J183" i="53"/>
  <c r="J184" i="53"/>
  <c r="J185" i="53"/>
  <c r="J186" i="53"/>
  <c r="J187" i="53"/>
  <c r="J188" i="53"/>
  <c r="J189" i="53"/>
  <c r="J190" i="53"/>
  <c r="J191" i="53"/>
  <c r="J192" i="53"/>
  <c r="J193" i="53"/>
  <c r="J194" i="53"/>
  <c r="J195" i="53"/>
  <c r="J196" i="53"/>
  <c r="J197" i="53"/>
  <c r="J198" i="53"/>
  <c r="J199" i="53"/>
  <c r="J200" i="53"/>
  <c r="J201" i="53"/>
  <c r="J202" i="53"/>
  <c r="J203" i="53"/>
  <c r="J204" i="53"/>
  <c r="J205" i="53"/>
  <c r="J206" i="53"/>
  <c r="J207" i="53"/>
  <c r="J208" i="53"/>
  <c r="J209" i="53"/>
  <c r="J210" i="53"/>
  <c r="J211" i="53"/>
  <c r="J212" i="53"/>
  <c r="J213" i="53"/>
  <c r="J214" i="53"/>
  <c r="J215" i="53"/>
  <c r="J216" i="53"/>
  <c r="J217" i="53"/>
  <c r="J218" i="53"/>
  <c r="J219" i="53"/>
  <c r="J220" i="53"/>
  <c r="J221" i="53"/>
  <c r="J222" i="53"/>
  <c r="J223" i="53"/>
  <c r="J224" i="53"/>
  <c r="J225" i="53"/>
  <c r="J226" i="53"/>
  <c r="J227" i="53"/>
  <c r="J228" i="53"/>
  <c r="J229" i="53"/>
  <c r="J230" i="53"/>
  <c r="J231" i="53"/>
  <c r="J232" i="53"/>
  <c r="J233" i="53"/>
  <c r="J234" i="53"/>
  <c r="J235" i="53"/>
  <c r="J236" i="53"/>
  <c r="J237" i="53"/>
  <c r="J238" i="53"/>
  <c r="J239" i="53"/>
  <c r="J240" i="53"/>
  <c r="J241" i="53"/>
  <c r="J242" i="53"/>
  <c r="J243" i="53"/>
  <c r="J244" i="53"/>
  <c r="J245" i="53"/>
  <c r="J246" i="53"/>
  <c r="J247" i="53"/>
  <c r="J248" i="53"/>
  <c r="J249" i="53"/>
  <c r="J250" i="53"/>
  <c r="J251" i="53"/>
  <c r="J252" i="53"/>
  <c r="J253" i="53"/>
  <c r="J254" i="53"/>
  <c r="J255" i="53"/>
  <c r="J256" i="53"/>
  <c r="J257" i="53"/>
  <c r="J258" i="53"/>
  <c r="J259" i="53"/>
  <c r="J260" i="53"/>
  <c r="J261" i="53"/>
  <c r="J262" i="53"/>
  <c r="J263" i="53"/>
  <c r="J264" i="53"/>
  <c r="J265" i="53"/>
  <c r="J266" i="53"/>
  <c r="J267" i="53"/>
  <c r="J268" i="53"/>
  <c r="J269" i="53"/>
  <c r="J270" i="53"/>
  <c r="J271" i="53"/>
  <c r="J272" i="53"/>
  <c r="J273" i="53"/>
  <c r="J274" i="53"/>
  <c r="J275" i="53"/>
  <c r="J276" i="53"/>
  <c r="J277" i="53"/>
  <c r="J278" i="53"/>
  <c r="J279" i="53"/>
  <c r="J280" i="53"/>
  <c r="J281" i="53"/>
  <c r="J282" i="53"/>
  <c r="J283" i="53"/>
  <c r="J284" i="53"/>
  <c r="J285" i="53"/>
  <c r="J286" i="53"/>
  <c r="J287" i="53"/>
  <c r="J288" i="53"/>
  <c r="J289" i="53"/>
  <c r="J290" i="53"/>
  <c r="J291" i="53"/>
  <c r="J292" i="53"/>
  <c r="J293" i="53"/>
  <c r="J294" i="53"/>
  <c r="J295" i="53"/>
  <c r="J296" i="53"/>
  <c r="J297" i="53"/>
  <c r="J298" i="53"/>
  <c r="J299" i="53"/>
  <c r="J300" i="53"/>
  <c r="J301" i="53"/>
  <c r="J302" i="53"/>
  <c r="J303" i="53"/>
  <c r="J304" i="53"/>
  <c r="J305" i="53"/>
  <c r="J306" i="53"/>
  <c r="J307" i="53"/>
  <c r="J308" i="53"/>
  <c r="J309" i="53"/>
  <c r="J310" i="53"/>
  <c r="J311" i="53"/>
  <c r="J312" i="53"/>
  <c r="J313" i="53"/>
  <c r="J314" i="53"/>
  <c r="J315" i="53"/>
  <c r="J316" i="53"/>
  <c r="J317" i="53"/>
  <c r="J318" i="53"/>
  <c r="J319" i="53"/>
  <c r="J320" i="53"/>
  <c r="J321" i="53"/>
  <c r="J322" i="53"/>
  <c r="J323" i="53"/>
  <c r="J324" i="53"/>
  <c r="J325" i="53"/>
  <c r="J326" i="53"/>
  <c r="J327" i="53"/>
  <c r="J328" i="53"/>
  <c r="J329" i="53"/>
  <c r="J330" i="53"/>
  <c r="J331" i="53"/>
  <c r="J332" i="53"/>
  <c r="J333" i="53"/>
  <c r="J334" i="53"/>
  <c r="J335" i="53"/>
  <c r="J336" i="53"/>
  <c r="J337" i="53"/>
  <c r="J338" i="53"/>
  <c r="J339" i="53"/>
  <c r="J340" i="53"/>
  <c r="J341" i="53"/>
  <c r="J342" i="53"/>
  <c r="J343" i="53"/>
  <c r="J344" i="53"/>
  <c r="J345" i="53"/>
  <c r="J346" i="53"/>
  <c r="J347" i="53"/>
  <c r="J348" i="53"/>
  <c r="J349" i="53"/>
  <c r="J350" i="53"/>
  <c r="J351" i="53"/>
  <c r="J352" i="53"/>
  <c r="J353" i="53"/>
  <c r="J354" i="53"/>
  <c r="J355" i="53"/>
  <c r="J356" i="53"/>
  <c r="J357" i="53"/>
  <c r="J358" i="53"/>
  <c r="J359" i="53"/>
  <c r="J360" i="53"/>
  <c r="J361" i="53"/>
  <c r="J362" i="53"/>
  <c r="J363" i="53"/>
  <c r="J364" i="53"/>
  <c r="J365" i="53"/>
  <c r="J366" i="53"/>
  <c r="J367" i="53"/>
  <c r="J368" i="53"/>
  <c r="J369" i="53"/>
  <c r="J370" i="53"/>
  <c r="J371" i="53"/>
  <c r="J372" i="53"/>
  <c r="J373" i="53"/>
  <c r="J374" i="53"/>
  <c r="J375" i="53"/>
  <c r="J376" i="53"/>
  <c r="J377" i="53"/>
  <c r="J378" i="53"/>
  <c r="J379" i="53"/>
  <c r="J380" i="53"/>
  <c r="J381" i="53"/>
  <c r="J382" i="53"/>
  <c r="J383" i="53"/>
  <c r="J384" i="53"/>
  <c r="J385" i="53"/>
  <c r="J386" i="53"/>
  <c r="J387" i="53"/>
  <c r="J388" i="53"/>
  <c r="J389" i="53"/>
  <c r="J390" i="53"/>
  <c r="J391" i="53"/>
  <c r="J392" i="53"/>
  <c r="J393" i="53"/>
  <c r="J394" i="53"/>
  <c r="J395" i="53"/>
  <c r="J396" i="53"/>
  <c r="J397" i="53"/>
  <c r="J398" i="53"/>
  <c r="J399" i="53"/>
  <c r="J400" i="53"/>
  <c r="J401" i="53"/>
  <c r="J402" i="53"/>
  <c r="J403" i="53"/>
  <c r="J404" i="53"/>
  <c r="J405" i="53"/>
  <c r="J406" i="53"/>
  <c r="J407" i="53"/>
  <c r="J408" i="53"/>
  <c r="J409" i="53"/>
  <c r="J410" i="53"/>
  <c r="J411" i="53"/>
  <c r="J412" i="53"/>
  <c r="J413" i="53"/>
  <c r="J414" i="53"/>
  <c r="J415" i="53"/>
  <c r="J416" i="53"/>
  <c r="J417" i="53"/>
  <c r="J418" i="53"/>
  <c r="J419" i="53"/>
  <c r="J420" i="53"/>
  <c r="J421" i="53"/>
  <c r="B3" i="51"/>
  <c r="B4" i="51"/>
  <c r="B5" i="51"/>
  <c r="B6" i="51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2" i="51"/>
  <c r="B3" i="36"/>
  <c r="C3" i="36" s="1"/>
  <c r="B4" i="36"/>
  <c r="C4" i="36" s="1"/>
  <c r="B5" i="36"/>
  <c r="C5" i="36" s="1"/>
  <c r="B6" i="36"/>
  <c r="C6" i="36" s="1"/>
  <c r="B7" i="36"/>
  <c r="C7" i="36" s="1"/>
  <c r="B8" i="36"/>
  <c r="C8" i="36" s="1"/>
  <c r="B9" i="36"/>
  <c r="C9" i="36" s="1"/>
  <c r="B10" i="36"/>
  <c r="C10" i="36" s="1"/>
  <c r="B11" i="36"/>
  <c r="C11" i="36" s="1"/>
  <c r="B12" i="36"/>
  <c r="C12" i="36" s="1"/>
  <c r="B13" i="36"/>
  <c r="C13" i="36" s="1"/>
  <c r="B14" i="36"/>
  <c r="C14" i="36" s="1"/>
  <c r="B15" i="36"/>
  <c r="C15" i="36" s="1"/>
  <c r="B16" i="36"/>
  <c r="C16" i="36" s="1"/>
  <c r="B17" i="36"/>
  <c r="C17" i="36" s="1"/>
  <c r="B18" i="36"/>
  <c r="C18" i="36" s="1"/>
  <c r="B19" i="36"/>
  <c r="C19" i="36" s="1"/>
  <c r="B20" i="36"/>
  <c r="C20" i="36" s="1"/>
  <c r="B21" i="36"/>
  <c r="C21" i="36" s="1"/>
  <c r="B22" i="36"/>
  <c r="C22" i="36" s="1"/>
  <c r="B23" i="36"/>
  <c r="C23" i="36" s="1"/>
  <c r="B24" i="36"/>
  <c r="C24" i="36" s="1"/>
  <c r="B25" i="36"/>
  <c r="C25" i="36" s="1"/>
  <c r="B26" i="36"/>
  <c r="C26" i="36" s="1"/>
  <c r="B27" i="36"/>
  <c r="C27" i="36" s="1"/>
  <c r="B28" i="36"/>
  <c r="C28" i="36" s="1"/>
  <c r="B29" i="36"/>
  <c r="C29" i="36" s="1"/>
  <c r="B30" i="36"/>
  <c r="C30" i="36" s="1"/>
  <c r="B31" i="36"/>
  <c r="C31" i="36" s="1"/>
  <c r="B32" i="36"/>
  <c r="C32" i="36" s="1"/>
  <c r="B33" i="36"/>
  <c r="C33" i="36" s="1"/>
  <c r="B34" i="36"/>
  <c r="C34" i="36" s="1"/>
  <c r="B35" i="36"/>
  <c r="C35" i="36" s="1"/>
  <c r="B36" i="36"/>
  <c r="C36" i="36" s="1"/>
  <c r="B37" i="36"/>
  <c r="C37" i="36" s="1"/>
  <c r="B38" i="36"/>
  <c r="C38" i="36" s="1"/>
  <c r="B39" i="36"/>
  <c r="C39" i="36" s="1"/>
  <c r="B40" i="36"/>
  <c r="C40" i="36" s="1"/>
  <c r="B41" i="36"/>
  <c r="C41" i="36" s="1"/>
  <c r="B42" i="36"/>
  <c r="C42" i="36" s="1"/>
  <c r="B43" i="36"/>
  <c r="C43" i="36" s="1"/>
  <c r="B44" i="36"/>
  <c r="C44" i="36" s="1"/>
  <c r="B45" i="36"/>
  <c r="C45" i="36" s="1"/>
  <c r="B46" i="36"/>
  <c r="C46" i="36" s="1"/>
  <c r="B47" i="36"/>
  <c r="C47" i="36" s="1"/>
  <c r="B48" i="36"/>
  <c r="C48" i="36" s="1"/>
  <c r="B49" i="36"/>
  <c r="C49" i="36" s="1"/>
  <c r="B50" i="36"/>
  <c r="C50" i="36" s="1"/>
  <c r="B51" i="36"/>
  <c r="C51" i="36" s="1"/>
  <c r="B52" i="36"/>
  <c r="C52" i="36" s="1"/>
  <c r="B53" i="36"/>
  <c r="C53" i="36" s="1"/>
  <c r="B54" i="36"/>
  <c r="C54" i="36" s="1"/>
  <c r="B55" i="36"/>
  <c r="C55" i="36" s="1"/>
  <c r="B56" i="36"/>
  <c r="C56" i="36" s="1"/>
  <c r="B57" i="36"/>
  <c r="C57" i="36" s="1"/>
  <c r="B58" i="36"/>
  <c r="C58" i="36" s="1"/>
  <c r="B59" i="36"/>
  <c r="C59" i="36" s="1"/>
  <c r="B60" i="36"/>
  <c r="C60" i="36" s="1"/>
  <c r="B61" i="36"/>
  <c r="C61" i="36" s="1"/>
  <c r="B62" i="36"/>
  <c r="C62" i="36" s="1"/>
  <c r="B63" i="36"/>
  <c r="C63" i="36" s="1"/>
  <c r="B64" i="36"/>
  <c r="C64" i="36" s="1"/>
  <c r="B65" i="36"/>
  <c r="C65" i="36" s="1"/>
  <c r="B66" i="36"/>
  <c r="C66" i="36" s="1"/>
  <c r="B67" i="36"/>
  <c r="C67" i="36" s="1"/>
  <c r="B68" i="36"/>
  <c r="C68" i="36" s="1"/>
  <c r="B69" i="36"/>
  <c r="C69" i="36" s="1"/>
  <c r="B70" i="36"/>
  <c r="C70" i="36" s="1"/>
  <c r="B71" i="36"/>
  <c r="C71" i="36" s="1"/>
  <c r="B72" i="36"/>
  <c r="C72" i="36" s="1"/>
  <c r="B73" i="36"/>
  <c r="C73" i="36" s="1"/>
  <c r="B74" i="36"/>
  <c r="C74" i="36" s="1"/>
  <c r="B75" i="36"/>
  <c r="C75" i="36" s="1"/>
  <c r="B76" i="36"/>
  <c r="C76" i="36" s="1"/>
  <c r="B77" i="36"/>
  <c r="C77" i="36" s="1"/>
  <c r="B78" i="36"/>
  <c r="C78" i="36" s="1"/>
  <c r="B79" i="36"/>
  <c r="C79" i="36" s="1"/>
  <c r="B80" i="36"/>
  <c r="C80" i="36" s="1"/>
  <c r="B81" i="36"/>
  <c r="C81" i="36" s="1"/>
  <c r="B82" i="36"/>
  <c r="C82" i="36" s="1"/>
  <c r="B83" i="36"/>
  <c r="C83" i="36" s="1"/>
  <c r="B84" i="36"/>
  <c r="C84" i="36" s="1"/>
  <c r="B85" i="36"/>
  <c r="C85" i="36" s="1"/>
  <c r="B2" i="36"/>
  <c r="C2" i="36" s="1"/>
  <c r="L10" i="36"/>
  <c r="L3" i="36"/>
  <c r="L4" i="36"/>
  <c r="L6" i="36"/>
  <c r="L7" i="36"/>
  <c r="L8" i="36"/>
  <c r="L11" i="36"/>
  <c r="L12" i="36"/>
  <c r="L13" i="36"/>
  <c r="L14" i="36"/>
  <c r="L15" i="36"/>
  <c r="L17" i="36"/>
  <c r="L18" i="36"/>
  <c r="L19" i="36"/>
  <c r="L21" i="36"/>
  <c r="L22" i="36"/>
  <c r="L24" i="36"/>
  <c r="L25" i="36"/>
  <c r="L26" i="36"/>
  <c r="L27" i="36"/>
  <c r="L28" i="36"/>
  <c r="L29" i="36"/>
  <c r="L31" i="36"/>
  <c r="L32" i="36"/>
  <c r="L33" i="36"/>
  <c r="L34" i="36"/>
  <c r="L35" i="36"/>
  <c r="L36" i="36"/>
  <c r="L38" i="36"/>
  <c r="L39" i="36"/>
  <c r="L40" i="36"/>
  <c r="L42" i="36"/>
  <c r="L43" i="36"/>
  <c r="L45" i="36"/>
  <c r="L46" i="36"/>
  <c r="L47" i="36"/>
  <c r="L48" i="36"/>
  <c r="L49" i="36"/>
  <c r="L50" i="36"/>
  <c r="L52" i="36"/>
  <c r="L53" i="36"/>
  <c r="L54" i="36"/>
  <c r="L55" i="36"/>
  <c r="L56" i="36"/>
  <c r="L57" i="36"/>
  <c r="L59" i="36"/>
  <c r="L60" i="36"/>
  <c r="L61" i="36"/>
  <c r="L63" i="36"/>
  <c r="L64" i="36"/>
  <c r="L66" i="36"/>
  <c r="L67" i="36"/>
  <c r="L68" i="36"/>
  <c r="L69" i="36"/>
  <c r="L70" i="36"/>
  <c r="L71" i="36"/>
  <c r="L73" i="36"/>
  <c r="L74" i="36"/>
  <c r="L75" i="36"/>
  <c r="L76" i="36"/>
  <c r="L77" i="36"/>
  <c r="L78" i="36"/>
  <c r="L80" i="36"/>
  <c r="L81" i="36"/>
  <c r="L82" i="36"/>
  <c r="L84" i="36"/>
  <c r="L85" i="36"/>
  <c r="I11" i="36"/>
  <c r="I12" i="36"/>
  <c r="I13" i="36"/>
  <c r="I14" i="36"/>
  <c r="I15" i="36"/>
  <c r="I16" i="36"/>
  <c r="I18" i="36"/>
  <c r="I20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41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62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3" i="36"/>
  <c r="G3" i="46"/>
  <c r="G4" i="46"/>
  <c r="G5" i="46"/>
  <c r="G6" i="46"/>
  <c r="G7" i="46"/>
  <c r="G8" i="46"/>
  <c r="G9" i="46"/>
  <c r="G10" i="46"/>
  <c r="G11" i="46"/>
  <c r="G2" i="46"/>
  <c r="F3" i="46"/>
  <c r="F4" i="46"/>
  <c r="F5" i="46"/>
  <c r="F6" i="46"/>
  <c r="F7" i="46"/>
  <c r="F8" i="46"/>
  <c r="F9" i="46"/>
  <c r="F10" i="46"/>
  <c r="F11" i="46"/>
  <c r="E5" i="52"/>
  <c r="E4" i="52"/>
  <c r="E2" i="52"/>
  <c r="E3" i="52"/>
  <c r="AY3" i="25"/>
  <c r="BB3" i="25" s="1"/>
  <c r="AY4" i="25"/>
  <c r="BB4" i="25" s="1"/>
  <c r="AY5" i="25"/>
  <c r="BB5" i="25" s="1"/>
  <c r="AY6" i="25"/>
  <c r="BB6" i="25" s="1"/>
  <c r="AY7" i="25"/>
  <c r="BB7" i="25" s="1"/>
  <c r="AY8" i="25"/>
  <c r="BB8" i="25" s="1"/>
  <c r="AY9" i="25"/>
  <c r="BB9" i="25" s="1"/>
  <c r="AY10" i="25"/>
  <c r="BB10" i="25" s="1"/>
  <c r="AY11" i="25"/>
  <c r="BB11" i="25" s="1"/>
  <c r="AY12" i="25"/>
  <c r="BB12" i="25" s="1"/>
  <c r="AY13" i="25"/>
  <c r="BB13" i="25" s="1"/>
  <c r="AY14" i="25"/>
  <c r="BB14" i="25" s="1"/>
  <c r="AY15" i="25"/>
  <c r="BB15" i="25" s="1"/>
  <c r="AY16" i="25"/>
  <c r="BB16" i="25" s="1"/>
  <c r="AY17" i="25"/>
  <c r="BB17" i="25" s="1"/>
  <c r="AY18" i="25"/>
  <c r="BB18" i="25" s="1"/>
  <c r="AY19" i="25"/>
  <c r="BB19" i="25" s="1"/>
  <c r="AY20" i="25"/>
  <c r="BB20" i="25" s="1"/>
  <c r="AY21" i="25"/>
  <c r="BB21" i="25" s="1"/>
  <c r="AY22" i="25"/>
  <c r="BB22" i="25" s="1"/>
  <c r="AY23" i="25"/>
  <c r="BB23" i="25" s="1"/>
  <c r="AY24" i="25"/>
  <c r="BB24" i="25" s="1"/>
  <c r="AY25" i="25"/>
  <c r="BB25" i="25" s="1"/>
  <c r="AY26" i="25"/>
  <c r="BB26" i="25" s="1"/>
  <c r="AY27" i="25"/>
  <c r="BB27" i="25" s="1"/>
  <c r="AY28" i="25"/>
  <c r="BB28" i="25" s="1"/>
  <c r="AY29" i="25"/>
  <c r="BB29" i="25" s="1"/>
  <c r="AY30" i="25"/>
  <c r="BB30" i="25" s="1"/>
  <c r="AY31" i="25"/>
  <c r="BB31" i="25" s="1"/>
  <c r="AY32" i="25"/>
  <c r="BB32" i="25" s="1"/>
  <c r="AY33" i="25"/>
  <c r="BB33" i="25" s="1"/>
  <c r="AY34" i="25"/>
  <c r="BB34" i="25" s="1"/>
  <c r="AY35" i="25"/>
  <c r="BB35" i="25" s="1"/>
  <c r="AY36" i="25"/>
  <c r="BB36" i="25" s="1"/>
  <c r="AY37" i="25"/>
  <c r="BB37" i="25" s="1"/>
  <c r="AY38" i="25"/>
  <c r="BB38" i="25" s="1"/>
  <c r="AY39" i="25"/>
  <c r="BB39" i="25" s="1"/>
  <c r="AY40" i="25"/>
  <c r="BB40" i="25" s="1"/>
  <c r="AY41" i="25"/>
  <c r="BB41" i="25" s="1"/>
  <c r="AY42" i="25"/>
  <c r="BB42" i="25" s="1"/>
  <c r="AY43" i="25"/>
  <c r="BB43" i="25" s="1"/>
  <c r="AY44" i="25"/>
  <c r="BB44" i="25" s="1"/>
  <c r="AY45" i="25"/>
  <c r="BB45" i="25" s="1"/>
  <c r="AY46" i="25"/>
  <c r="BB46" i="25" s="1"/>
  <c r="AY47" i="25"/>
  <c r="BB47" i="25" s="1"/>
  <c r="AY48" i="25"/>
  <c r="BB48" i="25" s="1"/>
  <c r="AY49" i="25"/>
  <c r="BB49" i="25" s="1"/>
  <c r="AY50" i="25"/>
  <c r="BB50" i="25" s="1"/>
  <c r="AY51" i="25"/>
  <c r="BB51" i="25" s="1"/>
  <c r="AY52" i="25"/>
  <c r="BB52" i="25" s="1"/>
  <c r="AY53" i="25"/>
  <c r="BB53" i="25" s="1"/>
  <c r="AY54" i="25"/>
  <c r="BB54" i="25" s="1"/>
  <c r="AY55" i="25"/>
  <c r="BB55" i="25" s="1"/>
  <c r="AY56" i="25"/>
  <c r="BB56" i="25" s="1"/>
  <c r="AY57" i="25"/>
  <c r="BB57" i="25" s="1"/>
  <c r="AY58" i="25"/>
  <c r="BB58" i="25" s="1"/>
  <c r="AY59" i="25"/>
  <c r="BB59" i="25" s="1"/>
  <c r="AY60" i="25"/>
  <c r="BB60" i="25" s="1"/>
  <c r="AY61" i="25"/>
  <c r="BB61" i="25" s="1"/>
  <c r="AY62" i="25"/>
  <c r="BB62" i="25" s="1"/>
  <c r="AY63" i="25"/>
  <c r="BB63" i="25" s="1"/>
  <c r="AY64" i="25"/>
  <c r="BB64" i="25" s="1"/>
  <c r="AY65" i="25"/>
  <c r="BB65" i="25" s="1"/>
  <c r="AY66" i="25"/>
  <c r="BB66" i="25" s="1"/>
  <c r="AY67" i="25"/>
  <c r="BB67" i="25" s="1"/>
  <c r="AY68" i="25"/>
  <c r="BB68" i="25" s="1"/>
  <c r="AY69" i="25"/>
  <c r="BB69" i="25" s="1"/>
  <c r="AY70" i="25"/>
  <c r="BB70" i="25" s="1"/>
  <c r="AY71" i="25"/>
  <c r="BB71" i="25" s="1"/>
  <c r="AY72" i="25"/>
  <c r="BB72" i="25" s="1"/>
  <c r="AY73" i="25"/>
  <c r="BB73" i="25" s="1"/>
  <c r="AY74" i="25"/>
  <c r="BB74" i="25" s="1"/>
  <c r="AY75" i="25"/>
  <c r="BB75" i="25" s="1"/>
  <c r="AY76" i="25"/>
  <c r="BB76" i="25" s="1"/>
  <c r="AY77" i="25"/>
  <c r="BB77" i="25" s="1"/>
  <c r="AY78" i="25"/>
  <c r="BB78" i="25" s="1"/>
  <c r="AY79" i="25"/>
  <c r="BB79" i="25" s="1"/>
  <c r="AY80" i="25"/>
  <c r="BB80" i="25" s="1"/>
  <c r="AY81" i="25"/>
  <c r="BB81" i="25" s="1"/>
  <c r="AY82" i="25"/>
  <c r="BB82" i="25" s="1"/>
  <c r="AY83" i="25"/>
  <c r="BB83" i="25" s="1"/>
  <c r="AY84" i="25"/>
  <c r="BB84" i="25" s="1"/>
  <c r="AY85" i="25"/>
  <c r="BB85" i="25" s="1"/>
  <c r="AY86" i="25"/>
  <c r="BB86" i="25" s="1"/>
  <c r="AY87" i="25"/>
  <c r="BB87" i="25" s="1"/>
  <c r="AY88" i="25"/>
  <c r="BB88" i="25" s="1"/>
  <c r="AY89" i="25"/>
  <c r="BB89" i="25" s="1"/>
  <c r="AY90" i="25"/>
  <c r="BB90" i="25" s="1"/>
  <c r="AY91" i="25"/>
  <c r="BB91" i="25" s="1"/>
  <c r="AY92" i="25"/>
  <c r="BB92" i="25" s="1"/>
  <c r="AY93" i="25"/>
  <c r="BB93" i="25" s="1"/>
  <c r="AY94" i="25"/>
  <c r="BB94" i="25" s="1"/>
  <c r="AY95" i="25"/>
  <c r="BB95" i="25" s="1"/>
  <c r="AY96" i="25"/>
  <c r="BB96" i="25" s="1"/>
  <c r="AY97" i="25"/>
  <c r="BB97" i="25" s="1"/>
  <c r="AY98" i="25"/>
  <c r="BB98" i="25" s="1"/>
  <c r="AY99" i="25"/>
  <c r="BB99" i="25" s="1"/>
  <c r="AY100" i="25"/>
  <c r="BB100" i="25" s="1"/>
  <c r="AY101" i="25"/>
  <c r="BB101" i="25" s="1"/>
  <c r="AY102" i="25"/>
  <c r="BB102" i="25" s="1"/>
  <c r="AY103" i="25"/>
  <c r="BB103" i="25" s="1"/>
  <c r="AY104" i="25"/>
  <c r="BB104" i="25" s="1"/>
  <c r="AY105" i="25"/>
  <c r="BB105" i="25" s="1"/>
  <c r="AY106" i="25"/>
  <c r="BB106" i="25" s="1"/>
  <c r="AY107" i="25"/>
  <c r="BB107" i="25" s="1"/>
  <c r="AY108" i="25"/>
  <c r="BB108" i="25" s="1"/>
  <c r="AY109" i="25"/>
  <c r="BB109" i="25" s="1"/>
  <c r="AY110" i="25"/>
  <c r="BB110" i="25" s="1"/>
  <c r="AY111" i="25"/>
  <c r="BB111" i="25" s="1"/>
  <c r="AY112" i="25"/>
  <c r="BB112" i="25" s="1"/>
  <c r="AY113" i="25"/>
  <c r="BB113" i="25" s="1"/>
  <c r="AY114" i="25"/>
  <c r="BB114" i="25" s="1"/>
  <c r="AY115" i="25"/>
  <c r="BB115" i="25" s="1"/>
  <c r="AY116" i="25"/>
  <c r="BB116" i="25" s="1"/>
  <c r="AY117" i="25"/>
  <c r="BB117" i="25" s="1"/>
  <c r="AY118" i="25"/>
  <c r="BB118" i="25" s="1"/>
  <c r="AY119" i="25"/>
  <c r="BB119" i="25" s="1"/>
  <c r="AY120" i="25"/>
  <c r="BB120" i="25" s="1"/>
  <c r="AY121" i="25"/>
  <c r="BB121" i="25" s="1"/>
  <c r="AY122" i="25"/>
  <c r="BB122" i="25" s="1"/>
  <c r="AY123" i="25"/>
  <c r="BB123" i="25" s="1"/>
  <c r="AY124" i="25"/>
  <c r="BB124" i="25" s="1"/>
  <c r="AY125" i="25"/>
  <c r="BB125" i="25" s="1"/>
  <c r="AY126" i="25"/>
  <c r="BB126" i="25" s="1"/>
  <c r="AY127" i="25"/>
  <c r="BB127" i="25" s="1"/>
  <c r="AY128" i="25"/>
  <c r="BB128" i="25" s="1"/>
  <c r="AY129" i="25"/>
  <c r="BB129" i="25" s="1"/>
  <c r="AY130" i="25"/>
  <c r="BB130" i="25" s="1"/>
  <c r="AY131" i="25"/>
  <c r="BB131" i="25" s="1"/>
  <c r="AY132" i="25"/>
  <c r="BB132" i="25" s="1"/>
  <c r="AY133" i="25"/>
  <c r="BB133" i="25" s="1"/>
  <c r="AY134" i="25"/>
  <c r="BB134" i="25" s="1"/>
  <c r="AY135" i="25"/>
  <c r="BB135" i="25" s="1"/>
  <c r="AY136" i="25"/>
  <c r="BB136" i="25" s="1"/>
  <c r="AY137" i="25"/>
  <c r="BB137" i="25" s="1"/>
  <c r="AY138" i="25"/>
  <c r="BB138" i="25" s="1"/>
  <c r="AY139" i="25"/>
  <c r="BB139" i="25" s="1"/>
  <c r="AY140" i="25"/>
  <c r="BB140" i="25" s="1"/>
  <c r="AY141" i="25"/>
  <c r="BB141" i="25" s="1"/>
  <c r="AY142" i="25"/>
  <c r="BB142" i="25" s="1"/>
  <c r="AY143" i="25"/>
  <c r="BB143" i="25" s="1"/>
  <c r="AY144" i="25"/>
  <c r="BB144" i="25" s="1"/>
  <c r="AY145" i="25"/>
  <c r="BB145" i="25" s="1"/>
  <c r="AY146" i="25"/>
  <c r="BB146" i="25" s="1"/>
  <c r="AY147" i="25"/>
  <c r="BB147" i="25" s="1"/>
  <c r="AY148" i="25"/>
  <c r="BB148" i="25" s="1"/>
  <c r="AY149" i="25"/>
  <c r="BB149" i="25" s="1"/>
  <c r="AY150" i="25"/>
  <c r="BB150" i="25" s="1"/>
  <c r="AY151" i="25"/>
  <c r="BB151" i="25" s="1"/>
  <c r="AY152" i="25"/>
  <c r="BB152" i="25" s="1"/>
  <c r="AY153" i="25"/>
  <c r="BB153" i="25" s="1"/>
  <c r="AY154" i="25"/>
  <c r="BB154" i="25" s="1"/>
  <c r="AY155" i="25"/>
  <c r="BB155" i="25" s="1"/>
  <c r="AY156" i="25"/>
  <c r="BB156" i="25" s="1"/>
  <c r="AY157" i="25"/>
  <c r="BB157" i="25" s="1"/>
  <c r="AY158" i="25"/>
  <c r="BB158" i="25" s="1"/>
  <c r="AY159" i="25"/>
  <c r="BB159" i="25" s="1"/>
  <c r="AY160" i="25"/>
  <c r="BB160" i="25" s="1"/>
  <c r="AY161" i="25"/>
  <c r="BB161" i="25" s="1"/>
  <c r="AY162" i="25"/>
  <c r="BB162" i="25" s="1"/>
  <c r="AY163" i="25"/>
  <c r="BB163" i="25" s="1"/>
  <c r="AY164" i="25"/>
  <c r="BB164" i="25" s="1"/>
  <c r="AY165" i="25"/>
  <c r="BB165" i="25" s="1"/>
  <c r="AY166" i="25"/>
  <c r="BB166" i="25" s="1"/>
  <c r="AY167" i="25"/>
  <c r="BB167" i="25" s="1"/>
  <c r="AY168" i="25"/>
  <c r="BB168" i="25" s="1"/>
  <c r="AY169" i="25"/>
  <c r="BB169" i="25" s="1"/>
  <c r="AY170" i="25"/>
  <c r="BB170" i="25" s="1"/>
  <c r="AY171" i="25"/>
  <c r="BB171" i="25" s="1"/>
  <c r="AY172" i="25"/>
  <c r="BB172" i="25" s="1"/>
  <c r="AY173" i="25"/>
  <c r="BB173" i="25" s="1"/>
  <c r="AY174" i="25"/>
  <c r="BB174" i="25" s="1"/>
  <c r="AY175" i="25"/>
  <c r="BB175" i="25" s="1"/>
  <c r="AY176" i="25"/>
  <c r="BB176" i="25" s="1"/>
  <c r="AY177" i="25"/>
  <c r="BB177" i="25" s="1"/>
  <c r="AY178" i="25"/>
  <c r="BB178" i="25" s="1"/>
  <c r="AY179" i="25"/>
  <c r="BB179" i="25" s="1"/>
  <c r="AY180" i="25"/>
  <c r="BB180" i="25" s="1"/>
  <c r="AY181" i="25"/>
  <c r="BB181" i="25" s="1"/>
  <c r="AY182" i="25"/>
  <c r="BB182" i="25" s="1"/>
  <c r="AY183" i="25"/>
  <c r="BB183" i="25" s="1"/>
  <c r="AY184" i="25"/>
  <c r="BB184" i="25" s="1"/>
  <c r="AY185" i="25"/>
  <c r="BB185" i="25" s="1"/>
  <c r="AY186" i="25"/>
  <c r="BB186" i="25" s="1"/>
  <c r="AY187" i="25"/>
  <c r="BB187" i="25" s="1"/>
  <c r="AY188" i="25"/>
  <c r="BB188" i="25" s="1"/>
  <c r="AY189" i="25"/>
  <c r="BB189" i="25" s="1"/>
  <c r="AY190" i="25"/>
  <c r="BB190" i="25" s="1"/>
  <c r="AY191" i="25"/>
  <c r="BB191" i="25" s="1"/>
  <c r="AY192" i="25"/>
  <c r="BB192" i="25" s="1"/>
  <c r="AY193" i="25"/>
  <c r="BB193" i="25" s="1"/>
  <c r="AY194" i="25"/>
  <c r="BB194" i="25" s="1"/>
  <c r="AY195" i="25"/>
  <c r="AY196" i="25"/>
  <c r="AY197" i="25"/>
  <c r="AY198" i="25"/>
  <c r="AY199" i="25"/>
  <c r="AY200" i="25"/>
  <c r="AY201" i="25"/>
  <c r="AY202" i="25"/>
  <c r="AY203" i="25"/>
  <c r="AY204" i="25"/>
  <c r="AY205" i="25"/>
  <c r="AY206" i="25"/>
  <c r="AY207" i="25"/>
  <c r="AY208" i="25"/>
  <c r="AY209" i="25"/>
  <c r="AY210" i="25"/>
  <c r="AY211" i="25"/>
  <c r="AY212" i="25"/>
  <c r="AY213" i="25"/>
  <c r="AY214" i="25"/>
  <c r="AY215" i="25"/>
  <c r="AY216" i="25"/>
  <c r="AY217" i="25"/>
  <c r="AY218" i="25"/>
  <c r="AY219" i="25"/>
  <c r="AY220" i="25"/>
  <c r="AY221" i="25"/>
  <c r="AY222" i="25"/>
  <c r="AY223" i="25"/>
  <c r="AY224" i="25"/>
  <c r="AY225" i="25"/>
  <c r="AY226" i="25"/>
  <c r="AY227" i="25"/>
  <c r="AY228" i="25"/>
  <c r="AY229" i="25"/>
  <c r="AY230" i="25"/>
  <c r="AY231" i="25"/>
  <c r="AY232" i="25"/>
  <c r="AY233" i="25"/>
  <c r="AY234" i="25"/>
  <c r="AY235" i="25"/>
  <c r="AY236" i="25"/>
  <c r="AY237" i="25"/>
  <c r="AY238" i="25"/>
  <c r="AY239" i="25"/>
  <c r="AY240" i="25"/>
  <c r="AY241" i="25"/>
  <c r="AY242" i="25"/>
  <c r="AY243" i="25"/>
  <c r="AY244" i="25"/>
  <c r="AY245" i="25"/>
  <c r="AY2" i="25"/>
  <c r="AS2" i="25"/>
  <c r="AM2" i="25"/>
  <c r="AP3" i="25"/>
  <c r="AP4" i="25"/>
  <c r="AP6" i="25"/>
  <c r="AP7" i="25"/>
  <c r="AP8" i="25"/>
  <c r="AP11" i="25"/>
  <c r="AP12" i="25"/>
  <c r="AP13" i="25"/>
  <c r="AP14" i="25"/>
  <c r="AP15" i="25"/>
  <c r="AP16" i="25"/>
  <c r="AP19" i="25"/>
  <c r="AP20" i="25"/>
  <c r="AP21" i="25"/>
  <c r="AP22" i="25"/>
  <c r="AP23" i="25"/>
  <c r="AP24" i="25"/>
  <c r="AP27" i="25"/>
  <c r="AP28" i="25"/>
  <c r="AP29" i="25"/>
  <c r="AP30" i="25"/>
  <c r="AP31" i="25"/>
  <c r="AP32" i="25"/>
  <c r="AP35" i="25"/>
  <c r="AP36" i="25"/>
  <c r="AP37" i="25"/>
  <c r="AP38" i="25"/>
  <c r="AP39" i="25"/>
  <c r="AP40" i="25"/>
  <c r="AP43" i="25"/>
  <c r="AP44" i="25"/>
  <c r="AP45" i="25"/>
  <c r="AP46" i="25"/>
  <c r="AP47" i="25"/>
  <c r="AP48" i="25"/>
  <c r="AP51" i="25"/>
  <c r="AP52" i="25"/>
  <c r="AP53" i="25"/>
  <c r="AP54" i="25"/>
  <c r="AP55" i="25"/>
  <c r="AP56" i="25"/>
  <c r="AP59" i="25"/>
  <c r="AP60" i="25"/>
  <c r="AP61" i="25"/>
  <c r="AP62" i="25"/>
  <c r="AP63" i="25"/>
  <c r="AP64" i="25"/>
  <c r="AP67" i="25"/>
  <c r="AP68" i="25"/>
  <c r="AP69" i="25"/>
  <c r="AP70" i="25"/>
  <c r="AP71" i="25"/>
  <c r="AP72" i="25"/>
  <c r="AP75" i="25"/>
  <c r="AP76" i="25"/>
  <c r="AP77" i="25"/>
  <c r="AP78" i="25"/>
  <c r="AP79" i="25"/>
  <c r="AP80" i="25"/>
  <c r="AP83" i="25"/>
  <c r="AP84" i="25"/>
  <c r="AP85" i="25"/>
  <c r="AP86" i="25"/>
  <c r="AP87" i="25"/>
  <c r="AP88" i="25"/>
  <c r="AP91" i="25"/>
  <c r="AP92" i="25"/>
  <c r="AP93" i="25"/>
  <c r="AP94" i="25"/>
  <c r="AP95" i="25"/>
  <c r="AP96" i="25"/>
  <c r="AP99" i="25"/>
  <c r="AP100" i="25"/>
  <c r="AP101" i="25"/>
  <c r="AP102" i="25"/>
  <c r="AP103" i="25"/>
  <c r="AP104" i="25"/>
  <c r="AP107" i="25"/>
  <c r="AP108" i="25"/>
  <c r="AP109" i="25"/>
  <c r="AP110" i="25"/>
  <c r="AP111" i="25"/>
  <c r="AP112" i="25"/>
  <c r="AP115" i="25"/>
  <c r="AP116" i="25"/>
  <c r="AP117" i="25"/>
  <c r="AP118" i="25"/>
  <c r="AP119" i="25"/>
  <c r="AP120" i="25"/>
  <c r="AP123" i="25"/>
  <c r="AP124" i="25"/>
  <c r="AP125" i="25"/>
  <c r="AP126" i="25"/>
  <c r="AP127" i="25"/>
  <c r="AP128" i="25"/>
  <c r="AP131" i="25"/>
  <c r="AP132" i="25"/>
  <c r="AP133" i="25"/>
  <c r="AP134" i="25"/>
  <c r="AP135" i="25"/>
  <c r="AP136" i="25"/>
  <c r="AP139" i="25"/>
  <c r="AP140" i="25"/>
  <c r="AP141" i="25"/>
  <c r="AP142" i="25"/>
  <c r="AP143" i="25"/>
  <c r="AP144" i="25"/>
  <c r="AP147" i="25"/>
  <c r="AP148" i="25"/>
  <c r="AP149" i="25"/>
  <c r="AP150" i="25"/>
  <c r="AP151" i="25"/>
  <c r="AP152" i="25"/>
  <c r="AP155" i="25"/>
  <c r="AP156" i="25"/>
  <c r="AP157" i="25"/>
  <c r="AP158" i="25"/>
  <c r="AP159" i="25"/>
  <c r="AP160" i="25"/>
  <c r="AP163" i="25"/>
  <c r="AP164" i="25"/>
  <c r="AP165" i="25"/>
  <c r="AP166" i="25"/>
  <c r="AP167" i="25"/>
  <c r="AP168" i="25"/>
  <c r="AP171" i="25"/>
  <c r="AP172" i="25"/>
  <c r="AP173" i="25"/>
  <c r="AP174" i="25"/>
  <c r="AP175" i="25"/>
  <c r="AP176" i="25"/>
  <c r="AP179" i="25"/>
  <c r="AP180" i="25"/>
  <c r="AP181" i="25"/>
  <c r="AP182" i="25"/>
  <c r="AP183" i="25"/>
  <c r="AP184" i="25"/>
  <c r="AP187" i="25"/>
  <c r="AP188" i="25"/>
  <c r="AP189" i="25"/>
  <c r="AP190" i="25"/>
  <c r="AP191" i="25"/>
  <c r="AP192" i="25"/>
  <c r="AG2" i="25"/>
  <c r="AJ3" i="25"/>
  <c r="AJ4" i="25"/>
  <c r="AJ6" i="25"/>
  <c r="AJ7" i="25"/>
  <c r="AJ8" i="25"/>
  <c r="AJ12" i="25"/>
  <c r="AJ13" i="25"/>
  <c r="AJ14" i="25"/>
  <c r="AJ15" i="25"/>
  <c r="AJ18" i="25"/>
  <c r="AJ19" i="25"/>
  <c r="AJ20" i="25"/>
  <c r="AJ21" i="25"/>
  <c r="AJ22" i="25"/>
  <c r="AJ23" i="25"/>
  <c r="AJ26" i="25"/>
  <c r="AJ27" i="25"/>
  <c r="AJ28" i="25"/>
  <c r="AJ29" i="25"/>
  <c r="AJ30" i="25"/>
  <c r="AJ31" i="25"/>
  <c r="AJ34" i="25"/>
  <c r="AJ35" i="25"/>
  <c r="AJ36" i="25"/>
  <c r="AJ37" i="25"/>
  <c r="AJ38" i="25"/>
  <c r="AJ39" i="25"/>
  <c r="AJ42" i="25"/>
  <c r="AJ43" i="25"/>
  <c r="AJ44" i="25"/>
  <c r="AJ45" i="25"/>
  <c r="AJ46" i="25"/>
  <c r="AJ47" i="25"/>
  <c r="AJ50" i="25"/>
  <c r="AJ51" i="25"/>
  <c r="AJ52" i="25"/>
  <c r="AJ53" i="25"/>
  <c r="AJ54" i="25"/>
  <c r="AJ55" i="25"/>
  <c r="AJ58" i="25"/>
  <c r="AJ59" i="25"/>
  <c r="AJ60" i="25"/>
  <c r="AJ61" i="25"/>
  <c r="AJ62" i="25"/>
  <c r="AJ63" i="25"/>
  <c r="AJ66" i="25"/>
  <c r="AJ67" i="25"/>
  <c r="AJ68" i="25"/>
  <c r="AJ69" i="25"/>
  <c r="AJ70" i="25"/>
  <c r="AJ71" i="25"/>
  <c r="AJ74" i="25"/>
  <c r="AJ75" i="25"/>
  <c r="AJ76" i="25"/>
  <c r="AJ77" i="25"/>
  <c r="AJ78" i="25"/>
  <c r="AJ79" i="25"/>
  <c r="AJ82" i="25"/>
  <c r="AJ83" i="25"/>
  <c r="AJ84" i="25"/>
  <c r="AJ85" i="25"/>
  <c r="AJ86" i="25"/>
  <c r="AJ87" i="25"/>
  <c r="AJ90" i="25"/>
  <c r="AJ91" i="25"/>
  <c r="AJ92" i="25"/>
  <c r="AJ93" i="25"/>
  <c r="AJ94" i="25"/>
  <c r="AJ95" i="25"/>
  <c r="AJ98" i="25"/>
  <c r="AJ99" i="25"/>
  <c r="AJ100" i="25"/>
  <c r="AJ101" i="25"/>
  <c r="AJ102" i="25"/>
  <c r="AJ103" i="25"/>
  <c r="AJ106" i="25"/>
  <c r="AJ107" i="25"/>
  <c r="AJ108" i="25"/>
  <c r="AJ109" i="25"/>
  <c r="AJ110" i="25"/>
  <c r="AJ111" i="25"/>
  <c r="AJ114" i="25"/>
  <c r="AJ115" i="25"/>
  <c r="AJ116" i="25"/>
  <c r="AJ117" i="25"/>
  <c r="AJ118" i="25"/>
  <c r="AJ119" i="25"/>
  <c r="AJ122" i="25"/>
  <c r="AJ123" i="25"/>
  <c r="AJ124" i="25"/>
  <c r="AJ125" i="25"/>
  <c r="AJ126" i="25"/>
  <c r="AJ127" i="25"/>
  <c r="AJ130" i="25"/>
  <c r="AJ131" i="25"/>
  <c r="AJ132" i="25"/>
  <c r="AJ133" i="25"/>
  <c r="AJ134" i="25"/>
  <c r="AJ135" i="25"/>
  <c r="AJ138" i="25"/>
  <c r="AJ139" i="25"/>
  <c r="AJ140" i="25"/>
  <c r="AJ141" i="25"/>
  <c r="AJ142" i="25"/>
  <c r="AJ143" i="25"/>
  <c r="AJ146" i="25"/>
  <c r="AJ147" i="25"/>
  <c r="AJ148" i="25"/>
  <c r="AJ149" i="25"/>
  <c r="AJ150" i="25"/>
  <c r="AJ151" i="25"/>
  <c r="AJ154" i="25"/>
  <c r="AJ155" i="25"/>
  <c r="AJ156" i="25"/>
  <c r="AJ157" i="25"/>
  <c r="AJ158" i="25"/>
  <c r="AJ159" i="25"/>
  <c r="AJ162" i="25"/>
  <c r="AJ163" i="25"/>
  <c r="AJ164" i="25"/>
  <c r="AJ165" i="25"/>
  <c r="AJ166" i="25"/>
  <c r="AJ167" i="25"/>
  <c r="AJ170" i="25"/>
  <c r="AJ171" i="25"/>
  <c r="AJ172" i="25"/>
  <c r="AJ173" i="25"/>
  <c r="AJ174" i="25"/>
  <c r="AJ175" i="25"/>
  <c r="AJ178" i="25"/>
  <c r="AJ179" i="25"/>
  <c r="AJ180" i="25"/>
  <c r="AJ181" i="25"/>
  <c r="AJ182" i="25"/>
  <c r="AJ183" i="25"/>
  <c r="AJ186" i="25"/>
  <c r="AJ187" i="25"/>
  <c r="AJ188" i="25"/>
  <c r="AJ189" i="25"/>
  <c r="AJ190" i="25"/>
  <c r="AJ191" i="25"/>
  <c r="AJ194" i="25"/>
  <c r="J12" i="39" l="1"/>
  <c r="J10" i="39"/>
  <c r="J6" i="39"/>
  <c r="J3" i="39"/>
  <c r="J2" i="39"/>
  <c r="J5" i="39"/>
  <c r="J11" i="39"/>
  <c r="J13" i="39"/>
  <c r="J9" i="39"/>
  <c r="J8" i="39"/>
  <c r="J4" i="39"/>
  <c r="J7" i="39"/>
  <c r="C77" i="51"/>
  <c r="C69" i="51"/>
  <c r="C61" i="51"/>
  <c r="C53" i="51"/>
  <c r="C45" i="51"/>
  <c r="C37" i="51"/>
  <c r="C29" i="51"/>
  <c r="C21" i="51"/>
  <c r="C76" i="51"/>
  <c r="C68" i="51"/>
  <c r="C60" i="51"/>
  <c r="C52" i="51"/>
  <c r="C44" i="51"/>
  <c r="C36" i="51"/>
  <c r="C28" i="51"/>
  <c r="C20" i="51"/>
  <c r="C75" i="51"/>
  <c r="C67" i="51"/>
  <c r="C59" i="51"/>
  <c r="C51" i="51"/>
  <c r="C43" i="51"/>
  <c r="C35" i="51"/>
  <c r="C27" i="51"/>
  <c r="C19" i="51"/>
  <c r="C74" i="51"/>
  <c r="C66" i="51"/>
  <c r="C58" i="51"/>
  <c r="C50" i="51"/>
  <c r="C42" i="51"/>
  <c r="C34" i="51"/>
  <c r="C26" i="51"/>
  <c r="C18" i="51"/>
  <c r="C73" i="51"/>
  <c r="C65" i="51"/>
  <c r="C57" i="51"/>
  <c r="C49" i="51"/>
  <c r="C41" i="51"/>
  <c r="C33" i="51"/>
  <c r="C25" i="51"/>
  <c r="C17" i="51"/>
  <c r="C72" i="51"/>
  <c r="C64" i="51"/>
  <c r="C56" i="51"/>
  <c r="C48" i="51"/>
  <c r="C40" i="51"/>
  <c r="C32" i="51"/>
  <c r="C24" i="51"/>
  <c r="C16" i="51"/>
  <c r="C79" i="51"/>
  <c r="C71" i="51"/>
  <c r="C63" i="51"/>
  <c r="C55" i="51"/>
  <c r="C47" i="51"/>
  <c r="C39" i="51"/>
  <c r="C31" i="51"/>
  <c r="C23" i="51"/>
  <c r="C15" i="51"/>
  <c r="C78" i="51"/>
  <c r="C70" i="51"/>
  <c r="C62" i="51"/>
  <c r="C54" i="51"/>
  <c r="C46" i="51"/>
  <c r="C38" i="51"/>
  <c r="C30" i="51"/>
  <c r="C22" i="51"/>
  <c r="C14" i="51"/>
  <c r="C10" i="51"/>
  <c r="C9" i="51"/>
  <c r="C8" i="51"/>
  <c r="C7" i="51"/>
  <c r="C2" i="51"/>
  <c r="C6" i="51"/>
  <c r="C13" i="51"/>
  <c r="C5" i="51"/>
  <c r="C12" i="51"/>
  <c r="C4" i="51"/>
  <c r="C11" i="51"/>
  <c r="C3" i="51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8" i="25"/>
  <c r="P245" i="25"/>
  <c r="A195" i="25"/>
  <c r="I195" i="25" s="1"/>
  <c r="A196" i="25"/>
  <c r="I196" i="25" s="1"/>
  <c r="A197" i="25"/>
  <c r="I197" i="25" s="1"/>
  <c r="A198" i="25"/>
  <c r="I198" i="25" s="1"/>
  <c r="A199" i="25"/>
  <c r="I199" i="25" s="1"/>
  <c r="A200" i="25"/>
  <c r="I200" i="25" s="1"/>
  <c r="A201" i="25"/>
  <c r="I201" i="25" s="1"/>
  <c r="A202" i="25"/>
  <c r="I202" i="25" s="1"/>
  <c r="A203" i="25"/>
  <c r="I203" i="25" s="1"/>
  <c r="A204" i="25"/>
  <c r="I204" i="25" s="1"/>
  <c r="A205" i="25"/>
  <c r="I205" i="25" s="1"/>
  <c r="A206" i="25"/>
  <c r="I206" i="25" s="1"/>
  <c r="A207" i="25"/>
  <c r="I207" i="25" s="1"/>
  <c r="A208" i="25"/>
  <c r="I208" i="25" s="1"/>
  <c r="A209" i="25"/>
  <c r="I209" i="25" s="1"/>
  <c r="A210" i="25"/>
  <c r="I210" i="25" s="1"/>
  <c r="A211" i="25"/>
  <c r="I211" i="25" s="1"/>
  <c r="A212" i="25"/>
  <c r="I212" i="25" s="1"/>
  <c r="A213" i="25"/>
  <c r="I213" i="25" s="1"/>
  <c r="A214" i="25"/>
  <c r="I214" i="25" s="1"/>
  <c r="A215" i="25"/>
  <c r="I215" i="25" s="1"/>
  <c r="A216" i="25"/>
  <c r="I216" i="25" s="1"/>
  <c r="A217" i="25"/>
  <c r="I217" i="25" s="1"/>
  <c r="A218" i="25"/>
  <c r="I218" i="25" s="1"/>
  <c r="A219" i="25"/>
  <c r="I219" i="25" s="1"/>
  <c r="A220" i="25"/>
  <c r="I220" i="25" s="1"/>
  <c r="A221" i="25"/>
  <c r="I221" i="25" s="1"/>
  <c r="A222" i="25"/>
  <c r="I222" i="25" s="1"/>
  <c r="A223" i="25"/>
  <c r="I223" i="25" s="1"/>
  <c r="A224" i="25"/>
  <c r="I224" i="25" s="1"/>
  <c r="A225" i="25"/>
  <c r="I225" i="25" s="1"/>
  <c r="A226" i="25"/>
  <c r="I226" i="25" s="1"/>
  <c r="A227" i="25"/>
  <c r="I227" i="25" s="1"/>
  <c r="A228" i="25"/>
  <c r="I228" i="25" s="1"/>
  <c r="A229" i="25"/>
  <c r="I229" i="25" s="1"/>
  <c r="A230" i="25"/>
  <c r="I230" i="25" s="1"/>
  <c r="A231" i="25"/>
  <c r="I231" i="25" s="1"/>
  <c r="A232" i="25"/>
  <c r="I232" i="25" s="1"/>
  <c r="A233" i="25"/>
  <c r="I233" i="25" s="1"/>
  <c r="A234" i="25"/>
  <c r="I234" i="25" s="1"/>
  <c r="A235" i="25"/>
  <c r="I235" i="25" s="1"/>
  <c r="A236" i="25"/>
  <c r="I236" i="25" s="1"/>
  <c r="A237" i="25"/>
  <c r="I237" i="25" s="1"/>
  <c r="A238" i="25"/>
  <c r="I238" i="25" s="1"/>
  <c r="A239" i="25"/>
  <c r="I239" i="25" s="1"/>
  <c r="A240" i="25"/>
  <c r="I240" i="25" s="1"/>
  <c r="A241" i="25"/>
  <c r="I241" i="25" s="1"/>
  <c r="A242" i="25"/>
  <c r="I242" i="25" s="1"/>
  <c r="A243" i="25"/>
  <c r="I243" i="25" s="1"/>
  <c r="A244" i="25"/>
  <c r="I244" i="25" s="1"/>
  <c r="A245" i="25"/>
  <c r="I245" i="25" s="1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N67" i="51" l="1"/>
  <c r="N41" i="51"/>
  <c r="N15" i="51"/>
  <c r="N54" i="51"/>
  <c r="N28" i="51"/>
  <c r="N2" i="51"/>
  <c r="B17" i="25"/>
  <c r="C17" i="25"/>
  <c r="D17" i="25"/>
  <c r="Z17" i="25"/>
  <c r="AD17" i="25" s="1"/>
  <c r="AC17" i="25"/>
  <c r="AU17" i="25"/>
  <c r="BA17" i="25"/>
  <c r="C18" i="25"/>
  <c r="D18" i="25"/>
  <c r="Z18" i="25"/>
  <c r="AD18" i="25" s="1"/>
  <c r="BA18" i="25"/>
  <c r="C19" i="25"/>
  <c r="D19" i="25"/>
  <c r="Z19" i="25"/>
  <c r="AD19" i="25" s="1"/>
  <c r="AO19" i="25"/>
  <c r="BA19" i="25"/>
  <c r="C20" i="25"/>
  <c r="D20" i="25"/>
  <c r="Z20" i="25"/>
  <c r="AD20" i="25" s="1"/>
  <c r="AI20" i="25"/>
  <c r="AO20" i="25"/>
  <c r="BA20" i="25"/>
  <c r="C21" i="25"/>
  <c r="D21" i="25"/>
  <c r="Z21" i="25"/>
  <c r="AD21" i="25" s="1"/>
  <c r="AC21" i="25"/>
  <c r="BA21" i="25"/>
  <c r="C22" i="25"/>
  <c r="D22" i="25"/>
  <c r="Z22" i="25"/>
  <c r="AD22" i="25" s="1"/>
  <c r="AI22" i="25"/>
  <c r="BA22" i="25"/>
  <c r="C23" i="25"/>
  <c r="D23" i="25"/>
  <c r="Z23" i="25"/>
  <c r="AD23" i="25" s="1"/>
  <c r="AO23" i="25"/>
  <c r="BA23" i="25"/>
  <c r="C24" i="25"/>
  <c r="D24" i="25"/>
  <c r="Z24" i="25"/>
  <c r="AD24" i="25" s="1"/>
  <c r="AI24" i="25"/>
  <c r="AO24" i="25"/>
  <c r="BA24" i="25"/>
  <c r="C25" i="25"/>
  <c r="D25" i="25"/>
  <c r="Z25" i="25"/>
  <c r="AD25" i="25" s="1"/>
  <c r="AC25" i="25"/>
  <c r="AI25" i="25"/>
  <c r="BA25" i="25"/>
  <c r="C26" i="25"/>
  <c r="D26" i="25"/>
  <c r="Z26" i="25"/>
  <c r="AD26" i="25" s="1"/>
  <c r="AI26" i="25"/>
  <c r="BA26" i="25"/>
  <c r="C27" i="25"/>
  <c r="D27" i="25"/>
  <c r="Z27" i="25"/>
  <c r="AD27" i="25" s="1"/>
  <c r="BA27" i="25"/>
  <c r="C28" i="25"/>
  <c r="D28" i="25"/>
  <c r="Z28" i="25"/>
  <c r="AD28" i="25" s="1"/>
  <c r="AC28" i="25"/>
  <c r="AI28" i="25"/>
  <c r="AO28" i="25"/>
  <c r="BA28" i="25"/>
  <c r="C29" i="25"/>
  <c r="D29" i="25"/>
  <c r="Z29" i="25"/>
  <c r="AD29" i="25" s="1"/>
  <c r="AC29" i="25"/>
  <c r="AI29" i="25"/>
  <c r="BA29" i="25"/>
  <c r="C30" i="25"/>
  <c r="D30" i="25"/>
  <c r="Z30" i="25"/>
  <c r="AD30" i="25" s="1"/>
  <c r="AI30" i="25"/>
  <c r="BA30" i="25"/>
  <c r="C31" i="25"/>
  <c r="D31" i="25"/>
  <c r="Z31" i="25"/>
  <c r="AD31" i="25" s="1"/>
  <c r="AU31" i="25"/>
  <c r="BA31" i="25"/>
  <c r="C32" i="25"/>
  <c r="D32" i="25"/>
  <c r="Z32" i="25"/>
  <c r="AD32" i="25" s="1"/>
  <c r="AC32" i="25"/>
  <c r="AI32" i="25"/>
  <c r="AO32" i="25"/>
  <c r="BA32" i="25"/>
  <c r="C33" i="25"/>
  <c r="D33" i="25"/>
  <c r="Z33" i="25"/>
  <c r="AD33" i="25" s="1"/>
  <c r="AC33" i="25"/>
  <c r="BA33" i="25"/>
  <c r="C34" i="25"/>
  <c r="D34" i="25"/>
  <c r="Z34" i="25"/>
  <c r="AD34" i="25" s="1"/>
  <c r="AI34" i="25"/>
  <c r="BA34" i="25"/>
  <c r="C35" i="25"/>
  <c r="D35" i="25"/>
  <c r="Z35" i="25"/>
  <c r="AD35" i="25" s="1"/>
  <c r="AO35" i="25"/>
  <c r="AU35" i="25"/>
  <c r="BA35" i="25"/>
  <c r="C36" i="25"/>
  <c r="D36" i="25"/>
  <c r="Z36" i="25"/>
  <c r="AD36" i="25" s="1"/>
  <c r="AC36" i="25"/>
  <c r="AO36" i="25"/>
  <c r="AU36" i="25"/>
  <c r="BA36" i="25"/>
  <c r="C37" i="25"/>
  <c r="D37" i="25"/>
  <c r="Z37" i="25"/>
  <c r="AD37" i="25" s="1"/>
  <c r="AC37" i="25"/>
  <c r="BA37" i="25"/>
  <c r="C38" i="25"/>
  <c r="D38" i="25"/>
  <c r="Z38" i="25"/>
  <c r="AD38" i="25" s="1"/>
  <c r="AI38" i="25"/>
  <c r="BA38" i="25"/>
  <c r="C39" i="25"/>
  <c r="D39" i="25"/>
  <c r="Z39" i="25"/>
  <c r="AD39" i="25" s="1"/>
  <c r="AO39" i="25"/>
  <c r="AU39" i="25"/>
  <c r="BA39" i="25"/>
  <c r="C40" i="25"/>
  <c r="D40" i="25"/>
  <c r="Z40" i="25"/>
  <c r="AD40" i="25" s="1"/>
  <c r="AI40" i="25"/>
  <c r="BA40" i="25"/>
  <c r="C41" i="25"/>
  <c r="D41" i="25"/>
  <c r="Z41" i="25"/>
  <c r="AD41" i="25" s="1"/>
  <c r="BA41" i="25"/>
  <c r="C42" i="25"/>
  <c r="D42" i="25"/>
  <c r="Z42" i="25"/>
  <c r="AD42" i="25" s="1"/>
  <c r="AI42" i="25"/>
  <c r="AU42" i="25"/>
  <c r="BA42" i="25"/>
  <c r="C43" i="25"/>
  <c r="D43" i="25"/>
  <c r="Z43" i="25"/>
  <c r="AD43" i="25" s="1"/>
  <c r="AI43" i="25"/>
  <c r="BA43" i="25"/>
  <c r="C44" i="25"/>
  <c r="D44" i="25"/>
  <c r="Z44" i="25"/>
  <c r="AD44" i="25" s="1"/>
  <c r="AC44" i="25"/>
  <c r="BA44" i="25"/>
  <c r="C45" i="25"/>
  <c r="D45" i="25"/>
  <c r="Z45" i="25"/>
  <c r="AD45" i="25" s="1"/>
  <c r="AI45" i="25"/>
  <c r="BA45" i="25"/>
  <c r="C46" i="25"/>
  <c r="D46" i="25"/>
  <c r="Z46" i="25"/>
  <c r="AD46" i="25" s="1"/>
  <c r="AC46" i="25"/>
  <c r="AI46" i="25"/>
  <c r="AU46" i="25"/>
  <c r="BA46" i="25"/>
  <c r="C47" i="25"/>
  <c r="D47" i="25"/>
  <c r="Z47" i="25"/>
  <c r="AD47" i="25" s="1"/>
  <c r="AI47" i="25"/>
  <c r="BA47" i="25"/>
  <c r="C48" i="25"/>
  <c r="D48" i="25"/>
  <c r="Z48" i="25"/>
  <c r="AD48" i="25" s="1"/>
  <c r="AI48" i="25"/>
  <c r="AO48" i="25"/>
  <c r="BA48" i="25"/>
  <c r="C49" i="25"/>
  <c r="D49" i="25"/>
  <c r="Z49" i="25"/>
  <c r="AD49" i="25" s="1"/>
  <c r="AC49" i="25"/>
  <c r="AI49" i="25"/>
  <c r="AO49" i="25"/>
  <c r="BA49" i="25"/>
  <c r="C50" i="25"/>
  <c r="D50" i="25"/>
  <c r="Z50" i="25"/>
  <c r="AD50" i="25" s="1"/>
  <c r="AC50" i="25"/>
  <c r="AI50" i="25"/>
  <c r="BA50" i="25"/>
  <c r="C51" i="25"/>
  <c r="D51" i="25"/>
  <c r="Z51" i="25"/>
  <c r="AD51" i="25" s="1"/>
  <c r="AI51" i="25"/>
  <c r="BA51" i="25"/>
  <c r="C52" i="25"/>
  <c r="D52" i="25"/>
  <c r="Z52" i="25"/>
  <c r="AD52" i="25" s="1"/>
  <c r="AI52" i="25"/>
  <c r="AU52" i="25"/>
  <c r="BA52" i="25"/>
  <c r="C53" i="25"/>
  <c r="D53" i="25"/>
  <c r="Z53" i="25"/>
  <c r="AD53" i="25" s="1"/>
  <c r="AO53" i="25"/>
  <c r="AU53" i="25"/>
  <c r="BA53" i="25"/>
  <c r="C54" i="25"/>
  <c r="D54" i="25"/>
  <c r="Z54" i="25"/>
  <c r="AD54" i="25" s="1"/>
  <c r="AC54" i="25"/>
  <c r="AI54" i="25"/>
  <c r="AU54" i="25"/>
  <c r="BA54" i="25"/>
  <c r="C55" i="25"/>
  <c r="D55" i="25"/>
  <c r="Z55" i="25"/>
  <c r="AD55" i="25" s="1"/>
  <c r="BA55" i="25"/>
  <c r="C56" i="25"/>
  <c r="D56" i="25"/>
  <c r="Z56" i="25"/>
  <c r="AD56" i="25" s="1"/>
  <c r="AU56" i="25"/>
  <c r="BA56" i="25"/>
  <c r="C57" i="25"/>
  <c r="D57" i="25"/>
  <c r="Z57" i="25"/>
  <c r="AD57" i="25" s="1"/>
  <c r="AI57" i="25"/>
  <c r="AO57" i="25"/>
  <c r="AU57" i="25"/>
  <c r="BA57" i="25"/>
  <c r="C58" i="25"/>
  <c r="D58" i="25"/>
  <c r="Z58" i="25"/>
  <c r="AD58" i="25" s="1"/>
  <c r="AC58" i="25"/>
  <c r="AI58" i="25"/>
  <c r="AU58" i="25"/>
  <c r="BA58" i="25"/>
  <c r="C59" i="25"/>
  <c r="D59" i="25"/>
  <c r="Z59" i="25"/>
  <c r="AD59" i="25" s="1"/>
  <c r="BA59" i="25"/>
  <c r="C60" i="25"/>
  <c r="D60" i="25"/>
  <c r="Z60" i="25"/>
  <c r="AD60" i="25" s="1"/>
  <c r="AI60" i="25"/>
  <c r="BA60" i="25"/>
  <c r="C61" i="25"/>
  <c r="D61" i="25"/>
  <c r="Z61" i="25"/>
  <c r="AD61" i="25" s="1"/>
  <c r="AI61" i="25"/>
  <c r="AU61" i="25"/>
  <c r="BA61" i="25"/>
  <c r="C62" i="25"/>
  <c r="D62" i="25"/>
  <c r="Z62" i="25"/>
  <c r="AD62" i="25" s="1"/>
  <c r="AU62" i="25"/>
  <c r="BA62" i="25"/>
  <c r="C63" i="25"/>
  <c r="D63" i="25"/>
  <c r="Z63" i="25"/>
  <c r="AD63" i="25" s="1"/>
  <c r="AC63" i="25"/>
  <c r="AI63" i="25"/>
  <c r="AU63" i="25"/>
  <c r="BA63" i="25"/>
  <c r="C64" i="25"/>
  <c r="D64" i="25"/>
  <c r="Z64" i="25"/>
  <c r="AD64" i="25" s="1"/>
  <c r="AI64" i="25"/>
  <c r="BA64" i="25"/>
  <c r="C65" i="25"/>
  <c r="D65" i="25"/>
  <c r="Z65" i="25"/>
  <c r="AD65" i="25" s="1"/>
  <c r="AI65" i="25"/>
  <c r="BA65" i="25"/>
  <c r="C66" i="25"/>
  <c r="D66" i="25"/>
  <c r="Z66" i="25"/>
  <c r="AD66" i="25" s="1"/>
  <c r="AI66" i="25"/>
  <c r="AO66" i="25"/>
  <c r="BA66" i="25"/>
  <c r="C67" i="25"/>
  <c r="D67" i="25"/>
  <c r="Z67" i="25"/>
  <c r="AD67" i="25" s="1"/>
  <c r="AI67" i="25"/>
  <c r="AU67" i="25"/>
  <c r="BA67" i="25"/>
  <c r="C68" i="25"/>
  <c r="D68" i="25"/>
  <c r="Z68" i="25"/>
  <c r="AD68" i="25" s="1"/>
  <c r="BA68" i="25"/>
  <c r="C69" i="25"/>
  <c r="D69" i="25"/>
  <c r="Z69" i="25"/>
  <c r="AD69" i="25" s="1"/>
  <c r="AI69" i="25"/>
  <c r="AU69" i="25"/>
  <c r="BA69" i="25"/>
  <c r="C70" i="25"/>
  <c r="D70" i="25"/>
  <c r="Z70" i="25"/>
  <c r="AD70" i="25" s="1"/>
  <c r="AI70" i="25"/>
  <c r="BA70" i="25"/>
  <c r="C71" i="25"/>
  <c r="D71" i="25"/>
  <c r="Z71" i="25"/>
  <c r="AD71" i="25" s="1"/>
  <c r="AC71" i="25"/>
  <c r="AO71" i="25"/>
  <c r="AU71" i="25"/>
  <c r="BA71" i="25"/>
  <c r="C72" i="25"/>
  <c r="D72" i="25"/>
  <c r="Z72" i="25"/>
  <c r="AD72" i="25" s="1"/>
  <c r="AC72" i="25"/>
  <c r="AO72" i="25"/>
  <c r="BA72" i="25"/>
  <c r="C73" i="25"/>
  <c r="D73" i="25"/>
  <c r="Z73" i="25"/>
  <c r="AD73" i="25" s="1"/>
  <c r="AC73" i="25"/>
  <c r="AI73" i="25"/>
  <c r="AU73" i="25"/>
  <c r="BA73" i="25"/>
  <c r="C74" i="25"/>
  <c r="D74" i="25"/>
  <c r="Z74" i="25"/>
  <c r="AD74" i="25" s="1"/>
  <c r="AI74" i="25"/>
  <c r="BA74" i="25"/>
  <c r="C75" i="25"/>
  <c r="D75" i="25"/>
  <c r="Z75" i="25"/>
  <c r="AD75" i="25" s="1"/>
  <c r="AO75" i="25"/>
  <c r="BA75" i="25"/>
  <c r="C76" i="25"/>
  <c r="D76" i="25"/>
  <c r="Z76" i="25"/>
  <c r="AD76" i="25" s="1"/>
  <c r="AC76" i="25"/>
  <c r="AO76" i="25"/>
  <c r="AU76" i="25"/>
  <c r="BA76" i="25"/>
  <c r="C77" i="25"/>
  <c r="D77" i="25"/>
  <c r="Z77" i="25"/>
  <c r="AD77" i="25" s="1"/>
  <c r="AC77" i="25"/>
  <c r="AU77" i="25"/>
  <c r="BA77" i="25"/>
  <c r="C78" i="25"/>
  <c r="D78" i="25"/>
  <c r="Z78" i="25"/>
  <c r="AD78" i="25" s="1"/>
  <c r="AI78" i="25"/>
  <c r="AU78" i="25"/>
  <c r="BA78" i="25"/>
  <c r="C79" i="25"/>
  <c r="D79" i="25"/>
  <c r="Z79" i="25"/>
  <c r="AD79" i="25" s="1"/>
  <c r="AI79" i="25"/>
  <c r="BA79" i="25"/>
  <c r="C80" i="25"/>
  <c r="D80" i="25"/>
  <c r="Z80" i="25"/>
  <c r="AD80" i="25" s="1"/>
  <c r="AC80" i="25"/>
  <c r="AU80" i="25"/>
  <c r="BA80" i="25"/>
  <c r="C81" i="25"/>
  <c r="D81" i="25"/>
  <c r="Z81" i="25"/>
  <c r="AD81" i="25" s="1"/>
  <c r="BA81" i="25"/>
  <c r="C82" i="25"/>
  <c r="D82" i="25"/>
  <c r="Z82" i="25"/>
  <c r="AD82" i="25" s="1"/>
  <c r="BA82" i="25"/>
  <c r="C83" i="25"/>
  <c r="D83" i="25"/>
  <c r="Z83" i="25"/>
  <c r="AD83" i="25" s="1"/>
  <c r="AC83" i="25"/>
  <c r="AI83" i="25"/>
  <c r="AO83" i="25"/>
  <c r="BA83" i="25"/>
  <c r="C84" i="25"/>
  <c r="D84" i="25"/>
  <c r="Z84" i="25"/>
  <c r="AD84" i="25" s="1"/>
  <c r="AC84" i="25"/>
  <c r="AO84" i="25"/>
  <c r="BA84" i="25"/>
  <c r="C85" i="25"/>
  <c r="D85" i="25"/>
  <c r="Z85" i="25"/>
  <c r="AD85" i="25" s="1"/>
  <c r="AC85" i="25"/>
  <c r="AI85" i="25"/>
  <c r="AU85" i="25"/>
  <c r="BA85" i="25"/>
  <c r="C86" i="25"/>
  <c r="D86" i="25"/>
  <c r="Z86" i="25"/>
  <c r="AD86" i="25" s="1"/>
  <c r="AI86" i="25"/>
  <c r="AU86" i="25"/>
  <c r="BA86" i="25"/>
  <c r="C87" i="25"/>
  <c r="D87" i="25"/>
  <c r="Z87" i="25"/>
  <c r="AD87" i="25" s="1"/>
  <c r="AI87" i="25"/>
  <c r="AU87" i="25"/>
  <c r="BA87" i="25"/>
  <c r="C88" i="25"/>
  <c r="D88" i="25"/>
  <c r="Z88" i="25"/>
  <c r="AD88" i="25" s="1"/>
  <c r="AC88" i="25"/>
  <c r="AO88" i="25"/>
  <c r="BA88" i="25"/>
  <c r="C89" i="25"/>
  <c r="D89" i="25"/>
  <c r="Z89" i="25"/>
  <c r="AD89" i="25" s="1"/>
  <c r="BA89" i="25"/>
  <c r="C90" i="25"/>
  <c r="D90" i="25"/>
  <c r="Z90" i="25"/>
  <c r="AD90" i="25" s="1"/>
  <c r="AU90" i="25"/>
  <c r="BA90" i="25"/>
  <c r="C91" i="25"/>
  <c r="D91" i="25"/>
  <c r="Z91" i="25"/>
  <c r="AD91" i="25" s="1"/>
  <c r="AI91" i="25"/>
  <c r="AO91" i="25"/>
  <c r="BA91" i="25"/>
  <c r="C92" i="25"/>
  <c r="D92" i="25"/>
  <c r="Z92" i="25"/>
  <c r="AD92" i="25" s="1"/>
  <c r="AC92" i="25"/>
  <c r="AI92" i="25"/>
  <c r="AU92" i="25"/>
  <c r="BA92" i="25"/>
  <c r="C93" i="25"/>
  <c r="D93" i="25"/>
  <c r="Z93" i="25"/>
  <c r="AD93" i="25" s="1"/>
  <c r="AC93" i="25"/>
  <c r="BA93" i="25"/>
  <c r="C94" i="25"/>
  <c r="D94" i="25"/>
  <c r="Z94" i="25"/>
  <c r="AD94" i="25" s="1"/>
  <c r="AI94" i="25"/>
  <c r="AU94" i="25"/>
  <c r="BA94" i="25"/>
  <c r="C95" i="25"/>
  <c r="D95" i="25"/>
  <c r="Z95" i="25"/>
  <c r="AD95" i="25" s="1"/>
  <c r="AC95" i="25"/>
  <c r="AO95" i="25"/>
  <c r="AU95" i="25"/>
  <c r="BA95" i="25"/>
  <c r="C96" i="25"/>
  <c r="D96" i="25"/>
  <c r="Z96" i="25"/>
  <c r="AD96" i="25" s="1"/>
  <c r="AO96" i="25"/>
  <c r="AU96" i="25"/>
  <c r="BA96" i="25"/>
  <c r="C97" i="25"/>
  <c r="D97" i="25"/>
  <c r="Z97" i="25"/>
  <c r="AD97" i="25" s="1"/>
  <c r="AC97" i="25"/>
  <c r="AU97" i="25"/>
  <c r="BA97" i="25"/>
  <c r="C98" i="25"/>
  <c r="D98" i="25"/>
  <c r="Z98" i="25"/>
  <c r="AD98" i="25" s="1"/>
  <c r="AO98" i="25"/>
  <c r="BA98" i="25"/>
  <c r="C99" i="25"/>
  <c r="D99" i="25"/>
  <c r="Z99" i="25"/>
  <c r="AD99" i="25" s="1"/>
  <c r="AC99" i="25"/>
  <c r="AO99" i="25"/>
  <c r="BA99" i="25"/>
  <c r="C100" i="25"/>
  <c r="D100" i="25"/>
  <c r="Z100" i="25"/>
  <c r="AD100" i="25" s="1"/>
  <c r="AO100" i="25"/>
  <c r="AU100" i="25"/>
  <c r="BA100" i="25"/>
  <c r="C101" i="25"/>
  <c r="D101" i="25"/>
  <c r="Z101" i="25"/>
  <c r="AD101" i="25" s="1"/>
  <c r="AC101" i="25"/>
  <c r="AU101" i="25"/>
  <c r="BA101" i="25"/>
  <c r="C102" i="25"/>
  <c r="D102" i="25"/>
  <c r="Z102" i="25"/>
  <c r="AD102" i="25" s="1"/>
  <c r="BA102" i="25"/>
  <c r="C103" i="25"/>
  <c r="D103" i="25"/>
  <c r="Z103" i="25"/>
  <c r="AD103" i="25" s="1"/>
  <c r="AC103" i="25"/>
  <c r="BA103" i="25"/>
  <c r="C104" i="25"/>
  <c r="D104" i="25"/>
  <c r="Z104" i="25"/>
  <c r="AD104" i="25" s="1"/>
  <c r="AI104" i="25"/>
  <c r="AU104" i="25"/>
  <c r="BA104" i="25"/>
  <c r="C105" i="25"/>
  <c r="D105" i="25"/>
  <c r="Z105" i="25"/>
  <c r="AD105" i="25" s="1"/>
  <c r="AI105" i="25"/>
  <c r="AU105" i="25"/>
  <c r="BA105" i="25"/>
  <c r="C106" i="25"/>
  <c r="D106" i="25"/>
  <c r="Z106" i="25"/>
  <c r="AD106" i="25" s="1"/>
  <c r="AO106" i="25"/>
  <c r="BA106" i="25"/>
  <c r="C107" i="25"/>
  <c r="D107" i="25"/>
  <c r="Z107" i="25"/>
  <c r="AD107" i="25" s="1"/>
  <c r="AC107" i="25"/>
  <c r="AU107" i="25"/>
  <c r="BA107" i="25"/>
  <c r="C108" i="25"/>
  <c r="D108" i="25"/>
  <c r="Z108" i="25"/>
  <c r="AD108" i="25" s="1"/>
  <c r="AI108" i="25"/>
  <c r="BA108" i="25"/>
  <c r="C109" i="25"/>
  <c r="D109" i="25"/>
  <c r="Z109" i="25"/>
  <c r="AD109" i="25" s="1"/>
  <c r="AU109" i="25"/>
  <c r="BA109" i="25"/>
  <c r="C110" i="25"/>
  <c r="D110" i="25"/>
  <c r="Z110" i="25"/>
  <c r="AD110" i="25" s="1"/>
  <c r="AO110" i="25"/>
  <c r="BA110" i="25"/>
  <c r="C111" i="25"/>
  <c r="D111" i="25"/>
  <c r="Z111" i="25"/>
  <c r="AD111" i="25" s="1"/>
  <c r="AC111" i="25"/>
  <c r="AO111" i="25"/>
  <c r="BA111" i="25"/>
  <c r="C112" i="25"/>
  <c r="D112" i="25"/>
  <c r="Z112" i="25"/>
  <c r="AD112" i="25" s="1"/>
  <c r="AC112" i="25"/>
  <c r="AI112" i="25"/>
  <c r="AU112" i="25"/>
  <c r="BA112" i="25"/>
  <c r="C113" i="25"/>
  <c r="D113" i="25"/>
  <c r="Z113" i="25"/>
  <c r="AD113" i="25" s="1"/>
  <c r="AI113" i="25"/>
  <c r="AU113" i="25"/>
  <c r="BA113" i="25"/>
  <c r="C114" i="25"/>
  <c r="D114" i="25"/>
  <c r="Z114" i="25"/>
  <c r="AD114" i="25" s="1"/>
  <c r="AI114" i="25"/>
  <c r="AU114" i="25"/>
  <c r="BA114" i="25"/>
  <c r="C115" i="25"/>
  <c r="D115" i="25"/>
  <c r="Z115" i="25"/>
  <c r="AD115" i="25" s="1"/>
  <c r="AO115" i="25"/>
  <c r="AU115" i="25"/>
  <c r="BA115" i="25"/>
  <c r="C116" i="25"/>
  <c r="D116" i="25"/>
  <c r="Z116" i="25"/>
  <c r="AD116" i="25" s="1"/>
  <c r="AC116" i="25"/>
  <c r="AI116" i="25"/>
  <c r="AO116" i="25"/>
  <c r="AU116" i="25"/>
  <c r="BA116" i="25"/>
  <c r="C117" i="25"/>
  <c r="D117" i="25"/>
  <c r="Z117" i="25"/>
  <c r="AD117" i="25" s="1"/>
  <c r="AC117" i="25"/>
  <c r="AI117" i="25"/>
  <c r="AO117" i="25"/>
  <c r="BA117" i="25"/>
  <c r="C118" i="25"/>
  <c r="D118" i="25"/>
  <c r="Z118" i="25"/>
  <c r="AD118" i="25" s="1"/>
  <c r="AC118" i="25"/>
  <c r="BA118" i="25"/>
  <c r="C119" i="25"/>
  <c r="D119" i="25"/>
  <c r="Z119" i="25"/>
  <c r="AD119" i="25" s="1"/>
  <c r="AU119" i="25"/>
  <c r="BA119" i="25"/>
  <c r="C120" i="25"/>
  <c r="D120" i="25"/>
  <c r="Z120" i="25"/>
  <c r="AD120" i="25" s="1"/>
  <c r="AC120" i="25"/>
  <c r="AI120" i="25"/>
  <c r="AO120" i="25"/>
  <c r="AU120" i="25"/>
  <c r="BA120" i="25"/>
  <c r="C121" i="25"/>
  <c r="D121" i="25"/>
  <c r="Z121" i="25"/>
  <c r="AD121" i="25" s="1"/>
  <c r="AC121" i="25"/>
  <c r="AI121" i="25"/>
  <c r="BA121" i="25"/>
  <c r="C122" i="25"/>
  <c r="D122" i="25"/>
  <c r="Z122" i="25"/>
  <c r="AD122" i="25" s="1"/>
  <c r="BA122" i="25"/>
  <c r="C123" i="25"/>
  <c r="D123" i="25"/>
  <c r="Z123" i="25"/>
  <c r="AD123" i="25" s="1"/>
  <c r="AU123" i="25"/>
  <c r="BA123" i="25"/>
  <c r="C124" i="25"/>
  <c r="D124" i="25"/>
  <c r="Z124" i="25"/>
  <c r="AD124" i="25" s="1"/>
  <c r="AC124" i="25"/>
  <c r="AI124" i="25"/>
  <c r="AU124" i="25"/>
  <c r="BA124" i="25"/>
  <c r="C125" i="25"/>
  <c r="D125" i="25"/>
  <c r="Z125" i="25"/>
  <c r="AD125" i="25" s="1"/>
  <c r="AC125" i="25"/>
  <c r="AU125" i="25"/>
  <c r="BA125" i="25"/>
  <c r="C126" i="25"/>
  <c r="D126" i="25"/>
  <c r="Z126" i="25"/>
  <c r="AD126" i="25" s="1"/>
  <c r="AI126" i="25"/>
  <c r="BA126" i="25"/>
  <c r="C127" i="25"/>
  <c r="D127" i="25"/>
  <c r="Z127" i="25"/>
  <c r="AD127" i="25" s="1"/>
  <c r="AU127" i="25"/>
  <c r="BA127" i="25"/>
  <c r="C128" i="25"/>
  <c r="D128" i="25"/>
  <c r="Z128" i="25"/>
  <c r="AD128" i="25" s="1"/>
  <c r="AI128" i="25"/>
  <c r="AU128" i="25"/>
  <c r="BA128" i="25"/>
  <c r="C129" i="25"/>
  <c r="D129" i="25"/>
  <c r="Z129" i="25"/>
  <c r="AD129" i="25" s="1"/>
  <c r="AC129" i="25"/>
  <c r="AU129" i="25"/>
  <c r="BA129" i="25"/>
  <c r="C130" i="25"/>
  <c r="D130" i="25"/>
  <c r="Z130" i="25"/>
  <c r="AD130" i="25" s="1"/>
  <c r="AI130" i="25"/>
  <c r="AU130" i="25"/>
  <c r="BA130" i="25"/>
  <c r="C131" i="25"/>
  <c r="D131" i="25"/>
  <c r="Z131" i="25"/>
  <c r="AD131" i="25" s="1"/>
  <c r="AI131" i="25"/>
  <c r="AU131" i="25"/>
  <c r="BA131" i="25"/>
  <c r="C132" i="25"/>
  <c r="D132" i="25"/>
  <c r="Z132" i="25"/>
  <c r="AD132" i="25" s="1"/>
  <c r="AI132" i="25"/>
  <c r="BA132" i="25"/>
  <c r="C133" i="25"/>
  <c r="D133" i="25"/>
  <c r="Z133" i="25"/>
  <c r="AD133" i="25" s="1"/>
  <c r="AI133" i="25"/>
  <c r="BA133" i="25"/>
  <c r="C134" i="25"/>
  <c r="D134" i="25"/>
  <c r="Z134" i="25"/>
  <c r="AD134" i="25" s="1"/>
  <c r="BA134" i="25"/>
  <c r="C135" i="25"/>
  <c r="D135" i="25"/>
  <c r="Z135" i="25"/>
  <c r="AD135" i="25" s="1"/>
  <c r="AI135" i="25"/>
  <c r="AU135" i="25"/>
  <c r="BA135" i="25"/>
  <c r="C136" i="25"/>
  <c r="D136" i="25"/>
  <c r="Z136" i="25"/>
  <c r="AD136" i="25" s="1"/>
  <c r="AO136" i="25"/>
  <c r="BA136" i="25"/>
  <c r="C137" i="25"/>
  <c r="D137" i="25"/>
  <c r="Z137" i="25"/>
  <c r="AD137" i="25" s="1"/>
  <c r="AI137" i="25"/>
  <c r="BA137" i="25"/>
  <c r="C138" i="25"/>
  <c r="D138" i="25"/>
  <c r="Z138" i="25"/>
  <c r="AD138" i="25" s="1"/>
  <c r="AI138" i="25"/>
  <c r="BA138" i="25"/>
  <c r="C139" i="25"/>
  <c r="D139" i="25"/>
  <c r="Z139" i="25"/>
  <c r="AD139" i="25" s="1"/>
  <c r="AI139" i="25"/>
  <c r="BA139" i="25"/>
  <c r="C140" i="25"/>
  <c r="D140" i="25"/>
  <c r="Z140" i="25"/>
  <c r="AD140" i="25" s="1"/>
  <c r="AO140" i="25"/>
  <c r="AU140" i="25"/>
  <c r="BA140" i="25"/>
  <c r="C141" i="25"/>
  <c r="D141" i="25"/>
  <c r="Z141" i="25"/>
  <c r="AD141" i="25" s="1"/>
  <c r="AC141" i="25"/>
  <c r="AO141" i="25"/>
  <c r="AU141" i="25"/>
  <c r="BA141" i="25"/>
  <c r="C142" i="25"/>
  <c r="D142" i="25"/>
  <c r="Z142" i="25"/>
  <c r="AD142" i="25" s="1"/>
  <c r="AC142" i="25"/>
  <c r="AI142" i="25"/>
  <c r="AU142" i="25"/>
  <c r="BA142" i="25"/>
  <c r="C143" i="25"/>
  <c r="D143" i="25"/>
  <c r="Z143" i="25"/>
  <c r="AD143" i="25" s="1"/>
  <c r="AI143" i="25"/>
  <c r="BA143" i="25"/>
  <c r="C144" i="25"/>
  <c r="D144" i="25"/>
  <c r="Z144" i="25"/>
  <c r="AD144" i="25" s="1"/>
  <c r="BA144" i="25"/>
  <c r="C145" i="25"/>
  <c r="D145" i="25"/>
  <c r="Z145" i="25"/>
  <c r="AD145" i="25" s="1"/>
  <c r="AC145" i="25"/>
  <c r="AI145" i="25"/>
  <c r="AO145" i="25"/>
  <c r="AU145" i="25"/>
  <c r="BA145" i="25"/>
  <c r="C146" i="25"/>
  <c r="D146" i="25"/>
  <c r="Z146" i="25"/>
  <c r="AD146" i="25" s="1"/>
  <c r="AC146" i="25"/>
  <c r="AU146" i="25"/>
  <c r="BA146" i="25"/>
  <c r="C147" i="25"/>
  <c r="D147" i="25"/>
  <c r="Z147" i="25"/>
  <c r="AD147" i="25" s="1"/>
  <c r="AI147" i="25"/>
  <c r="BA147" i="25"/>
  <c r="C148" i="25"/>
  <c r="D148" i="25"/>
  <c r="Z148" i="25"/>
  <c r="AD148" i="25" s="1"/>
  <c r="AO148" i="25"/>
  <c r="BA148" i="25"/>
  <c r="C149" i="25"/>
  <c r="D149" i="25"/>
  <c r="Z149" i="25"/>
  <c r="AD149" i="25" s="1"/>
  <c r="AI149" i="25"/>
  <c r="AO149" i="25"/>
  <c r="BA149" i="25"/>
  <c r="C150" i="25"/>
  <c r="D150" i="25"/>
  <c r="Z150" i="25"/>
  <c r="AD150" i="25" s="1"/>
  <c r="AC150" i="25"/>
  <c r="AI150" i="25"/>
  <c r="BA150" i="25"/>
  <c r="C151" i="25"/>
  <c r="D151" i="25"/>
  <c r="Z151" i="25"/>
  <c r="AD151" i="25" s="1"/>
  <c r="AI151" i="25"/>
  <c r="BA151" i="25"/>
  <c r="C152" i="25"/>
  <c r="D152" i="25"/>
  <c r="Z152" i="25"/>
  <c r="AD152" i="25" s="1"/>
  <c r="AU152" i="25"/>
  <c r="BA152" i="25"/>
  <c r="C153" i="25"/>
  <c r="D153" i="25"/>
  <c r="Z153" i="25"/>
  <c r="AD153" i="25" s="1"/>
  <c r="AC153" i="25"/>
  <c r="AO153" i="25"/>
  <c r="AU153" i="25"/>
  <c r="BA153" i="25"/>
  <c r="C154" i="25"/>
  <c r="D154" i="25"/>
  <c r="Z154" i="25"/>
  <c r="AD154" i="25" s="1"/>
  <c r="AC154" i="25"/>
  <c r="AI154" i="25"/>
  <c r="AU154" i="25"/>
  <c r="BA154" i="25"/>
  <c r="C155" i="25"/>
  <c r="D155" i="25"/>
  <c r="Z155" i="25"/>
  <c r="AD155" i="25" s="1"/>
  <c r="AI155" i="25"/>
  <c r="BA155" i="25"/>
  <c r="C156" i="25"/>
  <c r="D156" i="25"/>
  <c r="Z156" i="25"/>
  <c r="AD156" i="25" s="1"/>
  <c r="AO156" i="25"/>
  <c r="BA156" i="25"/>
  <c r="C157" i="25"/>
  <c r="D157" i="25"/>
  <c r="Z157" i="25"/>
  <c r="AD157" i="25" s="1"/>
  <c r="AI157" i="25"/>
  <c r="AO157" i="25"/>
  <c r="AU157" i="25"/>
  <c r="BA157" i="25"/>
  <c r="C158" i="25"/>
  <c r="D158" i="25"/>
  <c r="Z158" i="25"/>
  <c r="AD158" i="25" s="1"/>
  <c r="AC158" i="25"/>
  <c r="AI158" i="25"/>
  <c r="AU158" i="25"/>
  <c r="BA158" i="25"/>
  <c r="C159" i="25"/>
  <c r="D159" i="25"/>
  <c r="Z159" i="25"/>
  <c r="AD159" i="25" s="1"/>
  <c r="AI159" i="25"/>
  <c r="BA159" i="25"/>
  <c r="C160" i="25"/>
  <c r="D160" i="25"/>
  <c r="Z160" i="25"/>
  <c r="AD160" i="25" s="1"/>
  <c r="AI160" i="25"/>
  <c r="AO160" i="25"/>
  <c r="AU160" i="25"/>
  <c r="BA160" i="25"/>
  <c r="C161" i="25"/>
  <c r="D161" i="25"/>
  <c r="Z161" i="25"/>
  <c r="AD161" i="25" s="1"/>
  <c r="AI161" i="25"/>
  <c r="BA161" i="25"/>
  <c r="C162" i="25"/>
  <c r="D162" i="25"/>
  <c r="Z162" i="25"/>
  <c r="AD162" i="25" s="1"/>
  <c r="AO162" i="25"/>
  <c r="AU162" i="25"/>
  <c r="BA162" i="25"/>
  <c r="C163" i="25"/>
  <c r="D163" i="25"/>
  <c r="Z163" i="25"/>
  <c r="AD163" i="25" s="1"/>
  <c r="AI163" i="25"/>
  <c r="AU163" i="25"/>
  <c r="BA163" i="25"/>
  <c r="C164" i="25"/>
  <c r="D164" i="25"/>
  <c r="Z164" i="25"/>
  <c r="AD164" i="25" s="1"/>
  <c r="AC164" i="25"/>
  <c r="AI164" i="25"/>
  <c r="AU164" i="25"/>
  <c r="BA164" i="25"/>
  <c r="C165" i="25"/>
  <c r="D165" i="25"/>
  <c r="Z165" i="25"/>
  <c r="AD165" i="25" s="1"/>
  <c r="AC165" i="25"/>
  <c r="AU165" i="25"/>
  <c r="BA165" i="25"/>
  <c r="C166" i="25"/>
  <c r="D166" i="25"/>
  <c r="Z166" i="25"/>
  <c r="AD166" i="25" s="1"/>
  <c r="AO166" i="25"/>
  <c r="BA166" i="25"/>
  <c r="C167" i="25"/>
  <c r="D167" i="25"/>
  <c r="Z167" i="25"/>
  <c r="AD167" i="25" s="1"/>
  <c r="AC167" i="25"/>
  <c r="AI167" i="25"/>
  <c r="AU167" i="25"/>
  <c r="BA167" i="25"/>
  <c r="C168" i="25"/>
  <c r="D168" i="25"/>
  <c r="Z168" i="25"/>
  <c r="AD168" i="25" s="1"/>
  <c r="AC168" i="25"/>
  <c r="AU168" i="25"/>
  <c r="BA168" i="25"/>
  <c r="C169" i="25"/>
  <c r="D169" i="25"/>
  <c r="Z169" i="25"/>
  <c r="AD169" i="25" s="1"/>
  <c r="AC169" i="25"/>
  <c r="AU169" i="25"/>
  <c r="BA169" i="25"/>
  <c r="C170" i="25"/>
  <c r="D170" i="25"/>
  <c r="Z170" i="25"/>
  <c r="AD170" i="25" s="1"/>
  <c r="AI170" i="25"/>
  <c r="BA170" i="25"/>
  <c r="C171" i="25"/>
  <c r="D171" i="25"/>
  <c r="Z171" i="25"/>
  <c r="AD171" i="25" s="1"/>
  <c r="AC171" i="25"/>
  <c r="AI171" i="25"/>
  <c r="BA171" i="25"/>
  <c r="C172" i="25"/>
  <c r="D172" i="25"/>
  <c r="Z172" i="25"/>
  <c r="AD172" i="25" s="1"/>
  <c r="AC172" i="25"/>
  <c r="AO172" i="25"/>
  <c r="BA172" i="25"/>
  <c r="C173" i="25"/>
  <c r="D173" i="25"/>
  <c r="Z173" i="25"/>
  <c r="AD173" i="25" s="1"/>
  <c r="AC173" i="25"/>
  <c r="AU173" i="25"/>
  <c r="BA173" i="25"/>
  <c r="C174" i="25"/>
  <c r="D174" i="25"/>
  <c r="Z174" i="25"/>
  <c r="AD174" i="25" s="1"/>
  <c r="AI174" i="25"/>
  <c r="AO174" i="25"/>
  <c r="BA174" i="25"/>
  <c r="C175" i="25"/>
  <c r="D175" i="25"/>
  <c r="Z175" i="25"/>
  <c r="AD175" i="25" s="1"/>
  <c r="AC175" i="25"/>
  <c r="AO175" i="25"/>
  <c r="BA175" i="25"/>
  <c r="C176" i="25"/>
  <c r="D176" i="25"/>
  <c r="Z176" i="25"/>
  <c r="AD176" i="25" s="1"/>
  <c r="AO176" i="25"/>
  <c r="BA176" i="25"/>
  <c r="C177" i="25"/>
  <c r="D177" i="25"/>
  <c r="Z177" i="25"/>
  <c r="AD177" i="25" s="1"/>
  <c r="AO177" i="25"/>
  <c r="AU177" i="25"/>
  <c r="BA177" i="25"/>
  <c r="C178" i="25"/>
  <c r="D178" i="25"/>
  <c r="Z178" i="25"/>
  <c r="AD178" i="25" s="1"/>
  <c r="AC178" i="25"/>
  <c r="AI178" i="25"/>
  <c r="AU178" i="25"/>
  <c r="BA178" i="25"/>
  <c r="C179" i="25"/>
  <c r="D179" i="25"/>
  <c r="Z179" i="25"/>
  <c r="AD179" i="25" s="1"/>
  <c r="AO179" i="25"/>
  <c r="BA179" i="25"/>
  <c r="C180" i="25"/>
  <c r="D180" i="25"/>
  <c r="Z180" i="25"/>
  <c r="AD180" i="25" s="1"/>
  <c r="AO180" i="25"/>
  <c r="BA180" i="25"/>
  <c r="C181" i="25"/>
  <c r="D181" i="25"/>
  <c r="Z181" i="25"/>
  <c r="AD181" i="25" s="1"/>
  <c r="AO181" i="25"/>
  <c r="AU181" i="25"/>
  <c r="BA181" i="25"/>
  <c r="C182" i="25"/>
  <c r="D182" i="25"/>
  <c r="Z182" i="25"/>
  <c r="AD182" i="25" s="1"/>
  <c r="AC182" i="25"/>
  <c r="AI182" i="25"/>
  <c r="AU182" i="25"/>
  <c r="BA182" i="25"/>
  <c r="C183" i="25"/>
  <c r="D183" i="25"/>
  <c r="Z183" i="25"/>
  <c r="AD183" i="25" s="1"/>
  <c r="AC183" i="25"/>
  <c r="BA183" i="25"/>
  <c r="C184" i="25"/>
  <c r="D184" i="25"/>
  <c r="Z184" i="25"/>
  <c r="AD184" i="25" s="1"/>
  <c r="AO184" i="25"/>
  <c r="BA184" i="25"/>
  <c r="C185" i="25"/>
  <c r="D185" i="25"/>
  <c r="Z185" i="25"/>
  <c r="AD185" i="25" s="1"/>
  <c r="AC185" i="25"/>
  <c r="AO185" i="25"/>
  <c r="AU185" i="25"/>
  <c r="BA185" i="25"/>
  <c r="C186" i="25"/>
  <c r="D186" i="25"/>
  <c r="Z186" i="25"/>
  <c r="AD186" i="25" s="1"/>
  <c r="AC186" i="25"/>
  <c r="AI186" i="25"/>
  <c r="AU186" i="25"/>
  <c r="BA186" i="25"/>
  <c r="C187" i="25"/>
  <c r="D187" i="25"/>
  <c r="Z187" i="25"/>
  <c r="AD187" i="25" s="1"/>
  <c r="BA187" i="25"/>
  <c r="C188" i="25"/>
  <c r="D188" i="25"/>
  <c r="Z188" i="25"/>
  <c r="AD188" i="25" s="1"/>
  <c r="BA188" i="25"/>
  <c r="C189" i="25"/>
  <c r="D189" i="25"/>
  <c r="Z189" i="25"/>
  <c r="AD189" i="25" s="1"/>
  <c r="AC189" i="25"/>
  <c r="AO189" i="25"/>
  <c r="AU189" i="25"/>
  <c r="BA189" i="25"/>
  <c r="C190" i="25"/>
  <c r="D190" i="25"/>
  <c r="Z190" i="25"/>
  <c r="AD190" i="25" s="1"/>
  <c r="AC190" i="25"/>
  <c r="AI190" i="25"/>
  <c r="AU190" i="25"/>
  <c r="BA190" i="25"/>
  <c r="C191" i="25"/>
  <c r="D191" i="25"/>
  <c r="Z191" i="25"/>
  <c r="AD191" i="25" s="1"/>
  <c r="AI191" i="25"/>
  <c r="AU191" i="25"/>
  <c r="BA191" i="25"/>
  <c r="C192" i="25"/>
  <c r="D192" i="25"/>
  <c r="Z192" i="25"/>
  <c r="AD192" i="25" s="1"/>
  <c r="AI192" i="25"/>
  <c r="BA192" i="25"/>
  <c r="C193" i="25"/>
  <c r="D193" i="25"/>
  <c r="Z193" i="25"/>
  <c r="AD193" i="25" s="1"/>
  <c r="AI193" i="25"/>
  <c r="AO193" i="25"/>
  <c r="BA193" i="25"/>
  <c r="C194" i="25"/>
  <c r="D194" i="25"/>
  <c r="Z194" i="25"/>
  <c r="AD194" i="25" s="1"/>
  <c r="AU194" i="25"/>
  <c r="BA194" i="25"/>
  <c r="AI8" i="25"/>
  <c r="AI12" i="25"/>
  <c r="AI15" i="25"/>
  <c r="AI16" i="25"/>
  <c r="AC13" i="25"/>
  <c r="AC14" i="25"/>
  <c r="BA3" i="25"/>
  <c r="BA5" i="25"/>
  <c r="BA6" i="25"/>
  <c r="BA8" i="25"/>
  <c r="BA9" i="25"/>
  <c r="BA10" i="25"/>
  <c r="BA11" i="25"/>
  <c r="BA12" i="25"/>
  <c r="BA13" i="25"/>
  <c r="BA14" i="25"/>
  <c r="BA15" i="25"/>
  <c r="BA16" i="25"/>
  <c r="AU3" i="25"/>
  <c r="AU5" i="25"/>
  <c r="AU6" i="25"/>
  <c r="AU10" i="25"/>
  <c r="AU11" i="25"/>
  <c r="AU13" i="25"/>
  <c r="AU14" i="25"/>
  <c r="AU15" i="25"/>
  <c r="AO6" i="25"/>
  <c r="AO8" i="25"/>
  <c r="AO10" i="25"/>
  <c r="AO11" i="25"/>
  <c r="AO12" i="25"/>
  <c r="AO13" i="25"/>
  <c r="AO14" i="25"/>
  <c r="AO16" i="25"/>
  <c r="B3" i="25"/>
  <c r="C3" i="25"/>
  <c r="D3" i="25"/>
  <c r="B4" i="25"/>
  <c r="C4" i="25"/>
  <c r="D4" i="25"/>
  <c r="B5" i="25"/>
  <c r="C5" i="25"/>
  <c r="D5" i="25"/>
  <c r="B6" i="25"/>
  <c r="C6" i="25"/>
  <c r="D6" i="25"/>
  <c r="B7" i="25"/>
  <c r="C7" i="25"/>
  <c r="D7" i="25"/>
  <c r="B8" i="25"/>
  <c r="C8" i="25"/>
  <c r="D8" i="25"/>
  <c r="B9" i="25"/>
  <c r="C9" i="25"/>
  <c r="D9" i="25"/>
  <c r="B10" i="25"/>
  <c r="C10" i="25"/>
  <c r="D10" i="25"/>
  <c r="B11" i="25"/>
  <c r="C11" i="25"/>
  <c r="D11" i="25"/>
  <c r="B12" i="25"/>
  <c r="C12" i="25"/>
  <c r="D12" i="25"/>
  <c r="R12" i="25"/>
  <c r="W12" i="25" s="1"/>
  <c r="Z12" i="25"/>
  <c r="AD12" i="25" s="1"/>
  <c r="B13" i="25"/>
  <c r="C13" i="25"/>
  <c r="D13" i="25"/>
  <c r="R13" i="25"/>
  <c r="U13" i="25" s="1"/>
  <c r="Z13" i="25"/>
  <c r="AD13" i="25" s="1"/>
  <c r="B14" i="25"/>
  <c r="C14" i="25"/>
  <c r="D14" i="25"/>
  <c r="R14" i="25"/>
  <c r="U14" i="25" s="1"/>
  <c r="Z14" i="25"/>
  <c r="AD14" i="25" s="1"/>
  <c r="B15" i="25"/>
  <c r="C15" i="25"/>
  <c r="D15" i="25"/>
  <c r="B16" i="25"/>
  <c r="C16" i="25"/>
  <c r="D16" i="25"/>
  <c r="Z16" i="25"/>
  <c r="AD16" i="25" s="1"/>
  <c r="D2" i="25"/>
  <c r="G3" i="51" l="1"/>
  <c r="G41" i="51"/>
  <c r="G24" i="51"/>
  <c r="G16" i="51"/>
  <c r="G70" i="51"/>
  <c r="G31" i="51"/>
  <c r="G28" i="51"/>
  <c r="G67" i="51"/>
  <c r="G61" i="51"/>
  <c r="G74" i="51"/>
  <c r="G55" i="51"/>
  <c r="G11" i="51"/>
  <c r="G76" i="51"/>
  <c r="G37" i="51"/>
  <c r="G2" i="51"/>
  <c r="G63" i="51"/>
  <c r="G35" i="51"/>
  <c r="G54" i="51"/>
  <c r="G29" i="51"/>
  <c r="G48" i="51"/>
  <c r="G50" i="51"/>
  <c r="G5" i="51"/>
  <c r="G44" i="51"/>
  <c r="G15" i="51"/>
  <c r="G9" i="51"/>
  <c r="G22" i="51"/>
  <c r="G68" i="51"/>
  <c r="G42" i="51"/>
  <c r="G18" i="51"/>
  <c r="G57" i="51"/>
  <c r="I22" i="51"/>
  <c r="K8" i="51"/>
  <c r="L28" i="51"/>
  <c r="L15" i="51"/>
  <c r="L55" i="51"/>
  <c r="K76" i="51"/>
  <c r="K60" i="51"/>
  <c r="I67" i="51"/>
  <c r="M8" i="51"/>
  <c r="M7" i="51"/>
  <c r="I2" i="51"/>
  <c r="M77" i="51"/>
  <c r="M28" i="51"/>
  <c r="M39" i="51"/>
  <c r="M20" i="51"/>
  <c r="M53" i="51"/>
  <c r="M42" i="51"/>
  <c r="M38" i="51"/>
  <c r="M19" i="51"/>
  <c r="M15" i="51"/>
  <c r="M26" i="51"/>
  <c r="M22" i="51"/>
  <c r="M74" i="51"/>
  <c r="M55" i="51"/>
  <c r="M67" i="51"/>
  <c r="M63" i="51"/>
  <c r="J24" i="51"/>
  <c r="J16" i="51"/>
  <c r="K34" i="51"/>
  <c r="J29" i="51"/>
  <c r="J48" i="51"/>
  <c r="K55" i="51"/>
  <c r="I29" i="51"/>
  <c r="M3" i="51"/>
  <c r="I68" i="51"/>
  <c r="I48" i="51"/>
  <c r="K44" i="51"/>
  <c r="I5" i="51"/>
  <c r="M6" i="51"/>
  <c r="J2" i="51"/>
  <c r="L21" i="51"/>
  <c r="L32" i="51"/>
  <c r="L58" i="51"/>
  <c r="L54" i="51"/>
  <c r="L35" i="51"/>
  <c r="L16" i="51"/>
  <c r="L76" i="51"/>
  <c r="L57" i="51"/>
  <c r="L45" i="51"/>
  <c r="L34" i="51"/>
  <c r="L37" i="51"/>
  <c r="L41" i="51"/>
  <c r="L70" i="51"/>
  <c r="L18" i="51"/>
  <c r="K32" i="51"/>
  <c r="K24" i="51"/>
  <c r="J35" i="51"/>
  <c r="K16" i="51"/>
  <c r="K27" i="51"/>
  <c r="K38" i="51"/>
  <c r="K64" i="51"/>
  <c r="K29" i="51"/>
  <c r="K48" i="51"/>
  <c r="J74" i="51"/>
  <c r="J70" i="51"/>
  <c r="I61" i="51"/>
  <c r="I63" i="51"/>
  <c r="I44" i="51"/>
  <c r="L42" i="51"/>
  <c r="L74" i="51"/>
  <c r="K22" i="51"/>
  <c r="J25" i="51"/>
  <c r="K3" i="51"/>
  <c r="I3" i="51"/>
  <c r="K2" i="51"/>
  <c r="M21" i="51"/>
  <c r="M32" i="51"/>
  <c r="M58" i="51"/>
  <c r="M54" i="51"/>
  <c r="M35" i="51"/>
  <c r="M16" i="51"/>
  <c r="M76" i="51"/>
  <c r="M57" i="51"/>
  <c r="M45" i="51"/>
  <c r="M34" i="51"/>
  <c r="M37" i="51"/>
  <c r="M41" i="51"/>
  <c r="M70" i="51"/>
  <c r="M18" i="51"/>
  <c r="M78" i="51"/>
  <c r="K47" i="51"/>
  <c r="K35" i="51"/>
  <c r="J31" i="51"/>
  <c r="J42" i="51"/>
  <c r="K45" i="51"/>
  <c r="K79" i="51"/>
  <c r="J41" i="51"/>
  <c r="J63" i="51"/>
  <c r="K74" i="51"/>
  <c r="K70" i="51"/>
  <c r="I35" i="51"/>
  <c r="I76" i="51"/>
  <c r="I15" i="51"/>
  <c r="I74" i="51"/>
  <c r="L22" i="51"/>
  <c r="K73" i="51"/>
  <c r="L3" i="51"/>
  <c r="L5" i="51"/>
  <c r="L51" i="51"/>
  <c r="L47" i="51"/>
  <c r="L73" i="51"/>
  <c r="L61" i="51"/>
  <c r="L50" i="51"/>
  <c r="L31" i="51"/>
  <c r="L68" i="51"/>
  <c r="L64" i="51"/>
  <c r="L60" i="51"/>
  <c r="L71" i="51"/>
  <c r="L44" i="51"/>
  <c r="L25" i="51"/>
  <c r="L29" i="51"/>
  <c r="K77" i="51"/>
  <c r="J54" i="51"/>
  <c r="J50" i="51"/>
  <c r="K31" i="51"/>
  <c r="K42" i="51"/>
  <c r="J68" i="51"/>
  <c r="J15" i="51"/>
  <c r="K41" i="51"/>
  <c r="J67" i="51"/>
  <c r="K63" i="51"/>
  <c r="I50" i="51"/>
  <c r="I42" i="51"/>
  <c r="K6" i="51"/>
  <c r="L77" i="51"/>
  <c r="L38" i="51"/>
  <c r="L63" i="51"/>
  <c r="K19" i="51"/>
  <c r="L8" i="51"/>
  <c r="M5" i="51"/>
  <c r="M2" i="51"/>
  <c r="M51" i="51"/>
  <c r="M47" i="51"/>
  <c r="M73" i="51"/>
  <c r="M61" i="51"/>
  <c r="M50" i="51"/>
  <c r="M31" i="51"/>
  <c r="M72" i="51"/>
  <c r="M68" i="51"/>
  <c r="M64" i="51"/>
  <c r="M60" i="51"/>
  <c r="M71" i="51"/>
  <c r="M44" i="51"/>
  <c r="M25" i="51"/>
  <c r="M29" i="51"/>
  <c r="M33" i="51"/>
  <c r="K21" i="51"/>
  <c r="J28" i="51"/>
  <c r="K54" i="51"/>
  <c r="K50" i="51"/>
  <c r="J57" i="51"/>
  <c r="K68" i="51"/>
  <c r="K15" i="51"/>
  <c r="K71" i="51"/>
  <c r="K67" i="51"/>
  <c r="I28" i="51"/>
  <c r="I57" i="51"/>
  <c r="J5" i="51"/>
  <c r="I55" i="51"/>
  <c r="L19" i="51"/>
  <c r="L67" i="51"/>
  <c r="J55" i="51"/>
  <c r="J3" i="51"/>
  <c r="L66" i="51"/>
  <c r="L24" i="51"/>
  <c r="L27" i="51"/>
  <c r="L79" i="51"/>
  <c r="L40" i="51"/>
  <c r="L48" i="51"/>
  <c r="K51" i="51"/>
  <c r="K28" i="51"/>
  <c r="J61" i="51"/>
  <c r="K53" i="51"/>
  <c r="K57" i="51"/>
  <c r="J37" i="51"/>
  <c r="J18" i="51"/>
  <c r="K25" i="51"/>
  <c r="I24" i="51"/>
  <c r="I16" i="51"/>
  <c r="I37" i="51"/>
  <c r="I70" i="51"/>
  <c r="L53" i="51"/>
  <c r="K5" i="51"/>
  <c r="L6" i="51"/>
  <c r="L2" i="51"/>
  <c r="M66" i="51"/>
  <c r="M24" i="51"/>
  <c r="M65" i="51"/>
  <c r="M46" i="51"/>
  <c r="M27" i="51"/>
  <c r="M79" i="51"/>
  <c r="M59" i="51"/>
  <c r="M40" i="51"/>
  <c r="M52" i="51"/>
  <c r="M48" i="51"/>
  <c r="K66" i="51"/>
  <c r="K58" i="51"/>
  <c r="K61" i="51"/>
  <c r="J76" i="51"/>
  <c r="K37" i="51"/>
  <c r="J22" i="51"/>
  <c r="K18" i="51"/>
  <c r="J44" i="51"/>
  <c r="K40" i="51"/>
  <c r="I54" i="51"/>
  <c r="I31" i="51"/>
  <c r="I41" i="51"/>
  <c r="I18" i="51"/>
  <c r="J77" i="51"/>
  <c r="J45" i="51"/>
  <c r="J64" i="51"/>
  <c r="J32" i="51"/>
  <c r="J51" i="51"/>
  <c r="J58" i="51"/>
  <c r="J38" i="51"/>
  <c r="J19" i="51"/>
  <c r="J71" i="51"/>
  <c r="M11" i="51"/>
  <c r="I11" i="51"/>
  <c r="L11" i="51"/>
  <c r="K11" i="51"/>
  <c r="J11" i="51"/>
  <c r="J12" i="51"/>
  <c r="J9" i="51"/>
  <c r="I9" i="51"/>
  <c r="K9" i="51"/>
  <c r="L9" i="51"/>
  <c r="M9" i="51"/>
  <c r="J6" i="51"/>
  <c r="A182" i="25"/>
  <c r="M182" i="25" s="1"/>
  <c r="A178" i="25"/>
  <c r="M178" i="25" s="1"/>
  <c r="A174" i="25"/>
  <c r="M174" i="25" s="1"/>
  <c r="A170" i="25"/>
  <c r="M170" i="25" s="1"/>
  <c r="A166" i="25"/>
  <c r="M166" i="25" s="1"/>
  <c r="A162" i="25"/>
  <c r="M162" i="25" s="1"/>
  <c r="A158" i="25"/>
  <c r="M158" i="25" s="1"/>
  <c r="A154" i="25"/>
  <c r="M154" i="25" s="1"/>
  <c r="A150" i="25"/>
  <c r="M150" i="25" s="1"/>
  <c r="A146" i="25"/>
  <c r="M146" i="25" s="1"/>
  <c r="A142" i="25"/>
  <c r="M142" i="25" s="1"/>
  <c r="A138" i="25"/>
  <c r="M138" i="25" s="1"/>
  <c r="A134" i="25"/>
  <c r="M134" i="25" s="1"/>
  <c r="A130" i="25"/>
  <c r="M130" i="25" s="1"/>
  <c r="A126" i="25"/>
  <c r="M126" i="25" s="1"/>
  <c r="A122" i="25"/>
  <c r="M122" i="25" s="1"/>
  <c r="A118" i="25"/>
  <c r="M118" i="25" s="1"/>
  <c r="A114" i="25"/>
  <c r="M114" i="25" s="1"/>
  <c r="A110" i="25"/>
  <c r="M110" i="25" s="1"/>
  <c r="A106" i="25"/>
  <c r="M106" i="25" s="1"/>
  <c r="A102" i="25"/>
  <c r="M102" i="25" s="1"/>
  <c r="A98" i="25"/>
  <c r="M98" i="25" s="1"/>
  <c r="A94" i="25"/>
  <c r="M94" i="25" s="1"/>
  <c r="A90" i="25"/>
  <c r="M90" i="25" s="1"/>
  <c r="A175" i="25"/>
  <c r="M175" i="25" s="1"/>
  <c r="A163" i="25"/>
  <c r="M163" i="25" s="1"/>
  <c r="A159" i="25"/>
  <c r="M159" i="25" s="1"/>
  <c r="A155" i="25"/>
  <c r="M155" i="25" s="1"/>
  <c r="A151" i="25"/>
  <c r="M151" i="25" s="1"/>
  <c r="A147" i="25"/>
  <c r="M147" i="25" s="1"/>
  <c r="A143" i="25"/>
  <c r="M143" i="25" s="1"/>
  <c r="A139" i="25"/>
  <c r="M139" i="25" s="1"/>
  <c r="A135" i="25"/>
  <c r="M135" i="25" s="1"/>
  <c r="A131" i="25"/>
  <c r="M131" i="25" s="1"/>
  <c r="A127" i="25"/>
  <c r="M127" i="25" s="1"/>
  <c r="A123" i="25"/>
  <c r="M123" i="25" s="1"/>
  <c r="A119" i="25"/>
  <c r="M119" i="25" s="1"/>
  <c r="A111" i="25"/>
  <c r="M111" i="25" s="1"/>
  <c r="A99" i="25"/>
  <c r="M99" i="25" s="1"/>
  <c r="A95" i="25"/>
  <c r="M95" i="25" s="1"/>
  <c r="A194" i="25"/>
  <c r="M194" i="25" s="1"/>
  <c r="A190" i="25"/>
  <c r="M190" i="25" s="1"/>
  <c r="A186" i="25"/>
  <c r="M186" i="25" s="1"/>
  <c r="A193" i="25"/>
  <c r="M193" i="25" s="1"/>
  <c r="A189" i="25"/>
  <c r="M189" i="25" s="1"/>
  <c r="A185" i="25"/>
  <c r="M185" i="25" s="1"/>
  <c r="A181" i="25"/>
  <c r="M181" i="25" s="1"/>
  <c r="A177" i="25"/>
  <c r="M177" i="25" s="1"/>
  <c r="A173" i="25"/>
  <c r="M173" i="25" s="1"/>
  <c r="A169" i="25"/>
  <c r="M169" i="25" s="1"/>
  <c r="A165" i="25"/>
  <c r="M165" i="25" s="1"/>
  <c r="A161" i="25"/>
  <c r="M161" i="25" s="1"/>
  <c r="A157" i="25"/>
  <c r="M157" i="25" s="1"/>
  <c r="A153" i="25"/>
  <c r="M153" i="25" s="1"/>
  <c r="A149" i="25"/>
  <c r="M149" i="25" s="1"/>
  <c r="A145" i="25"/>
  <c r="M145" i="25" s="1"/>
  <c r="A141" i="25"/>
  <c r="M141" i="25" s="1"/>
  <c r="A137" i="25"/>
  <c r="M137" i="25" s="1"/>
  <c r="A133" i="25"/>
  <c r="M133" i="25" s="1"/>
  <c r="A129" i="25"/>
  <c r="M129" i="25" s="1"/>
  <c r="A125" i="25"/>
  <c r="M125" i="25" s="1"/>
  <c r="A121" i="25"/>
  <c r="M121" i="25" s="1"/>
  <c r="A117" i="25"/>
  <c r="M117" i="25" s="1"/>
  <c r="A113" i="25"/>
  <c r="M113" i="25" s="1"/>
  <c r="A109" i="25"/>
  <c r="M109" i="25" s="1"/>
  <c r="A105" i="25"/>
  <c r="M105" i="25" s="1"/>
  <c r="A101" i="25"/>
  <c r="M101" i="25" s="1"/>
  <c r="A97" i="25"/>
  <c r="M97" i="25" s="1"/>
  <c r="A93" i="25"/>
  <c r="M93" i="25" s="1"/>
  <c r="A89" i="25"/>
  <c r="M89" i="25" s="1"/>
  <c r="A191" i="25"/>
  <c r="M191" i="25" s="1"/>
  <c r="A187" i="25"/>
  <c r="M187" i="25" s="1"/>
  <c r="A183" i="25"/>
  <c r="M183" i="25" s="1"/>
  <c r="A179" i="25"/>
  <c r="M179" i="25" s="1"/>
  <c r="A171" i="25"/>
  <c r="M171" i="25" s="1"/>
  <c r="A167" i="25"/>
  <c r="M167" i="25" s="1"/>
  <c r="A115" i="25"/>
  <c r="M115" i="25" s="1"/>
  <c r="A107" i="25"/>
  <c r="M107" i="25" s="1"/>
  <c r="A103" i="25"/>
  <c r="M103" i="25" s="1"/>
  <c r="A91" i="25"/>
  <c r="M91" i="25" s="1"/>
  <c r="A192" i="25"/>
  <c r="M192" i="25" s="1"/>
  <c r="A188" i="25"/>
  <c r="M188" i="25" s="1"/>
  <c r="A184" i="25"/>
  <c r="M184" i="25" s="1"/>
  <c r="A180" i="25"/>
  <c r="M180" i="25" s="1"/>
  <c r="A176" i="25"/>
  <c r="M176" i="25" s="1"/>
  <c r="A172" i="25"/>
  <c r="M172" i="25" s="1"/>
  <c r="A168" i="25"/>
  <c r="M168" i="25" s="1"/>
  <c r="A164" i="25"/>
  <c r="M164" i="25" s="1"/>
  <c r="A160" i="25"/>
  <c r="M160" i="25" s="1"/>
  <c r="A156" i="25"/>
  <c r="M156" i="25" s="1"/>
  <c r="A152" i="25"/>
  <c r="M152" i="25" s="1"/>
  <c r="A148" i="25"/>
  <c r="M148" i="25" s="1"/>
  <c r="A144" i="25"/>
  <c r="M144" i="25" s="1"/>
  <c r="A140" i="25"/>
  <c r="M140" i="25" s="1"/>
  <c r="A136" i="25"/>
  <c r="M136" i="25" s="1"/>
  <c r="A132" i="25"/>
  <c r="M132" i="25" s="1"/>
  <c r="A128" i="25"/>
  <c r="M128" i="25" s="1"/>
  <c r="A124" i="25"/>
  <c r="M124" i="25" s="1"/>
  <c r="A120" i="25"/>
  <c r="M120" i="25" s="1"/>
  <c r="A116" i="25"/>
  <c r="M116" i="25" s="1"/>
  <c r="A112" i="25"/>
  <c r="M112" i="25" s="1"/>
  <c r="A108" i="25"/>
  <c r="M108" i="25" s="1"/>
  <c r="A104" i="25"/>
  <c r="M104" i="25" s="1"/>
  <c r="A100" i="25"/>
  <c r="M100" i="25" s="1"/>
  <c r="A96" i="25"/>
  <c r="M96" i="25" s="1"/>
  <c r="A92" i="25"/>
  <c r="M92" i="25" s="1"/>
  <c r="AU21" i="25"/>
  <c r="AI37" i="25"/>
  <c r="AO29" i="25"/>
  <c r="AC192" i="25"/>
  <c r="AO86" i="25"/>
  <c r="AI71" i="25"/>
  <c r="AU159" i="25"/>
  <c r="AU174" i="25"/>
  <c r="AU133" i="25"/>
  <c r="AC184" i="25"/>
  <c r="AO158" i="25"/>
  <c r="AU60" i="25"/>
  <c r="AI55" i="25"/>
  <c r="AU40" i="25"/>
  <c r="AU93" i="25"/>
  <c r="AO190" i="25"/>
  <c r="AO77" i="25"/>
  <c r="AO37" i="25"/>
  <c r="AC181" i="25"/>
  <c r="AO178" i="25"/>
  <c r="AI175" i="25"/>
  <c r="AC163" i="25"/>
  <c r="AC134" i="25"/>
  <c r="AC131" i="25"/>
  <c r="AU79" i="25"/>
  <c r="AU75" i="25"/>
  <c r="AC157" i="25"/>
  <c r="AI141" i="25"/>
  <c r="AU121" i="25"/>
  <c r="AO118" i="25"/>
  <c r="AI106" i="25"/>
  <c r="AI68" i="25"/>
  <c r="AI53" i="25"/>
  <c r="AU41" i="25"/>
  <c r="AC34" i="25"/>
  <c r="AO33" i="25"/>
  <c r="AC193" i="25"/>
  <c r="AO164" i="25"/>
  <c r="AU99" i="25"/>
  <c r="AC69" i="25"/>
  <c r="AU32" i="25"/>
  <c r="AU23" i="25"/>
  <c r="AC18" i="25"/>
  <c r="AO182" i="25"/>
  <c r="AO165" i="25"/>
  <c r="AU161" i="25"/>
  <c r="AC132" i="25"/>
  <c r="AU83" i="25"/>
  <c r="AU170" i="25"/>
  <c r="AO168" i="25"/>
  <c r="AU156" i="25"/>
  <c r="AU148" i="25"/>
  <c r="AO121" i="25"/>
  <c r="AO101" i="25"/>
  <c r="AU91" i="25"/>
  <c r="AC89" i="25"/>
  <c r="AI39" i="25"/>
  <c r="AC180" i="25"/>
  <c r="AO102" i="25"/>
  <c r="AI56" i="25"/>
  <c r="AU24" i="25"/>
  <c r="AI102" i="25"/>
  <c r="AU84" i="25"/>
  <c r="AI88" i="25"/>
  <c r="AO68" i="25"/>
  <c r="AU66" i="25"/>
  <c r="AU45" i="25"/>
  <c r="AC26" i="25"/>
  <c r="AU25" i="25"/>
  <c r="AC194" i="25"/>
  <c r="AI183" i="25"/>
  <c r="AO171" i="25"/>
  <c r="AC159" i="25"/>
  <c r="AC138" i="25"/>
  <c r="AU137" i="25"/>
  <c r="AO135" i="25"/>
  <c r="AC128" i="25"/>
  <c r="AC122" i="25"/>
  <c r="AU117" i="25"/>
  <c r="AU108" i="25"/>
  <c r="AI100" i="25"/>
  <c r="AI81" i="25"/>
  <c r="AI76" i="25"/>
  <c r="AI59" i="25"/>
  <c r="AU51" i="25"/>
  <c r="AI44" i="25"/>
  <c r="AU37" i="25"/>
  <c r="AC22" i="25"/>
  <c r="AU19" i="25"/>
  <c r="AI33" i="25"/>
  <c r="AI187" i="25"/>
  <c r="AO170" i="25"/>
  <c r="AU149" i="25"/>
  <c r="AO133" i="25"/>
  <c r="AI127" i="25"/>
  <c r="AC119" i="25"/>
  <c r="AC115" i="25"/>
  <c r="AI77" i="25"/>
  <c r="AC74" i="25"/>
  <c r="AC42" i="25"/>
  <c r="AI36" i="25"/>
  <c r="AO25" i="25"/>
  <c r="AO154" i="25"/>
  <c r="AI153" i="25"/>
  <c r="AI134" i="25"/>
  <c r="AO131" i="25"/>
  <c r="AO122" i="25"/>
  <c r="AI110" i="25"/>
  <c r="AO73" i="25"/>
  <c r="AU70" i="25"/>
  <c r="AU68" i="25"/>
  <c r="AU59" i="25"/>
  <c r="AU48" i="25"/>
  <c r="AU44" i="25"/>
  <c r="AI194" i="25"/>
  <c r="AO188" i="25"/>
  <c r="AI172" i="25"/>
  <c r="AI162" i="25"/>
  <c r="AC161" i="25"/>
  <c r="AO150" i="25"/>
  <c r="AO129" i="25"/>
  <c r="AU111" i="25"/>
  <c r="AC139" i="25"/>
  <c r="AC133" i="25"/>
  <c r="AO80" i="25"/>
  <c r="AO17" i="25"/>
  <c r="AU193" i="25"/>
  <c r="AU192" i="25"/>
  <c r="AC191" i="25"/>
  <c r="AU188" i="25"/>
  <c r="AO187" i="25"/>
  <c r="AO186" i="25"/>
  <c r="AI184" i="25"/>
  <c r="AI179" i="25"/>
  <c r="AC177" i="25"/>
  <c r="AC176" i="25"/>
  <c r="AI166" i="25"/>
  <c r="AI165" i="25"/>
  <c r="AC149" i="25"/>
  <c r="AO144" i="25"/>
  <c r="AC143" i="25"/>
  <c r="AU132" i="25"/>
  <c r="AO128" i="25"/>
  <c r="AC127" i="25"/>
  <c r="AO125" i="25"/>
  <c r="AC100" i="25"/>
  <c r="AI96" i="25"/>
  <c r="AO89" i="25"/>
  <c r="AC87" i="25"/>
  <c r="AI62" i="25"/>
  <c r="AU55" i="25"/>
  <c r="AU29" i="25"/>
  <c r="AC20" i="25"/>
  <c r="AI101" i="25"/>
  <c r="AC98" i="25"/>
  <c r="AU43" i="25"/>
  <c r="AU27" i="25"/>
  <c r="AU138" i="25"/>
  <c r="AO119" i="25"/>
  <c r="AO31" i="25"/>
  <c r="AO27" i="25"/>
  <c r="AI17" i="25"/>
  <c r="AO192" i="25"/>
  <c r="AO191" i="25"/>
  <c r="AC179" i="25"/>
  <c r="AU175" i="25"/>
  <c r="AI168" i="25"/>
  <c r="AC166" i="25"/>
  <c r="AO152" i="25"/>
  <c r="AC151" i="25"/>
  <c r="AU150" i="25"/>
  <c r="AC147" i="25"/>
  <c r="AO142" i="25"/>
  <c r="AO97" i="25"/>
  <c r="AO93" i="25"/>
  <c r="AI89" i="25"/>
  <c r="AI75" i="25"/>
  <c r="AU50" i="25"/>
  <c r="AC24" i="25"/>
  <c r="AU20" i="25"/>
  <c r="AI82" i="25"/>
  <c r="AI72" i="25"/>
  <c r="AC187" i="25"/>
  <c r="AU166" i="25"/>
  <c r="AO146" i="25"/>
  <c r="AO123" i="25"/>
  <c r="AU103" i="25"/>
  <c r="AI97" i="25"/>
  <c r="AO85" i="25"/>
  <c r="AC40" i="25"/>
  <c r="AU33" i="25"/>
  <c r="AU28" i="25"/>
  <c r="AI21" i="25"/>
  <c r="AU65" i="25"/>
  <c r="AO127" i="25"/>
  <c r="AC126" i="25"/>
  <c r="AI41" i="25"/>
  <c r="AI18" i="25"/>
  <c r="AC30" i="25"/>
  <c r="AC188" i="25"/>
  <c r="AO183" i="25"/>
  <c r="AI176" i="25"/>
  <c r="AU171" i="25"/>
  <c r="AI146" i="25"/>
  <c r="AU144" i="25"/>
  <c r="AI109" i="25"/>
  <c r="AI98" i="25"/>
  <c r="AO94" i="25"/>
  <c r="AO90" i="25"/>
  <c r="AC81" i="25"/>
  <c r="AO79" i="25"/>
  <c r="AU64" i="25"/>
  <c r="AI122" i="25"/>
  <c r="AU81" i="25"/>
  <c r="AC130" i="25"/>
  <c r="AO124" i="25"/>
  <c r="AI118" i="25"/>
  <c r="AO62" i="25"/>
  <c r="AU47" i="25"/>
  <c r="AC123" i="25"/>
  <c r="AI107" i="25"/>
  <c r="AI93" i="25"/>
  <c r="AO92" i="25"/>
  <c r="AI90" i="25"/>
  <c r="AU88" i="25"/>
  <c r="AI80" i="25"/>
  <c r="AU72" i="25"/>
  <c r="AO81" i="25"/>
  <c r="AO130" i="25"/>
  <c r="AO126" i="25"/>
  <c r="AU110" i="25"/>
  <c r="AU89" i="25"/>
  <c r="AI84" i="25"/>
  <c r="AC78" i="25"/>
  <c r="AC38" i="25"/>
  <c r="AO21" i="25"/>
  <c r="AO18" i="25"/>
  <c r="AO194" i="25"/>
  <c r="AI189" i="25"/>
  <c r="AU187" i="25"/>
  <c r="AO169" i="25"/>
  <c r="AI144" i="25"/>
  <c r="AO132" i="25"/>
  <c r="AO159" i="25"/>
  <c r="AI185" i="25"/>
  <c r="AI180" i="25"/>
  <c r="AU179" i="25"/>
  <c r="AO173" i="25"/>
  <c r="AC137" i="25"/>
  <c r="AU184" i="25"/>
  <c r="AI177" i="25"/>
  <c r="AU176" i="25"/>
  <c r="AU147" i="25"/>
  <c r="AC170" i="25"/>
  <c r="AI152" i="25"/>
  <c r="AU183" i="25"/>
  <c r="AI140" i="25"/>
  <c r="AI181" i="25"/>
  <c r="AC174" i="25"/>
  <c r="AO167" i="25"/>
  <c r="AI188" i="25"/>
  <c r="AU180" i="25"/>
  <c r="AC160" i="25"/>
  <c r="AO163" i="25"/>
  <c r="AU155" i="25"/>
  <c r="AC96" i="25"/>
  <c r="AI173" i="25"/>
  <c r="AU172" i="25"/>
  <c r="AI169" i="25"/>
  <c r="AC162" i="25"/>
  <c r="AU143" i="25"/>
  <c r="AU139" i="25"/>
  <c r="AU134" i="25"/>
  <c r="AO161" i="25"/>
  <c r="AI156" i="25"/>
  <c r="AC155" i="25"/>
  <c r="AU151" i="25"/>
  <c r="AI136" i="25"/>
  <c r="AI129" i="25"/>
  <c r="AI148" i="25"/>
  <c r="AI125" i="25"/>
  <c r="AU122" i="25"/>
  <c r="AC108" i="25"/>
  <c r="AC156" i="25"/>
  <c r="AO155" i="25"/>
  <c r="AC152" i="25"/>
  <c r="AO151" i="25"/>
  <c r="AC148" i="25"/>
  <c r="AO147" i="25"/>
  <c r="AC144" i="25"/>
  <c r="AO143" i="25"/>
  <c r="AC140" i="25"/>
  <c r="AO139" i="25"/>
  <c r="AO137" i="25"/>
  <c r="AU136" i="25"/>
  <c r="AC136" i="25"/>
  <c r="AO134" i="25"/>
  <c r="AO107" i="25"/>
  <c r="AU118" i="25"/>
  <c r="AO114" i="25"/>
  <c r="AU126" i="25"/>
  <c r="AI123" i="25"/>
  <c r="AI111" i="25"/>
  <c r="AC104" i="25"/>
  <c r="AO138" i="25"/>
  <c r="AC135" i="25"/>
  <c r="AI115" i="25"/>
  <c r="AC110" i="25"/>
  <c r="AO103" i="25"/>
  <c r="AI119" i="25"/>
  <c r="AC91" i="25"/>
  <c r="AO109" i="25"/>
  <c r="AU102" i="25"/>
  <c r="AU98" i="25"/>
  <c r="AI95" i="25"/>
  <c r="AU106" i="25"/>
  <c r="AC106" i="25"/>
  <c r="AO105" i="25"/>
  <c r="AO87" i="25"/>
  <c r="AC57" i="25"/>
  <c r="AI103" i="25"/>
  <c r="AC113" i="25"/>
  <c r="AI99" i="25"/>
  <c r="AC114" i="25"/>
  <c r="AC109" i="25"/>
  <c r="AO108" i="25"/>
  <c r="AO104" i="25"/>
  <c r="AU74" i="25"/>
  <c r="AC105" i="25"/>
  <c r="AU82" i="25"/>
  <c r="AO113" i="25"/>
  <c r="AO112" i="25"/>
  <c r="AC102" i="25"/>
  <c r="AC90" i="25"/>
  <c r="AO78" i="25"/>
  <c r="AO82" i="25"/>
  <c r="AO74" i="25"/>
  <c r="AO70" i="25"/>
  <c r="AC79" i="25"/>
  <c r="AC86" i="25"/>
  <c r="AC82" i="25"/>
  <c r="AC67" i="25"/>
  <c r="AO52" i="25"/>
  <c r="AC94" i="25"/>
  <c r="AC75" i="25"/>
  <c r="AC59" i="25"/>
  <c r="AC62" i="25"/>
  <c r="AO50" i="25"/>
  <c r="AO46" i="25"/>
  <c r="AU30" i="25"/>
  <c r="AC68" i="25"/>
  <c r="AC65" i="25"/>
  <c r="AO60" i="25"/>
  <c r="AC53" i="25"/>
  <c r="AO67" i="25"/>
  <c r="AC61" i="25"/>
  <c r="AC55" i="25"/>
  <c r="AO40" i="25"/>
  <c r="AO64" i="25"/>
  <c r="AO58" i="25"/>
  <c r="AC51" i="25"/>
  <c r="AI19" i="25"/>
  <c r="AC66" i="25"/>
  <c r="AO65" i="25"/>
  <c r="AO56" i="25"/>
  <c r="AC70" i="25"/>
  <c r="AO69" i="25"/>
  <c r="AO61" i="25"/>
  <c r="AO54" i="25"/>
  <c r="AO43" i="25"/>
  <c r="AC45" i="25"/>
  <c r="AC41" i="25"/>
  <c r="AI31" i="25"/>
  <c r="AC64" i="25"/>
  <c r="AO63" i="25"/>
  <c r="AC60" i="25"/>
  <c r="AO59" i="25"/>
  <c r="AC56" i="25"/>
  <c r="AO55" i="25"/>
  <c r="AC52" i="25"/>
  <c r="AO51" i="25"/>
  <c r="AC48" i="25"/>
  <c r="AO47" i="25"/>
  <c r="AO44" i="25"/>
  <c r="AI35" i="25"/>
  <c r="AU18" i="25"/>
  <c r="AU49" i="25"/>
  <c r="AO45" i="25"/>
  <c r="AO41" i="25"/>
  <c r="AU34" i="25"/>
  <c r="AI23" i="25"/>
  <c r="AC43" i="25"/>
  <c r="AO42" i="25"/>
  <c r="AU38" i="25"/>
  <c r="AU22" i="25"/>
  <c r="AI27" i="25"/>
  <c r="AC47" i="25"/>
  <c r="AU26" i="25"/>
  <c r="AC39" i="25"/>
  <c r="AO38" i="25"/>
  <c r="AC35" i="25"/>
  <c r="AO34" i="25"/>
  <c r="AC31" i="25"/>
  <c r="AO30" i="25"/>
  <c r="AC27" i="25"/>
  <c r="AO26" i="25"/>
  <c r="AC23" i="25"/>
  <c r="AO22" i="25"/>
  <c r="AC19" i="25"/>
  <c r="AI14" i="25"/>
  <c r="AI6" i="25"/>
  <c r="AO15" i="25"/>
  <c r="AI13" i="25"/>
  <c r="AC16" i="25"/>
  <c r="AC12" i="25"/>
  <c r="AU12" i="25"/>
  <c r="AU16" i="25"/>
  <c r="AO3" i="25"/>
  <c r="AU8" i="25"/>
  <c r="W13" i="25"/>
  <c r="Y13" i="25"/>
  <c r="U12" i="25"/>
  <c r="Y14" i="25"/>
  <c r="W14" i="25"/>
  <c r="Y12" i="25"/>
  <c r="B2" i="25"/>
  <c r="C2" i="25"/>
  <c r="I120" i="25" l="1"/>
  <c r="I152" i="25"/>
  <c r="I184" i="25"/>
  <c r="I171" i="25"/>
  <c r="K165" i="25"/>
  <c r="K186" i="25"/>
  <c r="I159" i="25"/>
  <c r="I110" i="25"/>
  <c r="I142" i="25"/>
  <c r="I96" i="25"/>
  <c r="K192" i="25"/>
  <c r="I183" i="25"/>
  <c r="K141" i="25"/>
  <c r="K173" i="25"/>
  <c r="K175" i="25"/>
  <c r="I150" i="25"/>
  <c r="K182" i="25"/>
  <c r="K90" i="25"/>
  <c r="I124" i="25"/>
  <c r="I188" i="25"/>
  <c r="I105" i="25"/>
  <c r="I169" i="25"/>
  <c r="I131" i="25"/>
  <c r="K178" i="25"/>
  <c r="I100" i="25"/>
  <c r="K91" i="25"/>
  <c r="I113" i="25"/>
  <c r="I95" i="25"/>
  <c r="I139" i="25"/>
  <c r="K136" i="25"/>
  <c r="K103" i="25"/>
  <c r="K191" i="25"/>
  <c r="K99" i="25"/>
  <c r="I94" i="25"/>
  <c r="I126" i="25"/>
  <c r="I158" i="25"/>
  <c r="I164" i="25"/>
  <c r="I145" i="25"/>
  <c r="I140" i="25"/>
  <c r="K172" i="25"/>
  <c r="I121" i="25"/>
  <c r="I153" i="25"/>
  <c r="K185" i="25"/>
  <c r="I111" i="25"/>
  <c r="I147" i="25"/>
  <c r="K98" i="25"/>
  <c r="I162" i="25"/>
  <c r="I144" i="25"/>
  <c r="K157" i="25"/>
  <c r="K189" i="25"/>
  <c r="I151" i="25"/>
  <c r="I102" i="25"/>
  <c r="I134" i="25"/>
  <c r="K92" i="25"/>
  <c r="I156" i="25"/>
  <c r="I179" i="25"/>
  <c r="I137" i="25"/>
  <c r="I190" i="25"/>
  <c r="I163" i="25"/>
  <c r="I132" i="25"/>
  <c r="K177" i="25"/>
  <c r="I148" i="25"/>
  <c r="K129" i="25"/>
  <c r="I161" i="25"/>
  <c r="I193" i="25"/>
  <c r="K123" i="25"/>
  <c r="I155" i="25"/>
  <c r="I106" i="25"/>
  <c r="N29" i="51"/>
  <c r="N48" i="51"/>
  <c r="N44" i="51"/>
  <c r="N50" i="51"/>
  <c r="N37" i="51"/>
  <c r="N22" i="51"/>
  <c r="N24" i="51"/>
  <c r="N68" i="51"/>
  <c r="N9" i="51"/>
  <c r="N18" i="51"/>
  <c r="N57" i="51"/>
  <c r="N5" i="51"/>
  <c r="N70" i="51"/>
  <c r="N76" i="51"/>
  <c r="N63" i="51"/>
  <c r="N11" i="51"/>
  <c r="N31" i="51"/>
  <c r="N16" i="51"/>
  <c r="N42" i="51"/>
  <c r="N35" i="51"/>
  <c r="N3" i="51"/>
  <c r="N55" i="51"/>
  <c r="N61" i="51"/>
  <c r="N74" i="51"/>
  <c r="M12" i="51"/>
  <c r="K12" i="51"/>
  <c r="L12" i="51"/>
  <c r="K137" i="25"/>
  <c r="K108" i="25"/>
  <c r="K156" i="25"/>
  <c r="K102" i="25"/>
  <c r="K166" i="25"/>
  <c r="K134" i="25"/>
  <c r="K183" i="25"/>
  <c r="K115" i="25"/>
  <c r="K89" i="25"/>
  <c r="K124" i="25"/>
  <c r="K121" i="25"/>
  <c r="K95" i="25"/>
  <c r="K139" i="25"/>
  <c r="K155" i="25"/>
  <c r="K118" i="25"/>
  <c r="K153" i="25"/>
  <c r="K140" i="25"/>
  <c r="K188" i="25"/>
  <c r="K190" i="25"/>
  <c r="K150" i="25"/>
  <c r="K105" i="25"/>
  <c r="I118" i="25"/>
  <c r="I166" i="25"/>
  <c r="K152" i="25"/>
  <c r="I185" i="25"/>
  <c r="I123" i="25"/>
  <c r="K101" i="25"/>
  <c r="K120" i="25"/>
  <c r="K169" i="25"/>
  <c r="K151" i="25"/>
  <c r="K162" i="25"/>
  <c r="I191" i="25"/>
  <c r="K132" i="25"/>
  <c r="K179" i="25"/>
  <c r="I178" i="25"/>
  <c r="K126" i="25"/>
  <c r="K100" i="25"/>
  <c r="K116" i="25"/>
  <c r="K131" i="25"/>
  <c r="K110" i="25"/>
  <c r="K111" i="25"/>
  <c r="K163" i="25"/>
  <c r="K164" i="25"/>
  <c r="K193" i="25"/>
  <c r="K142" i="25"/>
  <c r="K97" i="25"/>
  <c r="K113" i="25"/>
  <c r="K147" i="25"/>
  <c r="K94" i="25"/>
  <c r="K174" i="25"/>
  <c r="K158" i="25"/>
  <c r="I174" i="25"/>
  <c r="I92" i="25"/>
  <c r="I101" i="25"/>
  <c r="I108" i="25"/>
  <c r="I182" i="25"/>
  <c r="I89" i="25"/>
  <c r="K180" i="25"/>
  <c r="K171" i="25"/>
  <c r="I103" i="25"/>
  <c r="I177" i="25"/>
  <c r="K148" i="25"/>
  <c r="K145" i="25"/>
  <c r="K161" i="25"/>
  <c r="I99" i="25"/>
  <c r="I116" i="25"/>
  <c r="K144" i="25"/>
  <c r="I180" i="25"/>
  <c r="I189" i="25"/>
  <c r="I186" i="25"/>
  <c r="I129" i="25"/>
  <c r="I170" i="25"/>
  <c r="K96" i="25"/>
  <c r="K159" i="25"/>
  <c r="K170" i="25"/>
  <c r="K104" i="25"/>
  <c r="I104" i="25"/>
  <c r="I136" i="25"/>
  <c r="K168" i="25"/>
  <c r="I168" i="25"/>
  <c r="K184" i="25"/>
  <c r="I107" i="25"/>
  <c r="K107" i="25"/>
  <c r="I117" i="25"/>
  <c r="K117" i="25"/>
  <c r="K133" i="25"/>
  <c r="I133" i="25"/>
  <c r="K149" i="25"/>
  <c r="I149" i="25"/>
  <c r="I165" i="25"/>
  <c r="K181" i="25"/>
  <c r="I181" i="25"/>
  <c r="K119" i="25"/>
  <c r="I119" i="25"/>
  <c r="K135" i="25"/>
  <c r="I135" i="25"/>
  <c r="I175" i="25"/>
  <c r="I98" i="25"/>
  <c r="K114" i="25"/>
  <c r="I114" i="25"/>
  <c r="K130" i="25"/>
  <c r="I130" i="25"/>
  <c r="I146" i="25"/>
  <c r="K146" i="25"/>
  <c r="K112" i="25"/>
  <c r="I112" i="25"/>
  <c r="K128" i="25"/>
  <c r="I128" i="25"/>
  <c r="K160" i="25"/>
  <c r="I160" i="25"/>
  <c r="I176" i="25"/>
  <c r="K176" i="25"/>
  <c r="I192" i="25"/>
  <c r="I91" i="25"/>
  <c r="K167" i="25"/>
  <c r="I167" i="25"/>
  <c r="K187" i="25"/>
  <c r="I187" i="25"/>
  <c r="K93" i="25"/>
  <c r="I93" i="25"/>
  <c r="K109" i="25"/>
  <c r="I109" i="25"/>
  <c r="I125" i="25"/>
  <c r="K125" i="25"/>
  <c r="I141" i="25"/>
  <c r="I157" i="25"/>
  <c r="I194" i="25"/>
  <c r="K127" i="25"/>
  <c r="I127" i="25"/>
  <c r="I143" i="25"/>
  <c r="I90" i="25"/>
  <c r="K122" i="25"/>
  <c r="I122" i="25"/>
  <c r="I138" i="25"/>
  <c r="K154" i="25"/>
  <c r="P154" i="25"/>
  <c r="I154" i="25"/>
  <c r="K106" i="25"/>
  <c r="K143" i="25"/>
  <c r="K138" i="25"/>
  <c r="K194" i="25"/>
  <c r="O194" i="25" s="1"/>
  <c r="I173" i="25"/>
  <c r="I115" i="25"/>
  <c r="I172" i="25"/>
  <c r="I97" i="25"/>
  <c r="G13" i="39"/>
  <c r="G12" i="39"/>
  <c r="G11" i="39"/>
  <c r="G10" i="39"/>
  <c r="G9" i="39"/>
  <c r="G8" i="39"/>
  <c r="G7" i="39"/>
  <c r="G6" i="39"/>
  <c r="G5" i="39"/>
  <c r="G4" i="39"/>
  <c r="G3" i="39"/>
  <c r="M13" i="51" l="1"/>
  <c r="K14" i="51"/>
  <c r="O154" i="25"/>
  <c r="P194" i="25"/>
  <c r="O155" i="25"/>
  <c r="P155" i="25"/>
  <c r="O49" i="25"/>
  <c r="P49" i="25"/>
  <c r="O143" i="25"/>
  <c r="P143" i="25"/>
  <c r="O47" i="25"/>
  <c r="P47" i="25"/>
  <c r="O127" i="25"/>
  <c r="P127" i="25"/>
  <c r="O64" i="25"/>
  <c r="P64" i="25"/>
  <c r="O178" i="25"/>
  <c r="P178" i="25"/>
  <c r="O55" i="25"/>
  <c r="P55" i="25"/>
  <c r="O152" i="25"/>
  <c r="P152" i="25"/>
  <c r="O189" i="25"/>
  <c r="P189" i="25"/>
  <c r="O140" i="25"/>
  <c r="P140" i="25"/>
  <c r="O121" i="25"/>
  <c r="P121" i="25"/>
  <c r="O21" i="25"/>
  <c r="P21" i="25"/>
  <c r="O114" i="25"/>
  <c r="P114" i="25"/>
  <c r="O107" i="25"/>
  <c r="P107" i="25"/>
  <c r="O61" i="25"/>
  <c r="P61" i="25"/>
  <c r="O157" i="25"/>
  <c r="P157" i="25"/>
  <c r="O56" i="25"/>
  <c r="P56" i="25"/>
  <c r="O146" i="25"/>
  <c r="P146" i="25"/>
  <c r="O133" i="25"/>
  <c r="P133" i="25"/>
  <c r="O59" i="25"/>
  <c r="P59" i="25"/>
  <c r="O171" i="25"/>
  <c r="P171" i="25"/>
  <c r="O93" i="25"/>
  <c r="P93" i="25"/>
  <c r="O118" i="25"/>
  <c r="P118" i="25"/>
  <c r="O82" i="25"/>
  <c r="P82" i="25"/>
  <c r="O187" i="25"/>
  <c r="P187" i="25"/>
  <c r="O164" i="25"/>
  <c r="P164" i="25"/>
  <c r="O69" i="25"/>
  <c r="P69" i="25"/>
  <c r="O180" i="25"/>
  <c r="P180" i="25"/>
  <c r="O36" i="25"/>
  <c r="P36" i="25"/>
  <c r="O177" i="25"/>
  <c r="P177" i="25"/>
  <c r="O24" i="25"/>
  <c r="P24" i="25"/>
  <c r="O89" i="25"/>
  <c r="P89" i="25"/>
  <c r="O52" i="25"/>
  <c r="P52" i="25"/>
  <c r="O58" i="25"/>
  <c r="P58" i="25"/>
  <c r="O116" i="25"/>
  <c r="P116" i="25"/>
  <c r="O190" i="25"/>
  <c r="P190" i="25"/>
  <c r="O162" i="25"/>
  <c r="P162" i="25"/>
  <c r="O105" i="25"/>
  <c r="P105" i="25"/>
  <c r="O169" i="25"/>
  <c r="P169" i="25"/>
  <c r="O125" i="25"/>
  <c r="P125" i="25"/>
  <c r="O113" i="25"/>
  <c r="P113" i="25"/>
  <c r="O112" i="25"/>
  <c r="P112" i="25"/>
  <c r="O78" i="25"/>
  <c r="P78" i="25"/>
  <c r="O104" i="25"/>
  <c r="P104" i="25"/>
  <c r="O83" i="25"/>
  <c r="P83" i="25"/>
  <c r="O191" i="25"/>
  <c r="P191" i="25"/>
  <c r="O130" i="25"/>
  <c r="P130" i="25"/>
  <c r="O128" i="25"/>
  <c r="P128" i="25"/>
  <c r="O132" i="25"/>
  <c r="P132" i="25"/>
  <c r="O25" i="25"/>
  <c r="P25" i="25"/>
  <c r="O179" i="25"/>
  <c r="P179" i="25"/>
  <c r="O168" i="25"/>
  <c r="P168" i="25"/>
  <c r="O94" i="25"/>
  <c r="P94" i="25"/>
  <c r="O51" i="25"/>
  <c r="P51" i="25"/>
  <c r="O63" i="25"/>
  <c r="P63" i="25"/>
  <c r="O150" i="25"/>
  <c r="P150" i="25"/>
  <c r="O79" i="25"/>
  <c r="P79" i="25"/>
  <c r="O39" i="25"/>
  <c r="P39" i="25"/>
  <c r="O134" i="25"/>
  <c r="P134" i="25"/>
  <c r="O45" i="25"/>
  <c r="P45" i="25"/>
  <c r="O170" i="25"/>
  <c r="P170" i="25"/>
  <c r="O129" i="25"/>
  <c r="P129" i="25"/>
  <c r="O27" i="25"/>
  <c r="P27" i="25"/>
  <c r="O144" i="25"/>
  <c r="P144" i="25"/>
  <c r="O60" i="25"/>
  <c r="P60" i="25"/>
  <c r="O102" i="25"/>
  <c r="P102" i="25"/>
  <c r="O54" i="25"/>
  <c r="P54" i="25"/>
  <c r="O122" i="25"/>
  <c r="P122" i="25"/>
  <c r="O97" i="25"/>
  <c r="P97" i="25"/>
  <c r="O70" i="25"/>
  <c r="P70" i="25"/>
  <c r="O147" i="25"/>
  <c r="P147" i="25"/>
  <c r="O23" i="25"/>
  <c r="P23" i="25"/>
  <c r="O184" i="25"/>
  <c r="P184" i="25"/>
  <c r="O30" i="25"/>
  <c r="P30" i="25"/>
  <c r="O22" i="25"/>
  <c r="P22" i="25"/>
  <c r="O48" i="25"/>
  <c r="P48" i="25"/>
  <c r="O38" i="25"/>
  <c r="P38" i="25"/>
  <c r="O77" i="25"/>
  <c r="P77" i="25"/>
  <c r="O153" i="25"/>
  <c r="P153" i="25"/>
  <c r="O142" i="25"/>
  <c r="P142" i="25"/>
  <c r="O92" i="25"/>
  <c r="P92" i="25"/>
  <c r="O53" i="25"/>
  <c r="P53" i="25"/>
  <c r="O158" i="25"/>
  <c r="P158" i="25"/>
  <c r="O71" i="25"/>
  <c r="P71" i="25"/>
  <c r="O186" i="25"/>
  <c r="P186" i="25"/>
  <c r="O159" i="25"/>
  <c r="P159" i="25"/>
  <c r="O165" i="25"/>
  <c r="P165" i="25"/>
  <c r="O32" i="25"/>
  <c r="P32" i="25"/>
  <c r="O145" i="25"/>
  <c r="P145" i="25"/>
  <c r="O123" i="25"/>
  <c r="P123" i="25"/>
  <c r="O137" i="25"/>
  <c r="P137" i="25"/>
  <c r="O131" i="25"/>
  <c r="P131" i="25"/>
  <c r="O46" i="25"/>
  <c r="P46" i="25"/>
  <c r="O84" i="25"/>
  <c r="P84" i="25"/>
  <c r="O80" i="25"/>
  <c r="P80" i="25"/>
  <c r="O110" i="25"/>
  <c r="P110" i="25"/>
  <c r="O151" i="25"/>
  <c r="P151" i="25"/>
  <c r="O192" i="25"/>
  <c r="P192" i="25"/>
  <c r="O185" i="25"/>
  <c r="P185" i="25"/>
  <c r="O50" i="25"/>
  <c r="P50" i="25"/>
  <c r="O188" i="25"/>
  <c r="P188" i="25"/>
  <c r="O95" i="25"/>
  <c r="P95" i="25"/>
  <c r="O126" i="25"/>
  <c r="P126" i="25"/>
  <c r="O160" i="25"/>
  <c r="P160" i="25"/>
  <c r="O76" i="25"/>
  <c r="P76" i="25"/>
  <c r="O31" i="25"/>
  <c r="P31" i="25"/>
  <c r="O148" i="25"/>
  <c r="P148" i="25"/>
  <c r="O176" i="25"/>
  <c r="P176" i="25"/>
  <c r="O87" i="25"/>
  <c r="P87" i="25"/>
  <c r="O34" i="25"/>
  <c r="P34" i="25"/>
  <c r="O103" i="25"/>
  <c r="P103" i="25"/>
  <c r="O42" i="25"/>
  <c r="P42" i="25"/>
  <c r="O88" i="25"/>
  <c r="P88" i="25"/>
  <c r="O108" i="25"/>
  <c r="P108" i="25"/>
  <c r="O91" i="25"/>
  <c r="P91" i="25"/>
  <c r="O141" i="25"/>
  <c r="P141" i="25"/>
  <c r="O43" i="25"/>
  <c r="P43" i="25"/>
  <c r="O193" i="25"/>
  <c r="P193" i="25"/>
  <c r="O101" i="25"/>
  <c r="P101" i="25"/>
  <c r="O57" i="25"/>
  <c r="P57" i="25"/>
  <c r="O135" i="25"/>
  <c r="P135" i="25"/>
  <c r="O161" i="25"/>
  <c r="P161" i="25"/>
  <c r="O115" i="25"/>
  <c r="P115" i="25"/>
  <c r="O73" i="25"/>
  <c r="P73" i="25"/>
  <c r="O109" i="25"/>
  <c r="P109" i="25"/>
  <c r="O111" i="25"/>
  <c r="P111" i="25"/>
  <c r="O175" i="25"/>
  <c r="P175" i="25"/>
  <c r="O100" i="25"/>
  <c r="P100" i="25"/>
  <c r="O149" i="25"/>
  <c r="P149" i="25"/>
  <c r="O26" i="25"/>
  <c r="P26" i="25"/>
  <c r="O136" i="25"/>
  <c r="P136" i="25"/>
  <c r="O72" i="25"/>
  <c r="P72" i="25"/>
  <c r="O173" i="25"/>
  <c r="P173" i="25"/>
  <c r="O98" i="25"/>
  <c r="P98" i="25"/>
  <c r="O90" i="25"/>
  <c r="P90" i="25"/>
  <c r="O86" i="25"/>
  <c r="P86" i="25"/>
  <c r="O167" i="25"/>
  <c r="P167" i="25"/>
  <c r="O106" i="25"/>
  <c r="P106" i="25"/>
  <c r="O66" i="25"/>
  <c r="P66" i="25"/>
  <c r="O156" i="25"/>
  <c r="P156" i="25"/>
  <c r="O166" i="25"/>
  <c r="P166" i="25"/>
  <c r="O65" i="25"/>
  <c r="P65" i="25"/>
  <c r="O183" i="25"/>
  <c r="P183" i="25"/>
  <c r="O96" i="25"/>
  <c r="P96" i="25"/>
  <c r="O172" i="25"/>
  <c r="P172" i="25"/>
  <c r="O174" i="25"/>
  <c r="P174" i="25"/>
  <c r="O35" i="25"/>
  <c r="P35" i="25"/>
  <c r="O182" i="25"/>
  <c r="P182" i="25"/>
  <c r="O117" i="25"/>
  <c r="P117" i="25"/>
  <c r="O163" i="25"/>
  <c r="P163" i="25"/>
  <c r="O75" i="25"/>
  <c r="P75" i="25"/>
  <c r="O28" i="25"/>
  <c r="P28" i="25"/>
  <c r="O85" i="25"/>
  <c r="P85" i="25"/>
  <c r="O119" i="25"/>
  <c r="P119" i="25"/>
  <c r="O33" i="25"/>
  <c r="P33" i="25"/>
  <c r="O74" i="25"/>
  <c r="P74" i="25"/>
  <c r="O40" i="25"/>
  <c r="P40" i="25"/>
  <c r="O138" i="25"/>
  <c r="P138" i="25"/>
  <c r="O99" i="25"/>
  <c r="P99" i="25"/>
  <c r="O62" i="25"/>
  <c r="P62" i="25"/>
  <c r="O37" i="25"/>
  <c r="P37" i="25"/>
  <c r="O41" i="25"/>
  <c r="P41" i="25"/>
  <c r="O120" i="25"/>
  <c r="P120" i="25"/>
  <c r="O139" i="25"/>
  <c r="P139" i="25"/>
  <c r="O181" i="25"/>
  <c r="P181" i="25"/>
  <c r="O29" i="25"/>
  <c r="P29" i="25"/>
  <c r="O124" i="25"/>
  <c r="P124" i="25"/>
  <c r="O67" i="25"/>
  <c r="P67" i="25"/>
  <c r="O81" i="25"/>
  <c r="P81" i="25"/>
  <c r="O20" i="25" l="1"/>
  <c r="P20" i="25"/>
  <c r="O18" i="25"/>
  <c r="P18" i="25"/>
  <c r="O16" i="25" l="1"/>
  <c r="P16" i="25"/>
  <c r="O12" i="25"/>
  <c r="P12" i="25"/>
  <c r="O15" i="25"/>
  <c r="P15" i="25"/>
  <c r="O14" i="25"/>
  <c r="P14" i="25"/>
  <c r="O17" i="25"/>
  <c r="P17" i="25"/>
  <c r="O13" i="25"/>
  <c r="P13" i="25"/>
  <c r="O19" i="25"/>
  <c r="P19" i="25"/>
  <c r="BA7" i="25"/>
  <c r="AU4" i="25" l="1"/>
  <c r="L14" i="51"/>
  <c r="BA4" i="25"/>
  <c r="M14" i="51"/>
  <c r="AU7" i="25"/>
  <c r="AO7" i="25" l="1"/>
  <c r="AO4" i="25"/>
  <c r="AI4" i="25"/>
  <c r="AI7" i="25"/>
  <c r="AC15" i="25" l="1"/>
  <c r="Z15" i="25" l="1"/>
  <c r="AD15" i="25" s="1"/>
  <c r="R15" i="25"/>
  <c r="U15" i="25" s="1"/>
  <c r="R16" i="25"/>
  <c r="W16" i="25" s="1"/>
  <c r="R17" i="25"/>
  <c r="U17" i="25" s="1"/>
  <c r="R18" i="25"/>
  <c r="U18" i="25" s="1"/>
  <c r="R19" i="25"/>
  <c r="W19" i="25" s="1"/>
  <c r="R20" i="25"/>
  <c r="U20" i="25" s="1"/>
  <c r="R21" i="25"/>
  <c r="Y21" i="25" s="1"/>
  <c r="R22" i="25"/>
  <c r="U22" i="25" s="1"/>
  <c r="R23" i="25"/>
  <c r="U23" i="25" s="1"/>
  <c r="R24" i="25"/>
  <c r="U24" i="25" s="1"/>
  <c r="R25" i="25"/>
  <c r="W25" i="25" s="1"/>
  <c r="R26" i="25"/>
  <c r="U26" i="25" s="1"/>
  <c r="R27" i="25"/>
  <c r="U27" i="25" s="1"/>
  <c r="R28" i="25"/>
  <c r="U28" i="25" s="1"/>
  <c r="R29" i="25"/>
  <c r="W29" i="25" s="1"/>
  <c r="R30" i="25"/>
  <c r="U30" i="25" s="1"/>
  <c r="R31" i="25"/>
  <c r="W31" i="25" s="1"/>
  <c r="R32" i="25"/>
  <c r="U32" i="25" s="1"/>
  <c r="R33" i="25"/>
  <c r="U33" i="25" s="1"/>
  <c r="R34" i="25"/>
  <c r="U34" i="25" s="1"/>
  <c r="R35" i="25"/>
  <c r="W35" i="25" s="1"/>
  <c r="R36" i="25"/>
  <c r="U36" i="25" s="1"/>
  <c r="R37" i="25"/>
  <c r="Y37" i="25" s="1"/>
  <c r="R38" i="25"/>
  <c r="U38" i="25" s="1"/>
  <c r="R39" i="25"/>
  <c r="U39" i="25" s="1"/>
  <c r="R40" i="25"/>
  <c r="U40" i="25" s="1"/>
  <c r="R41" i="25"/>
  <c r="W41" i="25" s="1"/>
  <c r="R42" i="25"/>
  <c r="U42" i="25" s="1"/>
  <c r="R43" i="25"/>
  <c r="U43" i="25" s="1"/>
  <c r="R44" i="25"/>
  <c r="U44" i="25" s="1"/>
  <c r="R45" i="25"/>
  <c r="Y45" i="25" s="1"/>
  <c r="R46" i="25"/>
  <c r="U46" i="25" s="1"/>
  <c r="R47" i="25"/>
  <c r="W47" i="25" s="1"/>
  <c r="R48" i="25"/>
  <c r="U48" i="25" s="1"/>
  <c r="R49" i="25"/>
  <c r="U49" i="25" s="1"/>
  <c r="R50" i="25"/>
  <c r="U50" i="25" s="1"/>
  <c r="R51" i="25"/>
  <c r="W51" i="25" s="1"/>
  <c r="R52" i="25"/>
  <c r="U52" i="25" s="1"/>
  <c r="R53" i="25"/>
  <c r="Y53" i="25" s="1"/>
  <c r="R54" i="25"/>
  <c r="U54" i="25" s="1"/>
  <c r="R55" i="25"/>
  <c r="U55" i="25" s="1"/>
  <c r="R56" i="25"/>
  <c r="U56" i="25" s="1"/>
  <c r="R57" i="25"/>
  <c r="W57" i="25" s="1"/>
  <c r="R58" i="25"/>
  <c r="U58" i="25" s="1"/>
  <c r="R59" i="25"/>
  <c r="U59" i="25" s="1"/>
  <c r="R60" i="25"/>
  <c r="U60" i="25" s="1"/>
  <c r="R61" i="25"/>
  <c r="U61" i="25" s="1"/>
  <c r="R62" i="25"/>
  <c r="U62" i="25" s="1"/>
  <c r="R63" i="25"/>
  <c r="W63" i="25" s="1"/>
  <c r="R64" i="25"/>
  <c r="U64" i="25" s="1"/>
  <c r="R65" i="25"/>
  <c r="U65" i="25" s="1"/>
  <c r="R66" i="25"/>
  <c r="U66" i="25" s="1"/>
  <c r="R67" i="25"/>
  <c r="U67" i="25" s="1"/>
  <c r="R68" i="25"/>
  <c r="U68" i="25" s="1"/>
  <c r="R69" i="25"/>
  <c r="Y69" i="25" s="1"/>
  <c r="R70" i="25"/>
  <c r="U70" i="25" s="1"/>
  <c r="R71" i="25"/>
  <c r="U71" i="25" s="1"/>
  <c r="R72" i="25"/>
  <c r="U72" i="25" s="1"/>
  <c r="R73" i="25"/>
  <c r="W73" i="25" s="1"/>
  <c r="R74" i="25"/>
  <c r="U74" i="25" s="1"/>
  <c r="R75" i="25"/>
  <c r="U75" i="25" s="1"/>
  <c r="R76" i="25"/>
  <c r="U76" i="25" s="1"/>
  <c r="R77" i="25"/>
  <c r="W77" i="25" s="1"/>
  <c r="R78" i="25"/>
  <c r="U78" i="25" s="1"/>
  <c r="R79" i="25"/>
  <c r="Y79" i="25" s="1"/>
  <c r="R80" i="25"/>
  <c r="U80" i="25" s="1"/>
  <c r="R81" i="25"/>
  <c r="U81" i="25" s="1"/>
  <c r="R82" i="25"/>
  <c r="U82" i="25" s="1"/>
  <c r="R83" i="25"/>
  <c r="U83" i="25" s="1"/>
  <c r="R84" i="25"/>
  <c r="U84" i="25" s="1"/>
  <c r="R85" i="25"/>
  <c r="Y85" i="25" s="1"/>
  <c r="R86" i="25"/>
  <c r="U86" i="25" s="1"/>
  <c r="R87" i="25"/>
  <c r="U87" i="25" s="1"/>
  <c r="R88" i="25"/>
  <c r="U88" i="25" s="1"/>
  <c r="R89" i="25"/>
  <c r="U89" i="25" s="1"/>
  <c r="R90" i="25"/>
  <c r="U90" i="25" s="1"/>
  <c r="R91" i="25"/>
  <c r="U91" i="25" s="1"/>
  <c r="R92" i="25"/>
  <c r="U92" i="25" s="1"/>
  <c r="R93" i="25"/>
  <c r="W93" i="25" s="1"/>
  <c r="R94" i="25"/>
  <c r="U94" i="25" s="1"/>
  <c r="R95" i="25"/>
  <c r="U95" i="25" s="1"/>
  <c r="R96" i="25"/>
  <c r="U96" i="25" s="1"/>
  <c r="R97" i="25"/>
  <c r="U97" i="25" s="1"/>
  <c r="R98" i="25"/>
  <c r="U98" i="25" s="1"/>
  <c r="R99" i="25"/>
  <c r="U99" i="25" s="1"/>
  <c r="R100" i="25"/>
  <c r="U100" i="25" s="1"/>
  <c r="R101" i="25"/>
  <c r="Y101" i="25" s="1"/>
  <c r="R102" i="25"/>
  <c r="U102" i="25" s="1"/>
  <c r="R103" i="25"/>
  <c r="U103" i="25" s="1"/>
  <c r="R104" i="25"/>
  <c r="U104" i="25" s="1"/>
  <c r="R105" i="25"/>
  <c r="U105" i="25" s="1"/>
  <c r="R106" i="25"/>
  <c r="U106" i="25" s="1"/>
  <c r="R107" i="25"/>
  <c r="U107" i="25" s="1"/>
  <c r="R108" i="25"/>
  <c r="U108" i="25" s="1"/>
  <c r="R109" i="25"/>
  <c r="W109" i="25" s="1"/>
  <c r="R110" i="25"/>
  <c r="U110" i="25" s="1"/>
  <c r="R111" i="25"/>
  <c r="W111" i="25" s="1"/>
  <c r="R112" i="25"/>
  <c r="U112" i="25" s="1"/>
  <c r="R113" i="25"/>
  <c r="U113" i="25" s="1"/>
  <c r="R114" i="25"/>
  <c r="U114" i="25" s="1"/>
  <c r="R115" i="25"/>
  <c r="U115" i="25" s="1"/>
  <c r="R116" i="25"/>
  <c r="U116" i="25" s="1"/>
  <c r="R117" i="25"/>
  <c r="Y117" i="25" s="1"/>
  <c r="R118" i="25"/>
  <c r="U118" i="25" s="1"/>
  <c r="R119" i="25"/>
  <c r="U119" i="25" s="1"/>
  <c r="R120" i="25"/>
  <c r="U120" i="25" s="1"/>
  <c r="R121" i="25"/>
  <c r="U121" i="25" s="1"/>
  <c r="R122" i="25"/>
  <c r="U122" i="25" s="1"/>
  <c r="R123" i="25"/>
  <c r="U123" i="25" s="1"/>
  <c r="R124" i="25"/>
  <c r="U124" i="25" s="1"/>
  <c r="R125" i="25"/>
  <c r="W125" i="25" s="1"/>
  <c r="R126" i="25"/>
  <c r="U126" i="25" s="1"/>
  <c r="R127" i="25"/>
  <c r="Y127" i="25" s="1"/>
  <c r="R128" i="25"/>
  <c r="U128" i="25" s="1"/>
  <c r="R129" i="25"/>
  <c r="U129" i="25" s="1"/>
  <c r="R130" i="25"/>
  <c r="U130" i="25" s="1"/>
  <c r="R131" i="25"/>
  <c r="U131" i="25" s="1"/>
  <c r="R132" i="25"/>
  <c r="U132" i="25" s="1"/>
  <c r="R133" i="25"/>
  <c r="Y133" i="25" s="1"/>
  <c r="R134" i="25"/>
  <c r="U134" i="25" s="1"/>
  <c r="R135" i="25"/>
  <c r="U135" i="25" s="1"/>
  <c r="R136" i="25"/>
  <c r="U136" i="25" s="1"/>
  <c r="R137" i="25"/>
  <c r="U137" i="25" s="1"/>
  <c r="R138" i="25"/>
  <c r="U138" i="25" s="1"/>
  <c r="R139" i="25"/>
  <c r="U139" i="25" s="1"/>
  <c r="R140" i="25"/>
  <c r="U140" i="25" s="1"/>
  <c r="R141" i="25"/>
  <c r="W141" i="25" s="1"/>
  <c r="R142" i="25"/>
  <c r="U142" i="25" s="1"/>
  <c r="R143" i="25"/>
  <c r="U143" i="25" s="1"/>
  <c r="R144" i="25"/>
  <c r="U144" i="25" s="1"/>
  <c r="R145" i="25"/>
  <c r="U145" i="25" s="1"/>
  <c r="R146" i="25"/>
  <c r="U146" i="25" s="1"/>
  <c r="R147" i="25"/>
  <c r="U147" i="25" s="1"/>
  <c r="R148" i="25"/>
  <c r="U148" i="25" s="1"/>
  <c r="R149" i="25"/>
  <c r="W149" i="25" s="1"/>
  <c r="R150" i="25"/>
  <c r="U150" i="25" s="1"/>
  <c r="R151" i="25"/>
  <c r="U151" i="25" s="1"/>
  <c r="R152" i="25"/>
  <c r="U152" i="25" s="1"/>
  <c r="R153" i="25"/>
  <c r="U153" i="25" s="1"/>
  <c r="R154" i="25"/>
  <c r="U154" i="25" s="1"/>
  <c r="R155" i="25"/>
  <c r="U155" i="25" s="1"/>
  <c r="R156" i="25"/>
  <c r="U156" i="25" s="1"/>
  <c r="R157" i="25"/>
  <c r="W157" i="25" s="1"/>
  <c r="R158" i="25"/>
  <c r="U158" i="25" s="1"/>
  <c r="R159" i="25"/>
  <c r="W159" i="25" s="1"/>
  <c r="R160" i="25"/>
  <c r="U160" i="25" s="1"/>
  <c r="R161" i="25"/>
  <c r="U161" i="25" s="1"/>
  <c r="R162" i="25"/>
  <c r="U162" i="25" s="1"/>
  <c r="R163" i="25"/>
  <c r="U163" i="25" s="1"/>
  <c r="R164" i="25"/>
  <c r="U164" i="25" s="1"/>
  <c r="R165" i="25"/>
  <c r="U165" i="25" s="1"/>
  <c r="R166" i="25"/>
  <c r="U166" i="25" s="1"/>
  <c r="R167" i="25"/>
  <c r="U167" i="25" s="1"/>
  <c r="R168" i="25"/>
  <c r="U168" i="25" s="1"/>
  <c r="R169" i="25"/>
  <c r="U169" i="25" s="1"/>
  <c r="R170" i="25"/>
  <c r="U170" i="25" s="1"/>
  <c r="R171" i="25"/>
  <c r="U171" i="25" s="1"/>
  <c r="R172" i="25"/>
  <c r="U172" i="25" s="1"/>
  <c r="R173" i="25"/>
  <c r="U173" i="25" s="1"/>
  <c r="R174" i="25"/>
  <c r="U174" i="25" s="1"/>
  <c r="R175" i="25"/>
  <c r="U175" i="25" s="1"/>
  <c r="R176" i="25"/>
  <c r="U176" i="25" s="1"/>
  <c r="R177" i="25"/>
  <c r="U177" i="25" s="1"/>
  <c r="R178" i="25"/>
  <c r="U178" i="25" s="1"/>
  <c r="R179" i="25"/>
  <c r="U179" i="25" s="1"/>
  <c r="R180" i="25"/>
  <c r="U180" i="25" s="1"/>
  <c r="R181" i="25"/>
  <c r="U181" i="25" s="1"/>
  <c r="R182" i="25"/>
  <c r="U182" i="25" s="1"/>
  <c r="R183" i="25"/>
  <c r="U183" i="25" s="1"/>
  <c r="R184" i="25"/>
  <c r="U184" i="25" s="1"/>
  <c r="R185" i="25"/>
  <c r="U185" i="25" s="1"/>
  <c r="R186" i="25"/>
  <c r="U186" i="25" s="1"/>
  <c r="R187" i="25"/>
  <c r="U187" i="25" s="1"/>
  <c r="R188" i="25"/>
  <c r="U188" i="25" s="1"/>
  <c r="R189" i="25"/>
  <c r="U189" i="25" s="1"/>
  <c r="R190" i="25"/>
  <c r="U190" i="25" s="1"/>
  <c r="R191" i="25"/>
  <c r="U191" i="25" s="1"/>
  <c r="R192" i="25"/>
  <c r="U192" i="25" s="1"/>
  <c r="R193" i="25"/>
  <c r="U193" i="25" s="1"/>
  <c r="R194" i="25"/>
  <c r="U194" i="25" s="1"/>
  <c r="W28" i="25" l="1"/>
  <c r="Y153" i="25"/>
  <c r="W138" i="25"/>
  <c r="Y142" i="25"/>
  <c r="Y128" i="25"/>
  <c r="W148" i="25"/>
  <c r="W88" i="25"/>
  <c r="W96" i="25"/>
  <c r="U19" i="25"/>
  <c r="U101" i="25"/>
  <c r="W143" i="25"/>
  <c r="U93" i="25"/>
  <c r="Y55" i="25"/>
  <c r="Y159" i="25"/>
  <c r="W151" i="25"/>
  <c r="W132" i="25"/>
  <c r="Y119" i="25"/>
  <c r="W60" i="25"/>
  <c r="W18" i="25"/>
  <c r="W152" i="25"/>
  <c r="U47" i="25"/>
  <c r="Y25" i="25"/>
  <c r="Y146" i="25"/>
  <c r="Y111" i="25"/>
  <c r="W86" i="25"/>
  <c r="Y59" i="25"/>
  <c r="Y46" i="25"/>
  <c r="W33" i="25"/>
  <c r="W21" i="25"/>
  <c r="Y150" i="25"/>
  <c r="W146" i="25"/>
  <c r="W117" i="25"/>
  <c r="Y104" i="25"/>
  <c r="Y63" i="25"/>
  <c r="W46" i="25"/>
  <c r="Y39" i="25"/>
  <c r="Y26" i="25"/>
  <c r="U21" i="25"/>
  <c r="W150" i="25"/>
  <c r="W140" i="25"/>
  <c r="W134" i="25"/>
  <c r="U69" i="25"/>
  <c r="U63" i="25"/>
  <c r="U159" i="25"/>
  <c r="U133" i="25"/>
  <c r="W120" i="25"/>
  <c r="W108" i="25"/>
  <c r="Y19" i="25"/>
  <c r="Y158" i="25"/>
  <c r="W128" i="25"/>
  <c r="Y122" i="25"/>
  <c r="W119" i="25"/>
  <c r="Y110" i="25"/>
  <c r="Y78" i="25"/>
  <c r="Y70" i="25"/>
  <c r="W59" i="25"/>
  <c r="W56" i="25"/>
  <c r="Y52" i="25"/>
  <c r="W49" i="25"/>
  <c r="Y42" i="25"/>
  <c r="Y35" i="25"/>
  <c r="Y31" i="25"/>
  <c r="U25" i="25"/>
  <c r="W158" i="25"/>
  <c r="W144" i="25"/>
  <c r="U141" i="25"/>
  <c r="Y132" i="25"/>
  <c r="W122" i="25"/>
  <c r="W114" i="25"/>
  <c r="W110" i="25"/>
  <c r="Y105" i="25"/>
  <c r="W100" i="25"/>
  <c r="W95" i="25"/>
  <c r="W90" i="25"/>
  <c r="W82" i="25"/>
  <c r="W78" i="25"/>
  <c r="W70" i="25"/>
  <c r="W66" i="25"/>
  <c r="Y62" i="25"/>
  <c r="W52" i="25"/>
  <c r="U35" i="25"/>
  <c r="U31" i="25"/>
  <c r="Y27" i="25"/>
  <c r="Y20" i="25"/>
  <c r="W17" i="25"/>
  <c r="Y118" i="25"/>
  <c r="W85" i="25"/>
  <c r="U73" i="25"/>
  <c r="W62" i="25"/>
  <c r="W44" i="25"/>
  <c r="Y41" i="25"/>
  <c r="W37" i="25"/>
  <c r="W27" i="25"/>
  <c r="W24" i="25"/>
  <c r="W20" i="25"/>
  <c r="U157" i="25"/>
  <c r="Y143" i="25"/>
  <c r="Y140" i="25"/>
  <c r="W135" i="25"/>
  <c r="W126" i="25"/>
  <c r="Y121" i="25"/>
  <c r="W118" i="25"/>
  <c r="U109" i="25"/>
  <c r="U85" i="25"/>
  <c r="U77" i="25"/>
  <c r="W69" i="25"/>
  <c r="W65" i="25"/>
  <c r="Y58" i="25"/>
  <c r="Y51" i="25"/>
  <c r="Y47" i="25"/>
  <c r="U41" i="25"/>
  <c r="U37" i="25"/>
  <c r="W34" i="25"/>
  <c r="Y30" i="25"/>
  <c r="Y16" i="25"/>
  <c r="Y98" i="25"/>
  <c r="W72" i="25"/>
  <c r="U51" i="25"/>
  <c r="Y43" i="25"/>
  <c r="W30" i="25"/>
  <c r="U16" i="25"/>
  <c r="Y84" i="25"/>
  <c r="W79" i="25"/>
  <c r="Y76" i="25"/>
  <c r="Y57" i="25"/>
  <c r="W53" i="25"/>
  <c r="W43" i="25"/>
  <c r="W40" i="25"/>
  <c r="Y36" i="25"/>
  <c r="U111" i="25"/>
  <c r="Y92" i="25"/>
  <c r="W87" i="25"/>
  <c r="W84" i="25"/>
  <c r="U79" i="25"/>
  <c r="W76" i="25"/>
  <c r="W71" i="25"/>
  <c r="Y68" i="25"/>
  <c r="U57" i="25"/>
  <c r="U53" i="25"/>
  <c r="W50" i="25"/>
  <c r="W36" i="25"/>
  <c r="W15" i="25"/>
  <c r="Y61" i="25"/>
  <c r="W127" i="25"/>
  <c r="Y80" i="25"/>
  <c r="W61" i="25"/>
  <c r="Y54" i="25"/>
  <c r="W45" i="25"/>
  <c r="Y38" i="25"/>
  <c r="Y22" i="25"/>
  <c r="Y151" i="25"/>
  <c r="U149" i="25"/>
  <c r="W136" i="25"/>
  <c r="W133" i="25"/>
  <c r="W130" i="25"/>
  <c r="U127" i="25"/>
  <c r="W124" i="25"/>
  <c r="Y120" i="25"/>
  <c r="Y114" i="25"/>
  <c r="Y108" i="25"/>
  <c r="W102" i="25"/>
  <c r="Y95" i="25"/>
  <c r="Y89" i="25"/>
  <c r="Y86" i="25"/>
  <c r="W80" i="25"/>
  <c r="W74" i="25"/>
  <c r="Y71" i="25"/>
  <c r="Y65" i="25"/>
  <c r="Y56" i="25"/>
  <c r="W54" i="25"/>
  <c r="Y49" i="25"/>
  <c r="U45" i="25"/>
  <c r="Y40" i="25"/>
  <c r="W38" i="25"/>
  <c r="Y33" i="25"/>
  <c r="U29" i="25"/>
  <c r="Y24" i="25"/>
  <c r="W22" i="25"/>
  <c r="Y17" i="25"/>
  <c r="Y15" i="25"/>
  <c r="W162" i="25"/>
  <c r="Y148" i="25"/>
  <c r="Y144" i="25"/>
  <c r="W142" i="25"/>
  <c r="Y138" i="25"/>
  <c r="Y135" i="25"/>
  <c r="Y126" i="25"/>
  <c r="U117" i="25"/>
  <c r="W104" i="25"/>
  <c r="W101" i="25"/>
  <c r="W98" i="25"/>
  <c r="W92" i="25"/>
  <c r="Y88" i="25"/>
  <c r="Y82" i="25"/>
  <c r="Y73" i="25"/>
  <c r="W68" i="25"/>
  <c r="Y60" i="25"/>
  <c r="W58" i="25"/>
  <c r="Y44" i="25"/>
  <c r="W42" i="25"/>
  <c r="Y28" i="25"/>
  <c r="W26" i="25"/>
  <c r="Y23" i="25"/>
  <c r="Y116" i="25"/>
  <c r="Y112" i="25"/>
  <c r="Y106" i="25"/>
  <c r="Y94" i="25"/>
  <c r="Y64" i="25"/>
  <c r="W55" i="25"/>
  <c r="Y48" i="25"/>
  <c r="W39" i="25"/>
  <c r="Y32" i="25"/>
  <c r="W23" i="25"/>
  <c r="Y103" i="25"/>
  <c r="Y160" i="25"/>
  <c r="Y152" i="25"/>
  <c r="Y137" i="25"/>
  <c r="Y134" i="25"/>
  <c r="U125" i="25"/>
  <c r="W116" i="25"/>
  <c r="W112" i="25"/>
  <c r="W106" i="25"/>
  <c r="W103" i="25"/>
  <c r="Y100" i="25"/>
  <c r="Y96" i="25"/>
  <c r="W94" i="25"/>
  <c r="Y90" i="25"/>
  <c r="Y87" i="25"/>
  <c r="Y81" i="25"/>
  <c r="Y72" i="25"/>
  <c r="Y66" i="25"/>
  <c r="W64" i="25"/>
  <c r="Y50" i="25"/>
  <c r="W48" i="25"/>
  <c r="Y34" i="25"/>
  <c r="W32" i="25"/>
  <c r="Y18" i="25"/>
  <c r="Y29" i="25"/>
  <c r="Y149" i="25"/>
  <c r="Y136" i="25"/>
  <c r="Y130" i="25"/>
  <c r="Y124" i="25"/>
  <c r="Y102" i="25"/>
  <c r="Y74" i="25"/>
  <c r="Y194" i="25"/>
  <c r="Y192" i="25"/>
  <c r="Y190" i="25"/>
  <c r="Y188" i="25"/>
  <c r="Y186" i="25"/>
  <c r="Y184" i="25"/>
  <c r="Y182" i="25"/>
  <c r="Y180" i="25"/>
  <c r="Y178" i="25"/>
  <c r="Y176" i="25"/>
  <c r="Y174" i="25"/>
  <c r="Y172" i="25"/>
  <c r="Y170" i="25"/>
  <c r="Y168" i="25"/>
  <c r="Y166" i="25"/>
  <c r="Y164" i="25"/>
  <c r="Y162" i="25"/>
  <c r="W160" i="25"/>
  <c r="Y155" i="25"/>
  <c r="W153" i="25"/>
  <c r="Y139" i="25"/>
  <c r="W137" i="25"/>
  <c r="Y123" i="25"/>
  <c r="W121" i="25"/>
  <c r="Y107" i="25"/>
  <c r="W105" i="25"/>
  <c r="Y91" i="25"/>
  <c r="W89" i="25"/>
  <c r="Y75" i="25"/>
  <c r="W194" i="25"/>
  <c r="W192" i="25"/>
  <c r="W190" i="25"/>
  <c r="W188" i="25"/>
  <c r="W186" i="25"/>
  <c r="W184" i="25"/>
  <c r="W182" i="25"/>
  <c r="W180" i="25"/>
  <c r="W178" i="25"/>
  <c r="W176" i="25"/>
  <c r="W174" i="25"/>
  <c r="W172" i="25"/>
  <c r="W170" i="25"/>
  <c r="W168" i="25"/>
  <c r="W166" i="25"/>
  <c r="W164" i="25"/>
  <c r="Y157" i="25"/>
  <c r="W155" i="25"/>
  <c r="Y141" i="25"/>
  <c r="W139" i="25"/>
  <c r="Y125" i="25"/>
  <c r="W123" i="25"/>
  <c r="Y109" i="25"/>
  <c r="W107" i="25"/>
  <c r="Y93" i="25"/>
  <c r="W91" i="25"/>
  <c r="Y77" i="25"/>
  <c r="W75" i="25"/>
  <c r="Y161" i="25"/>
  <c r="Y145" i="25"/>
  <c r="Y129" i="25"/>
  <c r="Y113" i="25"/>
  <c r="Y97" i="25"/>
  <c r="Y191" i="25"/>
  <c r="Y185" i="25"/>
  <c r="Y179" i="25"/>
  <c r="Y175" i="25"/>
  <c r="Y171" i="25"/>
  <c r="Y167" i="25"/>
  <c r="Y165" i="25"/>
  <c r="W161" i="25"/>
  <c r="Y154" i="25"/>
  <c r="Y147" i="25"/>
  <c r="W145" i="25"/>
  <c r="Y131" i="25"/>
  <c r="W129" i="25"/>
  <c r="Y115" i="25"/>
  <c r="W113" i="25"/>
  <c r="Y99" i="25"/>
  <c r="W97" i="25"/>
  <c r="Y83" i="25"/>
  <c r="W81" i="25"/>
  <c r="Y67" i="25"/>
  <c r="Y193" i="25"/>
  <c r="Y189" i="25"/>
  <c r="Y187" i="25"/>
  <c r="Y183" i="25"/>
  <c r="Y181" i="25"/>
  <c r="Y177" i="25"/>
  <c r="Y173" i="25"/>
  <c r="Y169" i="25"/>
  <c r="Y163" i="25"/>
  <c r="W193" i="25"/>
  <c r="W191" i="25"/>
  <c r="W189" i="25"/>
  <c r="W187" i="25"/>
  <c r="W185" i="25"/>
  <c r="W183" i="25"/>
  <c r="W181" i="25"/>
  <c r="W179" i="25"/>
  <c r="W177" i="25"/>
  <c r="W175" i="25"/>
  <c r="W173" i="25"/>
  <c r="W171" i="25"/>
  <c r="W169" i="25"/>
  <c r="W167" i="25"/>
  <c r="W165" i="25"/>
  <c r="W163" i="25"/>
  <c r="Y156" i="25"/>
  <c r="W154" i="25"/>
  <c r="W147" i="25"/>
  <c r="W131" i="25"/>
  <c r="W115" i="25"/>
  <c r="W99" i="25"/>
  <c r="W83" i="25"/>
  <c r="W67" i="25"/>
  <c r="W156" i="25"/>
  <c r="P68" i="25"/>
  <c r="O68" i="25" l="1"/>
  <c r="O44" i="25"/>
  <c r="P44" i="25"/>
  <c r="AI3" i="25" l="1"/>
  <c r="A19" i="25" l="1"/>
  <c r="M19" i="25" s="1"/>
  <c r="A20" i="25"/>
  <c r="M20" i="25" s="1"/>
  <c r="A21" i="25"/>
  <c r="M21" i="25" s="1"/>
  <c r="A22" i="25"/>
  <c r="M22" i="25" s="1"/>
  <c r="A23" i="25"/>
  <c r="M23" i="25" s="1"/>
  <c r="A24" i="25"/>
  <c r="M24" i="25" s="1"/>
  <c r="A25" i="25"/>
  <c r="M25" i="25" s="1"/>
  <c r="A26" i="25"/>
  <c r="M26" i="25" s="1"/>
  <c r="A27" i="25"/>
  <c r="M27" i="25" s="1"/>
  <c r="A28" i="25"/>
  <c r="M28" i="25" s="1"/>
  <c r="A29" i="25"/>
  <c r="M29" i="25" s="1"/>
  <c r="A30" i="25"/>
  <c r="M30" i="25" s="1"/>
  <c r="A31" i="25"/>
  <c r="M31" i="25" s="1"/>
  <c r="A32" i="25"/>
  <c r="M32" i="25" s="1"/>
  <c r="A33" i="25"/>
  <c r="M33" i="25" s="1"/>
  <c r="A34" i="25"/>
  <c r="M34" i="25" s="1"/>
  <c r="A35" i="25"/>
  <c r="M35" i="25" s="1"/>
  <c r="A36" i="25"/>
  <c r="M36" i="25" s="1"/>
  <c r="A37" i="25"/>
  <c r="M37" i="25" s="1"/>
  <c r="A38" i="25"/>
  <c r="M38" i="25" s="1"/>
  <c r="A39" i="25"/>
  <c r="M39" i="25" s="1"/>
  <c r="A40" i="25"/>
  <c r="M40" i="25" s="1"/>
  <c r="A41" i="25"/>
  <c r="M41" i="25" s="1"/>
  <c r="A42" i="25"/>
  <c r="M42" i="25" s="1"/>
  <c r="A43" i="25"/>
  <c r="M43" i="25" s="1"/>
  <c r="A44" i="25"/>
  <c r="M44" i="25" s="1"/>
  <c r="A45" i="25"/>
  <c r="M45" i="25" s="1"/>
  <c r="A46" i="25"/>
  <c r="M46" i="25" s="1"/>
  <c r="A47" i="25"/>
  <c r="M47" i="25" s="1"/>
  <c r="A48" i="25"/>
  <c r="M48" i="25" s="1"/>
  <c r="A49" i="25"/>
  <c r="M49" i="25" s="1"/>
  <c r="A50" i="25"/>
  <c r="M50" i="25" s="1"/>
  <c r="A51" i="25"/>
  <c r="M51" i="25" s="1"/>
  <c r="A52" i="25"/>
  <c r="M52" i="25" s="1"/>
  <c r="A53" i="25"/>
  <c r="M53" i="25" s="1"/>
  <c r="A54" i="25"/>
  <c r="M54" i="25" s="1"/>
  <c r="A55" i="25"/>
  <c r="M55" i="25" s="1"/>
  <c r="A56" i="25"/>
  <c r="M56" i="25" s="1"/>
  <c r="A57" i="25"/>
  <c r="M57" i="25" s="1"/>
  <c r="A58" i="25"/>
  <c r="M58" i="25" s="1"/>
  <c r="A59" i="25"/>
  <c r="M59" i="25" s="1"/>
  <c r="A60" i="25"/>
  <c r="M60" i="25" s="1"/>
  <c r="A61" i="25"/>
  <c r="M61" i="25" s="1"/>
  <c r="A62" i="25"/>
  <c r="M62" i="25" s="1"/>
  <c r="A63" i="25"/>
  <c r="M63" i="25" s="1"/>
  <c r="A64" i="25"/>
  <c r="M64" i="25" s="1"/>
  <c r="A65" i="25"/>
  <c r="M65" i="25" s="1"/>
  <c r="A66" i="25"/>
  <c r="M66" i="25" s="1"/>
  <c r="A67" i="25"/>
  <c r="M67" i="25" s="1"/>
  <c r="A68" i="25"/>
  <c r="M68" i="25" s="1"/>
  <c r="A69" i="25"/>
  <c r="M69" i="25" s="1"/>
  <c r="A70" i="25"/>
  <c r="M70" i="25" s="1"/>
  <c r="A71" i="25"/>
  <c r="M71" i="25" s="1"/>
  <c r="A72" i="25"/>
  <c r="M72" i="25" s="1"/>
  <c r="A73" i="25"/>
  <c r="M73" i="25" s="1"/>
  <c r="A74" i="25"/>
  <c r="M74" i="25" s="1"/>
  <c r="A75" i="25"/>
  <c r="M75" i="25" s="1"/>
  <c r="A76" i="25"/>
  <c r="M76" i="25" s="1"/>
  <c r="A77" i="25"/>
  <c r="M77" i="25" s="1"/>
  <c r="A78" i="25"/>
  <c r="M78" i="25" s="1"/>
  <c r="A79" i="25"/>
  <c r="M79" i="25" s="1"/>
  <c r="A80" i="25"/>
  <c r="M80" i="25" s="1"/>
  <c r="A81" i="25"/>
  <c r="M81" i="25" s="1"/>
  <c r="A82" i="25"/>
  <c r="M82" i="25" s="1"/>
  <c r="A83" i="25"/>
  <c r="M83" i="25" s="1"/>
  <c r="A84" i="25"/>
  <c r="M84" i="25" s="1"/>
  <c r="A85" i="25"/>
  <c r="M85" i="25" s="1"/>
  <c r="A86" i="25"/>
  <c r="M86" i="25" s="1"/>
  <c r="A87" i="25"/>
  <c r="M87" i="25" s="1"/>
  <c r="A88" i="25"/>
  <c r="M88" i="25" s="1"/>
  <c r="K81" i="25" l="1"/>
  <c r="I82" i="25"/>
  <c r="I74" i="25"/>
  <c r="I66" i="25"/>
  <c r="I58" i="25"/>
  <c r="I50" i="25"/>
  <c r="I42" i="25"/>
  <c r="I34" i="25"/>
  <c r="I26" i="25"/>
  <c r="K65" i="25"/>
  <c r="I80" i="25"/>
  <c r="I64" i="25"/>
  <c r="I56" i="25"/>
  <c r="I48" i="25"/>
  <c r="I40" i="25"/>
  <c r="I32" i="25"/>
  <c r="I24" i="25"/>
  <c r="K41" i="25"/>
  <c r="K87" i="25"/>
  <c r="K71" i="25"/>
  <c r="K63" i="25"/>
  <c r="K55" i="25"/>
  <c r="K47" i="25"/>
  <c r="K39" i="25"/>
  <c r="K31" i="25"/>
  <c r="K23" i="25"/>
  <c r="K33" i="25"/>
  <c r="I78" i="25"/>
  <c r="I54" i="25"/>
  <c r="I30" i="25"/>
  <c r="I22" i="25"/>
  <c r="K73" i="25"/>
  <c r="K25" i="25"/>
  <c r="I86" i="25"/>
  <c r="I62" i="25"/>
  <c r="I46" i="25"/>
  <c r="K85" i="25"/>
  <c r="K77" i="25"/>
  <c r="K69" i="25"/>
  <c r="K61" i="25"/>
  <c r="K53" i="25"/>
  <c r="K45" i="25"/>
  <c r="K37" i="25"/>
  <c r="K29" i="25"/>
  <c r="K21" i="25"/>
  <c r="K49" i="25"/>
  <c r="I88" i="25"/>
  <c r="K79" i="25"/>
  <c r="I70" i="25"/>
  <c r="I38" i="25"/>
  <c r="I84" i="25"/>
  <c r="I76" i="25"/>
  <c r="I68" i="25"/>
  <c r="I60" i="25"/>
  <c r="I52" i="25"/>
  <c r="I44" i="25"/>
  <c r="I36" i="25"/>
  <c r="I28" i="25"/>
  <c r="I20" i="25"/>
  <c r="K57" i="25"/>
  <c r="I72" i="25"/>
  <c r="K83" i="25"/>
  <c r="K75" i="25"/>
  <c r="K67" i="25"/>
  <c r="K59" i="25"/>
  <c r="K51" i="25"/>
  <c r="K43" i="25"/>
  <c r="K35" i="25"/>
  <c r="K27" i="25"/>
  <c r="K19" i="25"/>
  <c r="I39" i="25"/>
  <c r="I73" i="25"/>
  <c r="I87" i="25"/>
  <c r="I25" i="25"/>
  <c r="I57" i="25"/>
  <c r="I51" i="25"/>
  <c r="I71" i="25"/>
  <c r="I55" i="25"/>
  <c r="I41" i="25"/>
  <c r="I23" i="25"/>
  <c r="I85" i="25"/>
  <c r="I67" i="25"/>
  <c r="I35" i="25"/>
  <c r="I53" i="25"/>
  <c r="I21" i="25"/>
  <c r="I83" i="25"/>
  <c r="I69" i="25"/>
  <c r="I37" i="25"/>
  <c r="I59" i="25"/>
  <c r="I43" i="25"/>
  <c r="I27" i="25"/>
  <c r="I75" i="25"/>
  <c r="I79" i="25"/>
  <c r="I63" i="25"/>
  <c r="I47" i="25"/>
  <c r="I31" i="25"/>
  <c r="I19" i="25"/>
  <c r="I77" i="25"/>
  <c r="I61" i="25"/>
  <c r="I45" i="25"/>
  <c r="I29" i="25"/>
  <c r="I81" i="25"/>
  <c r="I65" i="25"/>
  <c r="I49" i="25"/>
  <c r="I33" i="25"/>
  <c r="K88" i="25"/>
  <c r="K86" i="25"/>
  <c r="K84" i="25"/>
  <c r="K82" i="25"/>
  <c r="K80" i="25"/>
  <c r="K78" i="25"/>
  <c r="K76" i="25"/>
  <c r="K74" i="25"/>
  <c r="K72" i="25"/>
  <c r="K70" i="25"/>
  <c r="K68" i="25"/>
  <c r="K66" i="25"/>
  <c r="K64" i="25"/>
  <c r="K62" i="25"/>
  <c r="K60" i="25"/>
  <c r="K58" i="25"/>
  <c r="K56" i="25"/>
  <c r="K54" i="25"/>
  <c r="K52" i="25"/>
  <c r="K50" i="25"/>
  <c r="K48" i="25"/>
  <c r="K46" i="25"/>
  <c r="K44" i="25"/>
  <c r="K42" i="25"/>
  <c r="K40" i="25"/>
  <c r="K38" i="25"/>
  <c r="K36" i="25"/>
  <c r="K34" i="25"/>
  <c r="K32" i="25"/>
  <c r="K30" i="25"/>
  <c r="K28" i="25"/>
  <c r="K26" i="25"/>
  <c r="K24" i="25"/>
  <c r="K22" i="25"/>
  <c r="K20" i="25"/>
  <c r="A18" i="25"/>
  <c r="M18" i="25" s="1"/>
  <c r="I18" i="25" l="1"/>
  <c r="K18" i="25"/>
  <c r="A17" i="25" l="1"/>
  <c r="M17" i="25" s="1"/>
  <c r="I17" i="25" l="1"/>
  <c r="K17" i="25"/>
  <c r="A12" i="25"/>
  <c r="M12" i="25" s="1"/>
  <c r="A13" i="25"/>
  <c r="M13" i="25" s="1"/>
  <c r="A14" i="25"/>
  <c r="M14" i="25" s="1"/>
  <c r="A15" i="25"/>
  <c r="M15" i="25" s="1"/>
  <c r="A16" i="25"/>
  <c r="M16" i="25" s="1"/>
  <c r="I16" i="25" l="1"/>
  <c r="I13" i="25"/>
  <c r="K14" i="25"/>
  <c r="I15" i="25"/>
  <c r="K12" i="25"/>
  <c r="K15" i="25"/>
  <c r="K13" i="25"/>
  <c r="I12" i="25"/>
  <c r="I14" i="25"/>
  <c r="K16" i="25"/>
  <c r="I9" i="36" l="1"/>
  <c r="I2" i="36"/>
  <c r="L5" i="36"/>
  <c r="H3" i="53"/>
  <c r="J3" i="53"/>
  <c r="Z8" i="25" l="1"/>
  <c r="AD8" i="25" s="1"/>
  <c r="N7" i="25"/>
  <c r="P7" i="25" s="1"/>
  <c r="Z7" i="25"/>
  <c r="AD7" i="25" s="1"/>
  <c r="R7" i="25"/>
  <c r="Y7" i="25" s="1"/>
  <c r="O7" i="25" l="1"/>
  <c r="W7" i="25"/>
  <c r="U7" i="25"/>
  <c r="AB7" i="25"/>
  <c r="AC7" i="25" s="1"/>
  <c r="L2" i="36" l="1"/>
  <c r="I3" i="36"/>
  <c r="I4" i="36"/>
  <c r="I5" i="36"/>
  <c r="I6" i="36"/>
  <c r="I7" i="36"/>
  <c r="I8" i="36"/>
  <c r="L9" i="36"/>
  <c r="I10" i="36"/>
  <c r="L16" i="36"/>
  <c r="I17" i="36"/>
  <c r="I19" i="36"/>
  <c r="L20" i="36"/>
  <c r="I21" i="36"/>
  <c r="I22" i="36"/>
  <c r="L23" i="36"/>
  <c r="L30" i="36"/>
  <c r="L37" i="36"/>
  <c r="I38" i="36"/>
  <c r="I39" i="36"/>
  <c r="I40" i="36"/>
  <c r="L41" i="36"/>
  <c r="I42" i="36"/>
  <c r="I43" i="36"/>
  <c r="L44" i="36"/>
  <c r="L51" i="36"/>
  <c r="L58" i="36"/>
  <c r="I59" i="36"/>
  <c r="I60" i="36"/>
  <c r="I61" i="36"/>
  <c r="L62" i="36"/>
  <c r="I63" i="36"/>
  <c r="I64" i="36"/>
  <c r="L65" i="36"/>
  <c r="L72" i="36"/>
  <c r="L79" i="36"/>
  <c r="I80" i="36"/>
  <c r="I81" i="36"/>
  <c r="I82" i="36"/>
  <c r="L83" i="36"/>
  <c r="I84" i="36"/>
  <c r="I85" i="36"/>
  <c r="H2" i="53"/>
  <c r="J2" i="53"/>
  <c r="H4" i="53"/>
  <c r="J4" i="53"/>
  <c r="H5" i="53"/>
  <c r="J5" i="53"/>
  <c r="H6" i="53"/>
  <c r="J6" i="53"/>
  <c r="H7" i="53"/>
  <c r="J7" i="53"/>
  <c r="H8" i="53"/>
  <c r="J8" i="53"/>
  <c r="H9" i="53"/>
  <c r="J9" i="53"/>
  <c r="H10" i="53"/>
  <c r="J10" i="53"/>
  <c r="H11" i="53"/>
  <c r="J11" i="53"/>
  <c r="H12" i="53"/>
  <c r="J12" i="53"/>
  <c r="H13" i="53"/>
  <c r="J13" i="53"/>
  <c r="H14" i="53"/>
  <c r="J14" i="53"/>
  <c r="H16" i="53"/>
  <c r="J16" i="53"/>
  <c r="H17" i="53"/>
  <c r="J17" i="53"/>
  <c r="H19" i="53"/>
  <c r="J19" i="53"/>
  <c r="H20" i="53"/>
  <c r="J20" i="53"/>
  <c r="H21" i="53"/>
  <c r="J21" i="53"/>
  <c r="H24" i="53"/>
  <c r="J24" i="53"/>
  <c r="J25" i="53"/>
  <c r="A2" i="25"/>
  <c r="I2" i="25"/>
  <c r="K2" i="25"/>
  <c r="M2" i="25"/>
  <c r="N2" i="25"/>
  <c r="O2" i="25"/>
  <c r="P2" i="25"/>
  <c r="R2" i="25"/>
  <c r="U2" i="25"/>
  <c r="W2" i="25"/>
  <c r="Y2" i="25"/>
  <c r="Z2" i="25"/>
  <c r="AB2" i="25"/>
  <c r="AC2" i="25"/>
  <c r="AD2" i="25"/>
  <c r="AH2" i="25"/>
  <c r="AI2" i="25"/>
  <c r="AJ2" i="25"/>
  <c r="AN2" i="25"/>
  <c r="AO2" i="25"/>
  <c r="AP2" i="25"/>
  <c r="AT2" i="25"/>
  <c r="AU2" i="25"/>
  <c r="AV2" i="25"/>
  <c r="AZ2" i="25"/>
  <c r="BA2" i="25"/>
  <c r="BB2" i="25"/>
  <c r="A3" i="25"/>
  <c r="I3" i="25"/>
  <c r="K3" i="25"/>
  <c r="M3" i="25"/>
  <c r="N3" i="25"/>
  <c r="O3" i="25"/>
  <c r="P3" i="25"/>
  <c r="R3" i="25"/>
  <c r="U3" i="25"/>
  <c r="W3" i="25"/>
  <c r="Y3" i="25"/>
  <c r="Z3" i="25"/>
  <c r="AB3" i="25"/>
  <c r="AC3" i="25"/>
  <c r="AD3" i="25"/>
  <c r="A4" i="25"/>
  <c r="I4" i="25"/>
  <c r="K4" i="25"/>
  <c r="M4" i="25"/>
  <c r="N4" i="25"/>
  <c r="O4" i="25"/>
  <c r="P4" i="25"/>
  <c r="R4" i="25"/>
  <c r="U4" i="25"/>
  <c r="W4" i="25"/>
  <c r="Y4" i="25"/>
  <c r="Z4" i="25"/>
  <c r="AB4" i="25"/>
  <c r="AC4" i="25"/>
  <c r="AD4" i="25"/>
  <c r="A5" i="25"/>
  <c r="I5" i="25"/>
  <c r="K5" i="25"/>
  <c r="M5" i="25"/>
  <c r="N5" i="25"/>
  <c r="O5" i="25"/>
  <c r="P5" i="25"/>
  <c r="R5" i="25"/>
  <c r="U5" i="25"/>
  <c r="W5" i="25"/>
  <c r="Y5" i="25"/>
  <c r="Z5" i="25"/>
  <c r="AB5" i="25"/>
  <c r="AC5" i="25"/>
  <c r="AD5" i="25"/>
  <c r="AH5" i="25"/>
  <c r="AI5" i="25"/>
  <c r="AJ5" i="25"/>
  <c r="AN5" i="25"/>
  <c r="AO5" i="25"/>
  <c r="AP5" i="25"/>
  <c r="A6" i="25"/>
  <c r="I6" i="25"/>
  <c r="K6" i="25"/>
  <c r="M6" i="25"/>
  <c r="N6" i="25"/>
  <c r="O6" i="25"/>
  <c r="P6" i="25"/>
  <c r="R6" i="25"/>
  <c r="U6" i="25"/>
  <c r="W6" i="25"/>
  <c r="Y6" i="25"/>
  <c r="Z6" i="25"/>
  <c r="AB6" i="25"/>
  <c r="AC6" i="25"/>
  <c r="AD6" i="25"/>
  <c r="A7" i="25"/>
  <c r="I7" i="25"/>
  <c r="K7" i="25"/>
  <c r="M7" i="25"/>
  <c r="A8" i="25"/>
  <c r="I8" i="25"/>
  <c r="K8" i="25"/>
  <c r="M8" i="25"/>
  <c r="N8" i="25"/>
  <c r="O8" i="25"/>
  <c r="P8" i="25"/>
  <c r="R8" i="25"/>
  <c r="U8" i="25"/>
  <c r="W8" i="25"/>
  <c r="Y8" i="25"/>
  <c r="AB8" i="25"/>
  <c r="AC8" i="25"/>
  <c r="A9" i="25"/>
  <c r="I9" i="25"/>
  <c r="K9" i="25"/>
  <c r="M9" i="25"/>
  <c r="N9" i="25"/>
  <c r="O9" i="25"/>
  <c r="P9" i="25"/>
  <c r="R9" i="25"/>
  <c r="U9" i="25"/>
  <c r="W9" i="25"/>
  <c r="Y9" i="25"/>
  <c r="Z9" i="25"/>
  <c r="AB9" i="25"/>
  <c r="AC9" i="25"/>
  <c r="AD9" i="25"/>
  <c r="AH9" i="25"/>
  <c r="AI9" i="25"/>
  <c r="AJ9" i="25"/>
  <c r="AN9" i="25"/>
  <c r="AO9" i="25"/>
  <c r="AP9" i="25"/>
  <c r="AT9" i="25"/>
  <c r="AU9" i="25"/>
  <c r="AV9" i="25"/>
  <c r="A10" i="25"/>
  <c r="I10" i="25"/>
  <c r="K10" i="25"/>
  <c r="M10" i="25"/>
  <c r="N10" i="25"/>
  <c r="O10" i="25"/>
  <c r="P10" i="25"/>
  <c r="R10" i="25"/>
  <c r="U10" i="25"/>
  <c r="W10" i="25"/>
  <c r="Y10" i="25"/>
  <c r="Z10" i="25"/>
  <c r="AB10" i="25"/>
  <c r="AC10" i="25"/>
  <c r="AD10" i="25"/>
  <c r="AH10" i="25"/>
  <c r="AI10" i="25"/>
  <c r="AJ10" i="25"/>
  <c r="A11" i="25"/>
  <c r="I11" i="25"/>
  <c r="K11" i="25"/>
  <c r="M11" i="25"/>
  <c r="N11" i="25"/>
  <c r="O11" i="25"/>
  <c r="P11" i="25"/>
  <c r="R11" i="25"/>
  <c r="U11" i="25"/>
  <c r="W11" i="25"/>
  <c r="Y11" i="25"/>
  <c r="Z11" i="25"/>
  <c r="AB11" i="25"/>
  <c r="AC11" i="25"/>
  <c r="AD11" i="25"/>
  <c r="AH11" i="25"/>
  <c r="AI11" i="25"/>
  <c r="AJ11" i="25"/>
  <c r="G4" i="51"/>
  <c r="I4" i="51"/>
  <c r="J4" i="51"/>
  <c r="K4" i="51"/>
  <c r="L4" i="51"/>
  <c r="M4" i="51"/>
  <c r="N4" i="51"/>
  <c r="G6" i="51"/>
  <c r="I6" i="51"/>
  <c r="N6" i="51"/>
  <c r="G7" i="51"/>
  <c r="I7" i="51"/>
  <c r="J7" i="51"/>
  <c r="K7" i="51"/>
  <c r="L7" i="51"/>
  <c r="N7" i="51"/>
  <c r="G8" i="51"/>
  <c r="I8" i="51"/>
  <c r="J8" i="51"/>
  <c r="N8" i="51"/>
  <c r="G10" i="51"/>
  <c r="I10" i="51"/>
  <c r="J10" i="51"/>
  <c r="K10" i="51"/>
  <c r="L10" i="51"/>
  <c r="M10" i="51"/>
  <c r="N10" i="51"/>
  <c r="G12" i="51"/>
  <c r="I12" i="51"/>
  <c r="N12" i="51"/>
  <c r="G13" i="51"/>
  <c r="I13" i="51"/>
  <c r="J13" i="51"/>
  <c r="K13" i="51"/>
  <c r="L13" i="51"/>
  <c r="N13" i="51"/>
  <c r="G14" i="51"/>
  <c r="I14" i="51"/>
  <c r="J14" i="51"/>
  <c r="N14" i="51"/>
  <c r="G17" i="51"/>
  <c r="I17" i="51"/>
  <c r="J17" i="51"/>
  <c r="K17" i="51"/>
  <c r="L17" i="51"/>
  <c r="M17" i="51"/>
  <c r="N17" i="51"/>
  <c r="G19" i="51"/>
  <c r="I19" i="51"/>
  <c r="N19" i="51"/>
  <c r="G20" i="51"/>
  <c r="I20" i="51"/>
  <c r="J20" i="51"/>
  <c r="K20" i="51"/>
  <c r="L20" i="51"/>
  <c r="N20" i="51"/>
  <c r="G21" i="51"/>
  <c r="I21" i="51"/>
  <c r="J21" i="51"/>
  <c r="N21" i="51"/>
  <c r="G23" i="51"/>
  <c r="I23" i="51"/>
  <c r="J23" i="51"/>
  <c r="K23" i="51"/>
  <c r="L23" i="51"/>
  <c r="M23" i="51"/>
  <c r="N23" i="51"/>
  <c r="G25" i="51"/>
  <c r="I25" i="51"/>
  <c r="N25" i="51"/>
  <c r="G26" i="51"/>
  <c r="I26" i="51"/>
  <c r="J26" i="51"/>
  <c r="K26" i="51"/>
  <c r="L26" i="51"/>
  <c r="N26" i="51"/>
  <c r="G27" i="51"/>
  <c r="I27" i="51"/>
  <c r="J27" i="51"/>
  <c r="N27" i="51"/>
  <c r="G30" i="51"/>
  <c r="I30" i="51"/>
  <c r="J30" i="51"/>
  <c r="K30" i="51"/>
  <c r="L30" i="51"/>
  <c r="M30" i="51"/>
  <c r="N30" i="51"/>
  <c r="G32" i="51"/>
  <c r="I32" i="51"/>
  <c r="N32" i="51"/>
  <c r="G33" i="51"/>
  <c r="I33" i="51"/>
  <c r="J33" i="51"/>
  <c r="K33" i="51"/>
  <c r="L33" i="51"/>
  <c r="N33" i="51"/>
  <c r="G34" i="51"/>
  <c r="I34" i="51"/>
  <c r="J34" i="51"/>
  <c r="N34" i="51"/>
  <c r="G36" i="51"/>
  <c r="I36" i="51"/>
  <c r="J36" i="51"/>
  <c r="K36" i="51"/>
  <c r="L36" i="51"/>
  <c r="M36" i="51"/>
  <c r="N36" i="51"/>
  <c r="G38" i="51"/>
  <c r="I38" i="51"/>
  <c r="N38" i="51"/>
  <c r="G39" i="51"/>
  <c r="I39" i="51"/>
  <c r="J39" i="51"/>
  <c r="K39" i="51"/>
  <c r="L39" i="51"/>
  <c r="N39" i="51"/>
  <c r="G40" i="51"/>
  <c r="I40" i="51"/>
  <c r="J40" i="51"/>
  <c r="N40" i="51"/>
  <c r="G43" i="51"/>
  <c r="I43" i="51"/>
  <c r="J43" i="51"/>
  <c r="K43" i="51"/>
  <c r="L43" i="51"/>
  <c r="M43" i="51"/>
  <c r="N43" i="51"/>
  <c r="G45" i="51"/>
  <c r="I45" i="51"/>
  <c r="N45" i="51"/>
  <c r="G46" i="51"/>
  <c r="I46" i="51"/>
  <c r="J46" i="51"/>
  <c r="K46" i="51"/>
  <c r="L46" i="51"/>
  <c r="N46" i="51"/>
  <c r="G47" i="51"/>
  <c r="I47" i="51"/>
  <c r="J47" i="51"/>
  <c r="N47" i="51"/>
  <c r="G49" i="51"/>
  <c r="I49" i="51"/>
  <c r="J49" i="51"/>
  <c r="K49" i="51"/>
  <c r="L49" i="51"/>
  <c r="M49" i="51"/>
  <c r="N49" i="51"/>
  <c r="G51" i="51"/>
  <c r="I51" i="51"/>
  <c r="N51" i="51"/>
  <c r="G52" i="51"/>
  <c r="I52" i="51"/>
  <c r="J52" i="51"/>
  <c r="K52" i="51"/>
  <c r="L52" i="51"/>
  <c r="N52" i="51"/>
  <c r="G53" i="51"/>
  <c r="I53" i="51"/>
  <c r="J53" i="51"/>
  <c r="N53" i="51"/>
  <c r="G56" i="51"/>
  <c r="I56" i="51"/>
  <c r="J56" i="51"/>
  <c r="K56" i="51"/>
  <c r="L56" i="51"/>
  <c r="M56" i="51"/>
  <c r="N56" i="51"/>
  <c r="G58" i="51"/>
  <c r="I58" i="51"/>
  <c r="N58" i="51"/>
  <c r="G59" i="51"/>
  <c r="I59" i="51"/>
  <c r="J59" i="51"/>
  <c r="K59" i="51"/>
  <c r="L59" i="51"/>
  <c r="N59" i="51"/>
  <c r="G60" i="51"/>
  <c r="I60" i="51"/>
  <c r="J60" i="51"/>
  <c r="N60" i="51"/>
  <c r="G62" i="51"/>
  <c r="I62" i="51"/>
  <c r="J62" i="51"/>
  <c r="K62" i="51"/>
  <c r="L62" i="51"/>
  <c r="M62" i="51"/>
  <c r="N62" i="51"/>
  <c r="G64" i="51"/>
  <c r="I64" i="51"/>
  <c r="N64" i="51"/>
  <c r="G65" i="51"/>
  <c r="I65" i="51"/>
  <c r="J65" i="51"/>
  <c r="K65" i="51"/>
  <c r="L65" i="51"/>
  <c r="N65" i="51"/>
  <c r="G66" i="51"/>
  <c r="I66" i="51"/>
  <c r="J66" i="51"/>
  <c r="N66" i="51"/>
  <c r="G69" i="51"/>
  <c r="I69" i="51"/>
  <c r="J69" i="51"/>
  <c r="K69" i="51"/>
  <c r="L69" i="51"/>
  <c r="M69" i="51"/>
  <c r="N69" i="51"/>
  <c r="G71" i="51"/>
  <c r="I71" i="51"/>
  <c r="N71" i="51"/>
  <c r="G72" i="51"/>
  <c r="I72" i="51"/>
  <c r="J72" i="51"/>
  <c r="K72" i="51"/>
  <c r="L72" i="51"/>
  <c r="N72" i="51"/>
  <c r="G73" i="51"/>
  <c r="I73" i="51"/>
  <c r="J73" i="51"/>
  <c r="N73" i="51"/>
  <c r="G75" i="51"/>
  <c r="I75" i="51"/>
  <c r="J75" i="51"/>
  <c r="K75" i="51"/>
  <c r="L75" i="51"/>
  <c r="M75" i="51"/>
  <c r="N75" i="51"/>
  <c r="G77" i="51"/>
  <c r="I77" i="51"/>
  <c r="N77" i="51"/>
  <c r="G78" i="51"/>
  <c r="I78" i="51"/>
  <c r="J78" i="51"/>
  <c r="K78" i="51"/>
  <c r="L78" i="51"/>
  <c r="N78" i="51"/>
  <c r="G79" i="51"/>
  <c r="I79" i="51"/>
  <c r="J79" i="51"/>
  <c r="N79" i="51"/>
</calcChain>
</file>

<file path=xl/sharedStrings.xml><?xml version="1.0" encoding="utf-8"?>
<sst xmlns="http://schemas.openxmlformats.org/spreadsheetml/2006/main" count="2025" uniqueCount="774">
  <si>
    <t>البرامج التنموية</t>
  </si>
  <si>
    <t>الشراكات</t>
  </si>
  <si>
    <t>المجالات</t>
  </si>
  <si>
    <t>خطة الصرف</t>
  </si>
  <si>
    <t>المسار الدائم</t>
  </si>
  <si>
    <t>خدمة ضيوف الرحمن</t>
  </si>
  <si>
    <t>المساجد</t>
  </si>
  <si>
    <t>البيئة والمياه</t>
  </si>
  <si>
    <t>الإسكان</t>
  </si>
  <si>
    <t>التعليم</t>
  </si>
  <si>
    <t>الفئات الأشد حاجة</t>
  </si>
  <si>
    <t>حالة المشروع</t>
  </si>
  <si>
    <t>التحديات</t>
  </si>
  <si>
    <t>اسم المشروع</t>
  </si>
  <si>
    <t>المجال</t>
  </si>
  <si>
    <t>المدينة</t>
  </si>
  <si>
    <t>القطاع</t>
  </si>
  <si>
    <t>مدير المشروع</t>
  </si>
  <si>
    <t>كود المشروع</t>
  </si>
  <si>
    <t xml:space="preserve">المنطقة </t>
  </si>
  <si>
    <t>المصرف</t>
  </si>
  <si>
    <t>رقم الارتباط</t>
  </si>
  <si>
    <t>مبلغ الارتباط</t>
  </si>
  <si>
    <t>تقييم المشروع</t>
  </si>
  <si>
    <t>تقييم الجهة</t>
  </si>
  <si>
    <t>الترخيص</t>
  </si>
  <si>
    <t>الحساب البنكي</t>
  </si>
  <si>
    <t>اسم الجهة</t>
  </si>
  <si>
    <t>الصرف</t>
  </si>
  <si>
    <t>العام</t>
  </si>
  <si>
    <t>نوع المنح</t>
  </si>
  <si>
    <t xml:space="preserve">المسؤول </t>
  </si>
  <si>
    <t xml:space="preserve">الجهة </t>
  </si>
  <si>
    <t>تاريخ البداء</t>
  </si>
  <si>
    <t>تاريخ الانتهاء</t>
  </si>
  <si>
    <t>الانجاز</t>
  </si>
  <si>
    <t>الحالة</t>
  </si>
  <si>
    <t>م</t>
  </si>
  <si>
    <t xml:space="preserve">قطاع حكومي </t>
  </si>
  <si>
    <t>تنفيذ</t>
  </si>
  <si>
    <t xml:space="preserve">قطاع غير ربحي </t>
  </si>
  <si>
    <t>اعداد</t>
  </si>
  <si>
    <t>%المتحقق</t>
  </si>
  <si>
    <t>%المستهدف</t>
  </si>
  <si>
    <t>#المتحقق</t>
  </si>
  <si>
    <t>#المستهدف</t>
  </si>
  <si>
    <t>خط الأساس</t>
  </si>
  <si>
    <t>الهدف الاستراتيجي</t>
  </si>
  <si>
    <t>الإدارة</t>
  </si>
  <si>
    <t xml:space="preserve"> </t>
  </si>
  <si>
    <t>المتاح</t>
  </si>
  <si>
    <t>الارتباط</t>
  </si>
  <si>
    <t>المخطط</t>
  </si>
  <si>
    <t>مستهدف</t>
  </si>
  <si>
    <t>عام</t>
  </si>
  <si>
    <t>الاداء</t>
  </si>
  <si>
    <t>عدد</t>
  </si>
  <si>
    <t>اسم القطاع/ الإدارة</t>
  </si>
  <si>
    <t>اسم البند</t>
  </si>
  <si>
    <t xml:space="preserve">البداية </t>
  </si>
  <si>
    <t>النهاية</t>
  </si>
  <si>
    <t>مدة المشروع بالأبام</t>
  </si>
  <si>
    <t>عدد المخرجات</t>
  </si>
  <si>
    <t>المخرجات المعتمدة</t>
  </si>
  <si>
    <t>المخرجات المتبقية</t>
  </si>
  <si>
    <t>عدد الدفعات</t>
  </si>
  <si>
    <t xml:space="preserve">الموازنة </t>
  </si>
  <si>
    <t>الموازنة المتبقية للادارة</t>
  </si>
  <si>
    <t>المصروف</t>
  </si>
  <si>
    <t>المتبقي</t>
  </si>
  <si>
    <t>المرحلة تحضيرية / تنفيذية</t>
  </si>
  <si>
    <t>تشغيلي</t>
  </si>
  <si>
    <t>تحضيرية</t>
  </si>
  <si>
    <t>تنفيذية</t>
  </si>
  <si>
    <t>استراتيجي</t>
  </si>
  <si>
    <t>استشارات</t>
  </si>
  <si>
    <t>جدارة</t>
  </si>
  <si>
    <t>المنطقة</t>
  </si>
  <si>
    <t>LAT_Y</t>
  </si>
  <si>
    <t>LNG_X</t>
  </si>
  <si>
    <t>عدد المشاريع</t>
  </si>
  <si>
    <t>اجمالي المبالغ</t>
  </si>
  <si>
    <t>مدة المشروع</t>
  </si>
  <si>
    <t>الرياض</t>
  </si>
  <si>
    <t>24.439781986730374</t>
  </si>
  <si>
    <t>46.976510049450056</t>
  </si>
  <si>
    <t>24.905133233556576</t>
  </si>
  <si>
    <t>46.37651752965404</t>
  </si>
  <si>
    <t xml:space="preserve">البيئة والمياه </t>
  </si>
  <si>
    <t>الخرج</t>
  </si>
  <si>
    <t>24.157826783213533</t>
  </si>
  <si>
    <t>47.33790544195785</t>
  </si>
  <si>
    <t>الدوادمي</t>
  </si>
  <si>
    <t>25.169845039071102</t>
  </si>
  <si>
    <t>44.58981396484171</t>
  </si>
  <si>
    <t>مشاريع مشتركة</t>
  </si>
  <si>
    <t>المجمعة</t>
  </si>
  <si>
    <t>25.692517458398424</t>
  </si>
  <si>
    <t>45.90122957771687</t>
  </si>
  <si>
    <t>القويعية</t>
  </si>
  <si>
    <t>24.25017789433769</t>
  </si>
  <si>
    <t>45.658400220298056</t>
  </si>
  <si>
    <t>وادي الدواسر</t>
  </si>
  <si>
    <t>20.459031548879675</t>
  </si>
  <si>
    <t>44.77860899362119</t>
  </si>
  <si>
    <t>الأفلاج</t>
  </si>
  <si>
    <t>22.024947865977083</t>
  </si>
  <si>
    <t>46.55791064168024</t>
  </si>
  <si>
    <t>الزلفي</t>
  </si>
  <si>
    <t>26.29043192275317</t>
  </si>
  <si>
    <t>44.81695285703137</t>
  </si>
  <si>
    <t>شقراء</t>
  </si>
  <si>
    <t>25.242522360684305</t>
  </si>
  <si>
    <t>45.25116018346096</t>
  </si>
  <si>
    <t>حوطة بنى تميم</t>
  </si>
  <si>
    <t>23.481325230783902</t>
  </si>
  <si>
    <t>46.87318427131748</t>
  </si>
  <si>
    <t>عفيف</t>
  </si>
  <si>
    <t>السليل</t>
  </si>
  <si>
    <t>20.591234708627233</t>
  </si>
  <si>
    <t>45.758305614239084</t>
  </si>
  <si>
    <t>ضرما</t>
  </si>
  <si>
    <t>24.51756399529312</t>
  </si>
  <si>
    <t>46.37647842058082</t>
  </si>
  <si>
    <t>المزاحمية</t>
  </si>
  <si>
    <t>24.46550688474886</t>
  </si>
  <si>
    <t>46.286184982692184</t>
  </si>
  <si>
    <t>رماح</t>
  </si>
  <si>
    <t>ثادق</t>
  </si>
  <si>
    <t>25.273048</t>
  </si>
  <si>
    <t>45.865607</t>
  </si>
  <si>
    <t>حريملاء</t>
  </si>
  <si>
    <t>الحريق</t>
  </si>
  <si>
    <t>23.637861879575006</t>
  </si>
  <si>
    <t>46.50546672361869</t>
  </si>
  <si>
    <t>الغاط</t>
  </si>
  <si>
    <t>مرات</t>
  </si>
  <si>
    <t>25.075148268360238</t>
  </si>
  <si>
    <t>45.464632829134835</t>
  </si>
  <si>
    <t>الدلم</t>
  </si>
  <si>
    <t>الرين</t>
  </si>
  <si>
    <t>22.93244753088556</t>
  </si>
  <si>
    <t>45.45060385456433</t>
  </si>
  <si>
    <t>مكة المكرمة</t>
  </si>
  <si>
    <t>21.362092596043627</t>
  </si>
  <si>
    <t>39.80497440980373</t>
  </si>
  <si>
    <t>جدة</t>
  </si>
  <si>
    <t>الطائف</t>
  </si>
  <si>
    <t>القنفذة</t>
  </si>
  <si>
    <t>18.949470300882098</t>
  </si>
  <si>
    <t>41.32065421151889</t>
  </si>
  <si>
    <t>الليث</t>
  </si>
  <si>
    <t>20.668282790684913</t>
  </si>
  <si>
    <t>40.47696056663053</t>
  </si>
  <si>
    <t>رابغ</t>
  </si>
  <si>
    <t>22.995168842870186</t>
  </si>
  <si>
    <t>39.69888948764551</t>
  </si>
  <si>
    <t>الجموم</t>
  </si>
  <si>
    <t>21.983171503818095</t>
  </si>
  <si>
    <t>39.98933527042131</t>
  </si>
  <si>
    <t>خليص</t>
  </si>
  <si>
    <t>الكامل</t>
  </si>
  <si>
    <t>22.26183</t>
  </si>
  <si>
    <t>39.790312</t>
  </si>
  <si>
    <t>الخرمة</t>
  </si>
  <si>
    <t>21.956838406097066</t>
  </si>
  <si>
    <t>42.063166286254436</t>
  </si>
  <si>
    <t>رنية</t>
  </si>
  <si>
    <t>21.247619524830974</t>
  </si>
  <si>
    <t>40.41114201563828</t>
  </si>
  <si>
    <t>تربة</t>
  </si>
  <si>
    <t>بحره</t>
  </si>
  <si>
    <t>21.443898832536323</t>
  </si>
  <si>
    <t>39.535675139954975</t>
  </si>
  <si>
    <t>المويه</t>
  </si>
  <si>
    <t>22.43672365735137</t>
  </si>
  <si>
    <t>41.75954215453737</t>
  </si>
  <si>
    <t>ميسان</t>
  </si>
  <si>
    <t>العرضيات</t>
  </si>
  <si>
    <t>19.58953310041765</t>
  </si>
  <si>
    <t>41.676841618314256</t>
  </si>
  <si>
    <t>أضم</t>
  </si>
  <si>
    <t>20.446527208455127</t>
  </si>
  <si>
    <t>40.882371691543966</t>
  </si>
  <si>
    <t>النوارية</t>
  </si>
  <si>
    <t>21.5381216,39</t>
  </si>
  <si>
    <t>39.7044439</t>
  </si>
  <si>
    <t>المدينة المنورة</t>
  </si>
  <si>
    <t>ينبع</t>
  </si>
  <si>
    <t>24.012481980345324</t>
  </si>
  <si>
    <t>38.203397958603695</t>
  </si>
  <si>
    <t>العلا</t>
  </si>
  <si>
    <t>مهد الذهب</t>
  </si>
  <si>
    <t>23.6552102</t>
  </si>
  <si>
    <t>40.9037291</t>
  </si>
  <si>
    <t>بدر</t>
  </si>
  <si>
    <t>خيبر</t>
  </si>
  <si>
    <t>الحناكية</t>
  </si>
  <si>
    <t>وادي الفرع</t>
  </si>
  <si>
    <t>العيص</t>
  </si>
  <si>
    <t>24.66021990449256</t>
  </si>
  <si>
    <t>38.08863482680638</t>
  </si>
  <si>
    <t>القصيم</t>
  </si>
  <si>
    <t>بريدة</t>
  </si>
  <si>
    <t>26.398327054994063</t>
  </si>
  <si>
    <t>43.892837090920985</t>
  </si>
  <si>
    <t>عنيزة</t>
  </si>
  <si>
    <t>26.105131208500556</t>
  </si>
  <si>
    <t>43.99250975575827</t>
  </si>
  <si>
    <t>الرس</t>
  </si>
  <si>
    <t>25.89727943775667</t>
  </si>
  <si>
    <t>43.496011100099295</t>
  </si>
  <si>
    <t>المذنب</t>
  </si>
  <si>
    <t>البكيريه</t>
  </si>
  <si>
    <t>26.157545549705866</t>
  </si>
  <si>
    <t>43.65714382835115</t>
  </si>
  <si>
    <t>الأسياح</t>
  </si>
  <si>
    <t>27.018258932287658</t>
  </si>
  <si>
    <t>44.08354949925856</t>
  </si>
  <si>
    <t>النبهانية</t>
  </si>
  <si>
    <t>25.578451563481615</t>
  </si>
  <si>
    <t>42.7171720823271</t>
  </si>
  <si>
    <t>عيون الجواء</t>
  </si>
  <si>
    <t>26.846457259520534</t>
  </si>
  <si>
    <t>43.00788253844438</t>
  </si>
  <si>
    <t>رياض الخبراء</t>
  </si>
  <si>
    <t>الشماسية</t>
  </si>
  <si>
    <t>عقلة الصقور</t>
  </si>
  <si>
    <t>25.82776054373465</t>
  </si>
  <si>
    <t>42.19424664355695</t>
  </si>
  <si>
    <t>ضرية</t>
  </si>
  <si>
    <t>البدائع</t>
  </si>
  <si>
    <t>25.608603220697326</t>
  </si>
  <si>
    <t>43.946545474267566</t>
  </si>
  <si>
    <t>المنطقة الشرقية</t>
  </si>
  <si>
    <t>الدمام</t>
  </si>
  <si>
    <t>26.39628467350607</t>
  </si>
  <si>
    <t>50.101254909671944</t>
  </si>
  <si>
    <t>25.408894979781994</t>
  </si>
  <si>
    <t>49.546464432341175</t>
  </si>
  <si>
    <t>حفر الباطن</t>
  </si>
  <si>
    <t>27.60419107476589</t>
  </si>
  <si>
    <t>46.3147282768245</t>
  </si>
  <si>
    <t>الجبيل</t>
  </si>
  <si>
    <t>26.982631034300915</t>
  </si>
  <si>
    <t>49.66231631116475</t>
  </si>
  <si>
    <t>القطيف</t>
  </si>
  <si>
    <t>26.481058629172757</t>
  </si>
  <si>
    <t>50.05235103120113</t>
  </si>
  <si>
    <t>الخبر</t>
  </si>
  <si>
    <t>26.332728579655694</t>
  </si>
  <si>
    <t>50.14491747351945</t>
  </si>
  <si>
    <t>الخفجي</t>
  </si>
  <si>
    <t>28.4601464591068</t>
  </si>
  <si>
    <t>48.487601799279986</t>
  </si>
  <si>
    <t>رأس تنورة</t>
  </si>
  <si>
    <t>بقيق</t>
  </si>
  <si>
    <t>25.926886861155513</t>
  </si>
  <si>
    <t>49.654637689666984</t>
  </si>
  <si>
    <t>النعيرية</t>
  </si>
  <si>
    <t>27.442052004139217</t>
  </si>
  <si>
    <t>48.56036891496463</t>
  </si>
  <si>
    <t>قريه العليا</t>
  </si>
  <si>
    <t>27.234776705047732</t>
  </si>
  <si>
    <t>46.97917462150753</t>
  </si>
  <si>
    <t>العديد</t>
  </si>
  <si>
    <t>25.41699773924157</t>
  </si>
  <si>
    <t>49.56009013143199</t>
  </si>
  <si>
    <t>عسير</t>
  </si>
  <si>
    <t>أبها</t>
  </si>
  <si>
    <t>18.695493434982538</t>
  </si>
  <si>
    <t>42.236952555417325</t>
  </si>
  <si>
    <t>خميس مشيط</t>
  </si>
  <si>
    <t>18.634237843464238</t>
  </si>
  <si>
    <t>42.64547508400882</t>
  </si>
  <si>
    <t>بيشة</t>
  </si>
  <si>
    <t>20.000177818642328</t>
  </si>
  <si>
    <t>42.32518343251696</t>
  </si>
  <si>
    <t>النماص</t>
  </si>
  <si>
    <t>محايل</t>
  </si>
  <si>
    <t>18.539143014927223</t>
  </si>
  <si>
    <t>42.052224719062345</t>
  </si>
  <si>
    <t>سراة عبيدة</t>
  </si>
  <si>
    <t>18.05221286090927</t>
  </si>
  <si>
    <t>43.04807162836906</t>
  </si>
  <si>
    <t>تثليث</t>
  </si>
  <si>
    <t>19.370642323458235</t>
  </si>
  <si>
    <t>43.53058520132399</t>
  </si>
  <si>
    <t>رجال المع</t>
  </si>
  <si>
    <t>18.19466687399381</t>
  </si>
  <si>
    <t>42.282137457192924</t>
  </si>
  <si>
    <t>أحد رفيدة</t>
  </si>
  <si>
    <t>18.09836843805714</t>
  </si>
  <si>
    <t>42.81164767892213</t>
  </si>
  <si>
    <t>ظهران الجنوب</t>
  </si>
  <si>
    <t>17.74792639011687</t>
  </si>
  <si>
    <t>43.52547144751258</t>
  </si>
  <si>
    <t>بالقرن</t>
  </si>
  <si>
    <t>المجاردة</t>
  </si>
  <si>
    <t>طريب</t>
  </si>
  <si>
    <t>18.63581280672544</t>
  </si>
  <si>
    <t>43.16366389330714</t>
  </si>
  <si>
    <t>البرك</t>
  </si>
  <si>
    <t>18.454892270756392</t>
  </si>
  <si>
    <t>41.45969131452728</t>
  </si>
  <si>
    <t>بارق</t>
  </si>
  <si>
    <t>18.8115102549327</t>
  </si>
  <si>
    <t>42.0521596651572</t>
  </si>
  <si>
    <t>تنومة</t>
  </si>
  <si>
    <t>18.954867876750093</t>
  </si>
  <si>
    <t>42.16734274951565</t>
  </si>
  <si>
    <t>تبوك</t>
  </si>
  <si>
    <t>البدع</t>
  </si>
  <si>
    <t>28.521212363876526</t>
  </si>
  <si>
    <t>35.01191863006743</t>
  </si>
  <si>
    <t>28.43306179730538</t>
  </si>
  <si>
    <t>36.55389021654525</t>
  </si>
  <si>
    <t>الوجه</t>
  </si>
  <si>
    <t>26.610976384464404</t>
  </si>
  <si>
    <t>36.853867467963234</t>
  </si>
  <si>
    <t>ضباء</t>
  </si>
  <si>
    <t>27.35055571035991</t>
  </si>
  <si>
    <t>35.68507814564076</t>
  </si>
  <si>
    <t>تيماء</t>
  </si>
  <si>
    <t>27.62379840858979</t>
  </si>
  <si>
    <t>38.52373096241787</t>
  </si>
  <si>
    <t>املج</t>
  </si>
  <si>
    <t>24.70652181587895</t>
  </si>
  <si>
    <t>37.601401149332034</t>
  </si>
  <si>
    <t>حقل</t>
  </si>
  <si>
    <t>29.111548418742036</t>
  </si>
  <si>
    <t>35.39614009813431</t>
  </si>
  <si>
    <t>حائل</t>
  </si>
  <si>
    <t>27.85101704287806</t>
  </si>
  <si>
    <t>41.71835098784277</t>
  </si>
  <si>
    <t>بقعاء</t>
  </si>
  <si>
    <t>27.89989183574494</t>
  </si>
  <si>
    <t>42.38935809815315</t>
  </si>
  <si>
    <t>الغزالة</t>
  </si>
  <si>
    <t>26.732408743569756</t>
  </si>
  <si>
    <t>41.731768365373185</t>
  </si>
  <si>
    <t>الشنان</t>
  </si>
  <si>
    <t>27.115946692049807</t>
  </si>
  <si>
    <t>42.51614415119868</t>
  </si>
  <si>
    <t>الشملي</t>
  </si>
  <si>
    <t>26.98409057718433</t>
  </si>
  <si>
    <t>40.27891421428519</t>
  </si>
  <si>
    <t>موقق</t>
  </si>
  <si>
    <t>27.659166203245636</t>
  </si>
  <si>
    <t>41.28167876105189</t>
  </si>
  <si>
    <t>سميراء</t>
  </si>
  <si>
    <t>الحائط</t>
  </si>
  <si>
    <t>26.15593335766401</t>
  </si>
  <si>
    <t>40.63241137219837</t>
  </si>
  <si>
    <t>السليمي</t>
  </si>
  <si>
    <t>26.18013379253357</t>
  </si>
  <si>
    <t>40.935292722926754</t>
  </si>
  <si>
    <t>الحدود الشمالية</t>
  </si>
  <si>
    <t>عرعر</t>
  </si>
  <si>
    <t>رفحاء</t>
  </si>
  <si>
    <t>طريف</t>
  </si>
  <si>
    <t>31.679696341489485</t>
  </si>
  <si>
    <t>38.6575179864487</t>
  </si>
  <si>
    <t>العويقيلة</t>
  </si>
  <si>
    <t>30.457299821259987</t>
  </si>
  <si>
    <t>42.01073376848091</t>
  </si>
  <si>
    <t>جازان</t>
  </si>
  <si>
    <t>16.89465216118877</t>
  </si>
  <si>
    <t>42.56062325285865</t>
  </si>
  <si>
    <t>صبيا</t>
  </si>
  <si>
    <t>17.198891953017736</t>
  </si>
  <si>
    <t>42.64679580832128</t>
  </si>
  <si>
    <t>ابو عريش</t>
  </si>
  <si>
    <t>16.99255224668671</t>
  </si>
  <si>
    <t>42.60994645966922</t>
  </si>
  <si>
    <t>صامطة</t>
  </si>
  <si>
    <t>16.583864768905137</t>
  </si>
  <si>
    <t>42.84621353443096</t>
  </si>
  <si>
    <t>الحرث</t>
  </si>
  <si>
    <t>16.781396</t>
  </si>
  <si>
    <t>43.215660</t>
  </si>
  <si>
    <t>ضمد</t>
  </si>
  <si>
    <t>17.108473</t>
  </si>
  <si>
    <t>42.771004</t>
  </si>
  <si>
    <t>الريث</t>
  </si>
  <si>
    <t>17.614354</t>
  </si>
  <si>
    <t>42.829549</t>
  </si>
  <si>
    <t>بيش</t>
  </si>
  <si>
    <t>17.23971080886703</t>
  </si>
  <si>
    <t>42.61004733849374</t>
  </si>
  <si>
    <t>جزيرة فرسان</t>
  </si>
  <si>
    <t>16.7252692</t>
  </si>
  <si>
    <t>41.9145493</t>
  </si>
  <si>
    <t>الدائر</t>
  </si>
  <si>
    <t>17.344925896471793</t>
  </si>
  <si>
    <t>43.149807823884906</t>
  </si>
  <si>
    <t>أحد المسارحة</t>
  </si>
  <si>
    <t>16.710104756769823</t>
  </si>
  <si>
    <t>42.955044596261956</t>
  </si>
  <si>
    <t>العيدابي</t>
  </si>
  <si>
    <t>17.26514690755047</t>
  </si>
  <si>
    <t>43.03693104264471</t>
  </si>
  <si>
    <t>العارضة</t>
  </si>
  <si>
    <t>16.975218877377074</t>
  </si>
  <si>
    <t>42.76058245012013</t>
  </si>
  <si>
    <t>الدرب</t>
  </si>
  <si>
    <t>17.10455746101069</t>
  </si>
  <si>
    <t>42.82377292280315</t>
  </si>
  <si>
    <t>الطوال</t>
  </si>
  <si>
    <t>16.527202</t>
  </si>
  <si>
    <t>42.970990</t>
  </si>
  <si>
    <t>هروب</t>
  </si>
  <si>
    <t>17.45394871213372</t>
  </si>
  <si>
    <t>42.9283989443309</t>
  </si>
  <si>
    <t>فيفاء</t>
  </si>
  <si>
    <t>نجران</t>
  </si>
  <si>
    <t>17.498522418069726</t>
  </si>
  <si>
    <t>44.142402692349656</t>
  </si>
  <si>
    <t>شرورة</t>
  </si>
  <si>
    <t>17.50766886880598</t>
  </si>
  <si>
    <t>47.09729938892909</t>
  </si>
  <si>
    <t>حبونا</t>
  </si>
  <si>
    <t>17.82487531631424</t>
  </si>
  <si>
    <t>43.99203869498068</t>
  </si>
  <si>
    <t>بدر الجنوب</t>
  </si>
  <si>
    <t>17.58036399796584</t>
  </si>
  <si>
    <t>44.22470378480149</t>
  </si>
  <si>
    <t>يدمة</t>
  </si>
  <si>
    <t>17.45974557835639</t>
  </si>
  <si>
    <t>44.16345306789241</t>
  </si>
  <si>
    <t>ثار</t>
  </si>
  <si>
    <t>17.459737731777764</t>
  </si>
  <si>
    <t>44.163460130448186</t>
  </si>
  <si>
    <t>خباش</t>
  </si>
  <si>
    <t>17.551401</t>
  </si>
  <si>
    <t>44.746745</t>
  </si>
  <si>
    <t>الخرخير</t>
  </si>
  <si>
    <t>18.860161</t>
  </si>
  <si>
    <t>51.12929</t>
  </si>
  <si>
    <t>الباحة</t>
  </si>
  <si>
    <t>بلجرشي</t>
  </si>
  <si>
    <t>المندق</t>
  </si>
  <si>
    <t>المخواة</t>
  </si>
  <si>
    <t>19.536782255637117</t>
  </si>
  <si>
    <t>41.15720388000739</t>
  </si>
  <si>
    <t>العقيق</t>
  </si>
  <si>
    <t>قلوة</t>
  </si>
  <si>
    <t>19.952368409091687</t>
  </si>
  <si>
    <t>41.23672106000962</t>
  </si>
  <si>
    <t>القرى</t>
  </si>
  <si>
    <t>20.2437114</t>
  </si>
  <si>
    <t>41.3610874</t>
  </si>
  <si>
    <t>بني حسن</t>
  </si>
  <si>
    <t>غامد الزناد</t>
  </si>
  <si>
    <t>19.622589</t>
  </si>
  <si>
    <t>41.461118</t>
  </si>
  <si>
    <t>الحجرة</t>
  </si>
  <si>
    <t>20.315393391509268</t>
  </si>
  <si>
    <t>41.04303177503039</t>
  </si>
  <si>
    <t>فرعة غامد الزناد</t>
  </si>
  <si>
    <t>19.792926980575828</t>
  </si>
  <si>
    <t>41.43130739135022</t>
  </si>
  <si>
    <t>الجوف</t>
  </si>
  <si>
    <t>سكاكا</t>
  </si>
  <si>
    <t>29.92937896127808</t>
  </si>
  <si>
    <t>40.18438535817964</t>
  </si>
  <si>
    <t>القريات</t>
  </si>
  <si>
    <t>دومة الجندل</t>
  </si>
  <si>
    <t>29.795554662510046</t>
  </si>
  <si>
    <t>39.85365080720888</t>
  </si>
  <si>
    <t>طبرجل</t>
  </si>
  <si>
    <t>30.50197506759254</t>
  </si>
  <si>
    <t>38.21238149696979</t>
  </si>
  <si>
    <t>المسؤول</t>
  </si>
  <si>
    <t>نسبة الإنجاز</t>
  </si>
  <si>
    <t>الادارة</t>
  </si>
  <si>
    <t>تاريخ البداية</t>
  </si>
  <si>
    <t>تاريخ النهاية</t>
  </si>
  <si>
    <t>المخرج</t>
  </si>
  <si>
    <t>الملاحظات</t>
  </si>
  <si>
    <t>بناء استراتيجية المصارف وإدارة وتشغيل برنامج استدامة وتمكين والمبادرات والبرامج التنموية في القطا ع</t>
  </si>
  <si>
    <t>تقارير مرحلة الدعم والتوجيه</t>
  </si>
  <si>
    <t>الصحة</t>
  </si>
  <si>
    <t>تاريخ اكتمال المسوغات</t>
  </si>
  <si>
    <t>تاريخ الارتباط</t>
  </si>
  <si>
    <t>مذكرة تفاهم</t>
  </si>
  <si>
    <t>مذكرة تعاون</t>
  </si>
  <si>
    <t>اتفاقية شراكة</t>
  </si>
  <si>
    <t>اتفاقية تعاون</t>
  </si>
  <si>
    <t>اتفاقية منح</t>
  </si>
  <si>
    <t>تعميد مباشر</t>
  </si>
  <si>
    <t>اغلاق</t>
  </si>
  <si>
    <t>معلقة</t>
  </si>
  <si>
    <t>ضيوف الرحمن</t>
  </si>
  <si>
    <t>البيئة والمياة</t>
  </si>
  <si>
    <t>أوجه البر العامة</t>
  </si>
  <si>
    <t>مشتركة</t>
  </si>
  <si>
    <t>المصرف الفرعي</t>
  </si>
  <si>
    <t>مساجد</t>
  </si>
  <si>
    <t>عام مساجد</t>
  </si>
  <si>
    <t>خاص مساجد</t>
  </si>
  <si>
    <t>خاص مساجد-مستفيدون</t>
  </si>
  <si>
    <t>عام الفقراء والمساكين</t>
  </si>
  <si>
    <t>خاص الفقراء والمساكين</t>
  </si>
  <si>
    <t>خاص الفقراء والمساكين - مستفيدون</t>
  </si>
  <si>
    <t>سقيا</t>
  </si>
  <si>
    <t>عام سقيا</t>
  </si>
  <si>
    <t>خاص سقيا</t>
  </si>
  <si>
    <t>خاص سقيا - مستفيدون</t>
  </si>
  <si>
    <t>ذري</t>
  </si>
  <si>
    <t>خاص ذري - مستفيدون</t>
  </si>
  <si>
    <t>سكن</t>
  </si>
  <si>
    <t>عام سكن</t>
  </si>
  <si>
    <t>خاص سكن</t>
  </si>
  <si>
    <t>خاص سكن - مستفيدون</t>
  </si>
  <si>
    <t>أضحية</t>
  </si>
  <si>
    <t>عام - أضحية</t>
  </si>
  <si>
    <t>خاص - أضحية</t>
  </si>
  <si>
    <t>خاص-أضحية - مستفيدون</t>
  </si>
  <si>
    <t>عام- أوجه بر</t>
  </si>
  <si>
    <t>عام- إطعام الطعام</t>
  </si>
  <si>
    <t>خاص- إطعام الطعام</t>
  </si>
  <si>
    <t>خاص-إطعام الطعام-مستفيدون</t>
  </si>
  <si>
    <t>عام- القران الكريم</t>
  </si>
  <si>
    <t>خاص- القران الكريم</t>
  </si>
  <si>
    <t>خاص-القران الكريم-مستفيدون</t>
  </si>
  <si>
    <t>عام- تعلم العلم وتعليمه</t>
  </si>
  <si>
    <t>خاص- تعلم العلم وتعليمه</t>
  </si>
  <si>
    <t>خاص- تعلم العلم وتعليمه-مستفيدون</t>
  </si>
  <si>
    <t>مقبرة</t>
  </si>
  <si>
    <t>عام- مقبرة</t>
  </si>
  <si>
    <t>خاص- مقبرة</t>
  </si>
  <si>
    <t>خاص-مقبرة-مستفيدون</t>
  </si>
  <si>
    <t>الحج</t>
  </si>
  <si>
    <t>عام- الحج</t>
  </si>
  <si>
    <t>خاص- الحج</t>
  </si>
  <si>
    <t>خاص-الحج-مستفيدون</t>
  </si>
  <si>
    <t>الدعوة</t>
  </si>
  <si>
    <t>عام- الدعوة</t>
  </si>
  <si>
    <t>خاص- الدعوة</t>
  </si>
  <si>
    <t>خاص-الدعوة-مستفيدون</t>
  </si>
  <si>
    <t>الناظر</t>
  </si>
  <si>
    <t>خاص- الناظر</t>
  </si>
  <si>
    <t>خاص-الناظر-مستفيدون</t>
  </si>
  <si>
    <t>حراسة</t>
  </si>
  <si>
    <t>عام- حراسة</t>
  </si>
  <si>
    <t>خاص- حراسة</t>
  </si>
  <si>
    <t>خاص-حراسة-مستفيدون</t>
  </si>
  <si>
    <t>عام- إفطار صائم</t>
  </si>
  <si>
    <t>خاص- إفطار صائم</t>
  </si>
  <si>
    <t>خاص-إفطار صائم-مستفيدون</t>
  </si>
  <si>
    <t>الأرامل</t>
  </si>
  <si>
    <t>عام- الأرامل</t>
  </si>
  <si>
    <t>خاص- الأرامل</t>
  </si>
  <si>
    <t>خاص-الأرامل-مستفيدون</t>
  </si>
  <si>
    <t>الأيتام</t>
  </si>
  <si>
    <t>عام- الأيتام</t>
  </si>
  <si>
    <t>خاص- الأيتام</t>
  </si>
  <si>
    <t>خاص-الأيتام-مستفيدون</t>
  </si>
  <si>
    <t>الأغوات</t>
  </si>
  <si>
    <t>خاص- الأغوات - مستفيدون</t>
  </si>
  <si>
    <t>عام- عابر سبيل</t>
  </si>
  <si>
    <t>خاص- عابر سبيل</t>
  </si>
  <si>
    <t>خاص-عابر سبيل-مستفيدون</t>
  </si>
  <si>
    <t>كفارة</t>
  </si>
  <si>
    <t>عام- كفارة</t>
  </si>
  <si>
    <t>خاص- كفارة</t>
  </si>
  <si>
    <t>خاص-كفارة-مستفيدون</t>
  </si>
  <si>
    <t>خاص- الحرم المكي</t>
  </si>
  <si>
    <t>خاص-الحرم المكي-مستفيدون</t>
  </si>
  <si>
    <t>خاص- الحرم النبوي</t>
  </si>
  <si>
    <t>خاص-الحرم النبوي-مستفيدون</t>
  </si>
  <si>
    <t>خاص - ترميم الوقف وتعميره</t>
  </si>
  <si>
    <t>خاص - طائفة معينة</t>
  </si>
  <si>
    <t>خاص - طائفة معينة - مستفيدون</t>
  </si>
  <si>
    <t>الاستثمار</t>
  </si>
  <si>
    <t>خاص - الاستثمار</t>
  </si>
  <si>
    <t>مقبول</t>
  </si>
  <si>
    <t>نوع الاتفاقية</t>
  </si>
  <si>
    <t>صرف الدفعة الأولى</t>
  </si>
  <si>
    <t>صرف الدفعة الثانية</t>
  </si>
  <si>
    <t>صرف الدفعة الثالثة</t>
  </si>
  <si>
    <t>صرف الدفعة الرابعة</t>
  </si>
  <si>
    <t>صرف الدفعة الخامسة</t>
  </si>
  <si>
    <t>لايوجد</t>
  </si>
  <si>
    <t>وصف موجز</t>
  </si>
  <si>
    <t>احمد</t>
  </si>
  <si>
    <t>عبدالله</t>
  </si>
  <si>
    <t>سالم</t>
  </si>
  <si>
    <t xml:space="preserve">سالم </t>
  </si>
  <si>
    <t>خالد</t>
  </si>
  <si>
    <t>سليمان</t>
  </si>
  <si>
    <t xml:space="preserve"># الدعم المالي للجهات </t>
  </si>
  <si>
    <t># المبادرات الممكنة للمساهمة</t>
  </si>
  <si>
    <t xml:space="preserve"># الو اقفين الرقميين </t>
  </si>
  <si>
    <t xml:space="preserve"># عدد المنتجات </t>
  </si>
  <si>
    <t xml:space="preserve"> # مبادرات التمكين </t>
  </si>
  <si>
    <t>#عدد البرامج</t>
  </si>
  <si>
    <t xml:space="preserve"> % الانفاق على الاحتياجات</t>
  </si>
  <si>
    <t>مسار الصرف</t>
  </si>
  <si>
    <t>موافقة صاحب الصلاحية</t>
  </si>
  <si>
    <t>استثناء</t>
  </si>
  <si>
    <t>توقيع الاتفاقية</t>
  </si>
  <si>
    <t>خدمات استشارية لتحليل</t>
  </si>
  <si>
    <t>قياس أثر</t>
  </si>
  <si>
    <t xml:space="preserve">دراسة إسناد </t>
  </si>
  <si>
    <t xml:space="preserve">تطوير الية </t>
  </si>
  <si>
    <t>تصميم البرامج</t>
  </si>
  <si>
    <t>تحليل صكوك</t>
  </si>
  <si>
    <t xml:space="preserve">استدامة </t>
  </si>
  <si>
    <t>الأرصدة</t>
  </si>
  <si>
    <t xml:space="preserve">بناء استراتيجية </t>
  </si>
  <si>
    <t xml:space="preserve">سامي </t>
  </si>
  <si>
    <t>سلمان</t>
  </si>
  <si>
    <t>المصارف</t>
  </si>
  <si>
    <t>البرامج</t>
  </si>
  <si>
    <t>مشروع 1</t>
  </si>
  <si>
    <t>محمد</t>
  </si>
  <si>
    <t>مشروع 2</t>
  </si>
  <si>
    <t>مشروع 3</t>
  </si>
  <si>
    <t>مشروع 4</t>
  </si>
  <si>
    <t>مشروع 5</t>
  </si>
  <si>
    <t>مشروع 6</t>
  </si>
  <si>
    <t>مشروع 7</t>
  </si>
  <si>
    <t>مشروع 8</t>
  </si>
  <si>
    <t>مشروع 9</t>
  </si>
  <si>
    <t>مشروع 10</t>
  </si>
  <si>
    <t>مشروع 11</t>
  </si>
  <si>
    <t>مشروع 12</t>
  </si>
  <si>
    <t>مشروع 13</t>
  </si>
  <si>
    <t>مشروع 14</t>
  </si>
  <si>
    <t>مشروع 15</t>
  </si>
  <si>
    <t>مشروع 16</t>
  </si>
  <si>
    <t>مشروع 17</t>
  </si>
  <si>
    <t>مشروع 18</t>
  </si>
  <si>
    <t>مشروع 19</t>
  </si>
  <si>
    <t>مشروع 20</t>
  </si>
  <si>
    <t>مشروع 21</t>
  </si>
  <si>
    <t>مشروع 22</t>
  </si>
  <si>
    <t>مشروع 23</t>
  </si>
  <si>
    <t>مشروع 24</t>
  </si>
  <si>
    <t>مشروع 25</t>
  </si>
  <si>
    <t>مشروع 26</t>
  </si>
  <si>
    <t>مشروع 27</t>
  </si>
  <si>
    <t>مشروع 28</t>
  </si>
  <si>
    <t>مشروع 29</t>
  </si>
  <si>
    <t>مشروع 30</t>
  </si>
  <si>
    <t>مشروع 31</t>
  </si>
  <si>
    <t>مشروع 32</t>
  </si>
  <si>
    <t>مشروع 33</t>
  </si>
  <si>
    <t>مشروع 34</t>
  </si>
  <si>
    <t>مشروع 35</t>
  </si>
  <si>
    <t>مشروع 36</t>
  </si>
  <si>
    <t>مشروع 37</t>
  </si>
  <si>
    <t>مشروع 38</t>
  </si>
  <si>
    <t>مشروع 39</t>
  </si>
  <si>
    <t>مشروع 40</t>
  </si>
  <si>
    <t>مشروع 41</t>
  </si>
  <si>
    <t>مشروع 42</t>
  </si>
  <si>
    <t>مشروع 43</t>
  </si>
  <si>
    <t> </t>
  </si>
  <si>
    <t>التوصيات</t>
  </si>
  <si>
    <t xml:space="preserve">تاريخ التوصية </t>
  </si>
  <si>
    <t>تاريخ التنفيذ</t>
  </si>
  <si>
    <t>تاريخ التسجيل</t>
  </si>
  <si>
    <t>إستثناء</t>
  </si>
  <si>
    <t>الفقراء_والمساكين</t>
  </si>
  <si>
    <t>أوجه_بر</t>
  </si>
  <si>
    <t>إطعام_الطعام</t>
  </si>
  <si>
    <t>القرآن_الكريم</t>
  </si>
  <si>
    <t>تعلم_العلم_وتعليمه</t>
  </si>
  <si>
    <t>إفطار_صائم</t>
  </si>
  <si>
    <t>عابر_سبيل</t>
  </si>
  <si>
    <t>الحرم_المكي</t>
  </si>
  <si>
    <t>الحرم_النبوي</t>
  </si>
  <si>
    <t>ترميم_الوقف_وتعميره</t>
  </si>
  <si>
    <t>طائفة_معينة</t>
  </si>
  <si>
    <t>بعد_الارتباط</t>
  </si>
  <si>
    <t>تاريخ</t>
  </si>
  <si>
    <t>ألاولى</t>
  </si>
  <si>
    <t>الثانية</t>
  </si>
  <si>
    <t>التالت</t>
  </si>
  <si>
    <t>الرابعة</t>
  </si>
  <si>
    <t>الخامسة</t>
  </si>
  <si>
    <t>عدد الأيام الدفعة الرابعة</t>
  </si>
  <si>
    <t>عدد أيام  الدفعة الخامسة</t>
  </si>
  <si>
    <t>عدد أيام الدفعة الثالثة</t>
  </si>
  <si>
    <t>عدد أيام الدفعة الثانية</t>
  </si>
  <si>
    <t>الأيام قبل صرف الدفعة الاولي</t>
  </si>
  <si>
    <t>Column3</t>
  </si>
  <si>
    <t>Column8</t>
  </si>
  <si>
    <t>Column10</t>
  </si>
  <si>
    <t>Column13</t>
  </si>
  <si>
    <t>Column16</t>
  </si>
  <si>
    <t>Column19</t>
  </si>
  <si>
    <t>مجال</t>
  </si>
  <si>
    <t>منطقة</t>
  </si>
  <si>
    <t>عدد الأيام صاحب صلاحية</t>
  </si>
  <si>
    <t>عدد الأيام تقييم المشروع</t>
  </si>
  <si>
    <t>عدد الأيام تقييم  الجهة</t>
  </si>
  <si>
    <t>عدد الايام قبل الارتباط</t>
  </si>
  <si>
    <t>عدد الأيام توقيع الاتفاقية</t>
  </si>
  <si>
    <t>عدد الأيام الترخيص</t>
  </si>
  <si>
    <t>عدد الأيام الحساب البنكي</t>
  </si>
  <si>
    <t>الحالة 1</t>
  </si>
  <si>
    <t>الحالة2</t>
  </si>
  <si>
    <t>الحالة3</t>
  </si>
  <si>
    <t>الحالة4</t>
  </si>
  <si>
    <t>الحالة 5</t>
  </si>
  <si>
    <t>تاريخ الأولى</t>
  </si>
  <si>
    <t>تاريخ الثالث</t>
  </si>
  <si>
    <t>تاريخ الرابعة</t>
  </si>
  <si>
    <t>التاريخ الخامسة</t>
  </si>
  <si>
    <t>تاريخ البدء</t>
  </si>
  <si>
    <t>دائم</t>
  </si>
  <si>
    <t>المرحلة (الشراكات)</t>
  </si>
  <si>
    <t>نوع الاتفاقية (الشراكات)</t>
  </si>
  <si>
    <t xml:space="preserve">منح </t>
  </si>
  <si>
    <t xml:space="preserve">تم </t>
  </si>
  <si>
    <t xml:space="preserve"> معلق</t>
  </si>
  <si>
    <t xml:space="preserve"> تحت التنفيذ </t>
  </si>
  <si>
    <t>المشروع1</t>
  </si>
  <si>
    <t>اااا</t>
  </si>
  <si>
    <t>الجهة1</t>
  </si>
  <si>
    <t>المشروع</t>
  </si>
  <si>
    <t xml:space="preserve">تاريخ استحقاق الثانية </t>
  </si>
  <si>
    <t>تاريخ انتهاء الثانية</t>
  </si>
  <si>
    <t>تاريخ استحقاق الثالثة</t>
  </si>
  <si>
    <t>تاريخ استحقاق الرابعة</t>
  </si>
  <si>
    <t>تاريخ استحقاق الخامسة</t>
  </si>
  <si>
    <t>year</t>
  </si>
  <si>
    <t>month</t>
  </si>
  <si>
    <t xml:space="preserve">اسم المستفيد </t>
  </si>
  <si>
    <t>مبلغ الدفعه</t>
  </si>
  <si>
    <t>نوع المستفيد</t>
  </si>
  <si>
    <t>عدد  المستفادين</t>
  </si>
  <si>
    <t>تاريخ الصرف</t>
  </si>
  <si>
    <t>مؤشر  الأداء</t>
  </si>
  <si>
    <t>نوع الأداء</t>
  </si>
  <si>
    <t>التاخر</t>
  </si>
  <si>
    <t>التاخر%</t>
  </si>
  <si>
    <t>رقم المخرج</t>
  </si>
  <si>
    <t xml:space="preserve">رقم الدفعة </t>
  </si>
  <si>
    <t>التاخير</t>
  </si>
  <si>
    <t xml:space="preserve">الاعتماد </t>
  </si>
  <si>
    <t>الاعتماد</t>
  </si>
  <si>
    <t>تاريخ اكتمال المسوغات2</t>
  </si>
  <si>
    <t>الأداء</t>
  </si>
  <si>
    <t>السنة</t>
  </si>
  <si>
    <t>التاريخ</t>
  </si>
  <si>
    <t xml:space="preserve">القطاع </t>
  </si>
  <si>
    <t>التاريخ الفعلي  للمخرج</t>
  </si>
  <si>
    <t>التاريخ المستحق للمخرج</t>
  </si>
  <si>
    <t>المرحلة</t>
  </si>
  <si>
    <t>المشروع2</t>
  </si>
  <si>
    <t>المشروع3</t>
  </si>
  <si>
    <t>المشروع4</t>
  </si>
  <si>
    <t>المشروع5</t>
  </si>
  <si>
    <t>المشروع6</t>
  </si>
  <si>
    <t>المشروع7</t>
  </si>
  <si>
    <t>المشروع8</t>
  </si>
  <si>
    <t>المشروع9</t>
  </si>
  <si>
    <t>المشورع10</t>
  </si>
  <si>
    <t>الجهة2</t>
  </si>
  <si>
    <t>الجهة3</t>
  </si>
  <si>
    <t>الجهة4</t>
  </si>
  <si>
    <t>الجهة5</t>
  </si>
  <si>
    <t>الجهة6</t>
  </si>
  <si>
    <t>الجهة7</t>
  </si>
  <si>
    <t>الجهة8</t>
  </si>
  <si>
    <t>الجهة9</t>
  </si>
  <si>
    <t>الجهة10</t>
  </si>
  <si>
    <t>نجوى</t>
  </si>
  <si>
    <t>إيهاب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</si>
</sst>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[$-409]d\-mmm\-yyyy;@"/>
    <numFmt numFmtId="167" formatCode="m/d/yy\ h:mm;@"/>
  </numFmts>
  <fonts count="31" x14ac:knownFonts="1">
    <font>
      <sz val="11"/>
      <color theme="1"/>
      <name val="Sakkal Majalla"/>
      <family val="2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akkal Majalla"/>
      <family val="2"/>
      <charset val="178"/>
    </font>
    <font>
      <sz val="11"/>
      <color theme="1"/>
      <name val="Calibri"/>
      <family val="2"/>
      <scheme val="minor"/>
    </font>
    <font>
      <b/>
      <sz val="12"/>
      <color theme="1"/>
      <name val="Sakkal Majalla"/>
    </font>
    <font>
      <b/>
      <sz val="11"/>
      <color theme="0"/>
      <name val="Sakkal Majalla"/>
      <family val="2"/>
    </font>
    <font>
      <sz val="12"/>
      <color theme="1"/>
      <name val="Sakkal Majalla"/>
      <family val="2"/>
    </font>
    <font>
      <b/>
      <sz val="12"/>
      <color rgb="FFC00000"/>
      <name val="Sakkal Majalla"/>
    </font>
    <font>
      <sz val="12"/>
      <color rgb="FFC00000"/>
      <name val="Sakkal Majalla"/>
      <family val="2"/>
    </font>
    <font>
      <sz val="16"/>
      <color theme="1"/>
      <name val="Sakkal Majalla"/>
      <family val="2"/>
      <charset val="178"/>
    </font>
    <font>
      <sz val="13"/>
      <color theme="1"/>
      <name val="Sakkal Majalla"/>
      <family val="2"/>
      <charset val="178"/>
    </font>
    <font>
      <sz val="11"/>
      <color theme="1"/>
      <name val="Sakkal Majalla"/>
    </font>
    <font>
      <b/>
      <sz val="12"/>
      <color theme="1"/>
      <name val="Sakkal Majalla"/>
      <family val="2"/>
    </font>
    <font>
      <sz val="12"/>
      <color theme="1"/>
      <name val="Sakkal Majalla"/>
      <family val="2"/>
      <charset val="178"/>
    </font>
    <font>
      <sz val="12"/>
      <color theme="1"/>
      <name val="Sakkal Majalla"/>
    </font>
    <font>
      <b/>
      <sz val="11"/>
      <color theme="0"/>
      <name val="Sakkal Majalla"/>
    </font>
    <font>
      <b/>
      <sz val="11"/>
      <color theme="0"/>
      <name val="Sakkal Majalla"/>
      <family val="2"/>
      <charset val="178"/>
    </font>
    <font>
      <sz val="12"/>
      <color rgb="FF000000"/>
      <name val="Sakkal Majalla"/>
      <family val="2"/>
    </font>
    <font>
      <sz val="11"/>
      <color rgb="FFFF0000"/>
      <name val="Sakkal Majalla"/>
      <family val="2"/>
      <charset val="178"/>
    </font>
    <font>
      <sz val="10"/>
      <color theme="1"/>
      <name val="Sakkal Majalla"/>
      <family val="2"/>
      <charset val="178"/>
    </font>
    <font>
      <sz val="11"/>
      <color indexed="8"/>
      <name val="Calibri"/>
      <family val="2"/>
    </font>
    <font>
      <b/>
      <sz val="11"/>
      <color rgb="FFFA7D00"/>
      <name val="Sakkal Majalla"/>
      <family val="2"/>
    </font>
    <font>
      <sz val="8"/>
      <name val="Sakkal Majalla"/>
      <family val="2"/>
      <charset val="178"/>
    </font>
    <font>
      <sz val="12"/>
      <name val="Sakkal Majalla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charset val="178"/>
      <scheme val="minor"/>
    </font>
    <font>
      <sz val="13"/>
      <color theme="1" tint="4.9989318521683403E-2"/>
      <name val="Sakkal Majalla"/>
      <family val="2"/>
      <charset val="178"/>
    </font>
    <font>
      <sz val="12"/>
      <color theme="1" tint="0.14999847407452621"/>
      <name val="Sakkal Majalla"/>
      <family val="2"/>
    </font>
    <font>
      <sz val="13"/>
      <color theme="1" tint="0.14999847407452621"/>
      <name val="Sakkal Majalla"/>
      <family val="2"/>
    </font>
  </fonts>
  <fills count="35">
    <fill>
      <patternFill patternType="none"/>
    </fill>
    <fill>
      <patternFill patternType="gray125"/>
    </fill>
    <fill>
      <patternFill patternType="solid">
        <fgColor rgb="FF2A613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DEDE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EFF6EA"/>
        <bgColor indexed="64"/>
      </patternFill>
    </fill>
    <fill>
      <patternFill patternType="solid">
        <fgColor rgb="FFBBDBA9"/>
        <bgColor indexed="64"/>
      </patternFill>
    </fill>
    <fill>
      <patternFill patternType="solid">
        <fgColor rgb="FFAFD39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81BB59"/>
        <bgColor indexed="64"/>
      </patternFill>
    </fill>
    <fill>
      <patternFill patternType="solid">
        <fgColor rgb="FFF1F5F6"/>
        <bgColor auto="1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66669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</borders>
  <cellStyleXfs count="18">
    <xf numFmtId="0" fontId="0" fillId="0" borderId="0"/>
    <xf numFmtId="9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23" fillId="18" borderId="14" applyNumberFormat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14" fontId="25" fillId="24" borderId="16" applyFont="0" applyAlignment="0">
      <alignment horizontal="center" vertical="center"/>
    </xf>
    <xf numFmtId="0" fontId="3" fillId="25" borderId="16" applyAlignment="0">
      <alignment horizontal="center" vertical="center"/>
      <protection locked="0"/>
    </xf>
    <xf numFmtId="0" fontId="3" fillId="26" borderId="16" applyAlignment="0">
      <alignment horizontal="center" vertical="center"/>
      <protection locked="0"/>
    </xf>
    <xf numFmtId="0" fontId="3" fillId="27" borderId="16" applyAlignment="0">
      <alignment horizontal="center" vertical="center"/>
      <protection locked="0"/>
    </xf>
    <xf numFmtId="0" fontId="3" fillId="28" borderId="16" applyAlignment="0">
      <alignment horizontal="center" vertical="center"/>
      <protection locked="0"/>
    </xf>
    <xf numFmtId="14" fontId="3" fillId="29" borderId="16" applyAlignment="0" applyProtection="0">
      <alignment horizontal="center" vertical="center"/>
    </xf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</cellStyleXfs>
  <cellXfs count="222">
    <xf numFmtId="0" fontId="0" fillId="0" borderId="0" xfId="0"/>
    <xf numFmtId="0" fontId="7" fillId="2" borderId="5" xfId="0" applyFont="1" applyFill="1" applyBorder="1" applyAlignment="1">
      <alignment horizontal="center" vertical="center"/>
    </xf>
    <xf numFmtId="14" fontId="0" fillId="0" borderId="0" xfId="0" applyNumberFormat="1"/>
    <xf numFmtId="0" fontId="8" fillId="3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165" fontId="8" fillId="4" borderId="4" xfId="3" applyNumberFormat="1" applyFont="1" applyFill="1" applyBorder="1" applyAlignment="1">
      <alignment horizontal="center" vertical="center" wrapText="1"/>
    </xf>
    <xf numFmtId="9" fontId="0" fillId="0" borderId="0" xfId="1" applyFont="1"/>
    <xf numFmtId="9" fontId="7" fillId="2" borderId="5" xfId="1" applyFont="1" applyFill="1" applyBorder="1" applyAlignment="1">
      <alignment horizontal="center" vertical="center"/>
    </xf>
    <xf numFmtId="43" fontId="0" fillId="0" borderId="0" xfId="3" applyFont="1" applyAlignment="1">
      <alignment horizontal="center" vertical="center"/>
    </xf>
    <xf numFmtId="43" fontId="7" fillId="2" borderId="5" xfId="3" applyFont="1" applyFill="1" applyBorder="1" applyAlignment="1">
      <alignment horizontal="center" vertical="center"/>
    </xf>
    <xf numFmtId="43" fontId="8" fillId="3" borderId="4" xfId="3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165" fontId="8" fillId="6" borderId="4" xfId="3" applyNumberFormat="1" applyFont="1" applyFill="1" applyBorder="1" applyAlignment="1">
      <alignment horizontal="center" vertical="center" wrapText="1"/>
    </xf>
    <xf numFmtId="43" fontId="8" fillId="6" borderId="4" xfId="3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12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9" fontId="15" fillId="4" borderId="8" xfId="1" applyFont="1" applyFill="1" applyBorder="1" applyAlignment="1">
      <alignment horizontal="center" vertical="center"/>
    </xf>
    <xf numFmtId="2" fontId="16" fillId="4" borderId="4" xfId="1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9" fontId="15" fillId="5" borderId="8" xfId="1" applyFont="1" applyFill="1" applyBorder="1" applyAlignment="1">
      <alignment horizontal="center" vertical="center"/>
    </xf>
    <xf numFmtId="2" fontId="15" fillId="5" borderId="4" xfId="1" applyNumberFormat="1" applyFont="1" applyFill="1" applyBorder="1" applyAlignment="1">
      <alignment horizontal="center" vertical="center"/>
    </xf>
    <xf numFmtId="2" fontId="16" fillId="5" borderId="4" xfId="1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15" fillId="13" borderId="8" xfId="1" applyFont="1" applyFill="1" applyBorder="1" applyAlignment="1">
      <alignment horizontal="center" vertical="center"/>
    </xf>
    <xf numFmtId="2" fontId="15" fillId="13" borderId="4" xfId="1" applyNumberFormat="1" applyFont="1" applyFill="1" applyBorder="1" applyAlignment="1">
      <alignment horizontal="center" vertical="center"/>
    </xf>
    <xf numFmtId="2" fontId="16" fillId="13" borderId="4" xfId="1" applyNumberFormat="1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 wrapText="1"/>
    </xf>
    <xf numFmtId="0" fontId="8" fillId="13" borderId="10" xfId="0" applyFont="1" applyFill="1" applyBorder="1" applyAlignment="1">
      <alignment horizontal="center" vertical="center" wrapText="1"/>
    </xf>
    <xf numFmtId="2" fontId="15" fillId="4" borderId="4" xfId="1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9" fontId="15" fillId="3" borderId="8" xfId="1" applyFont="1" applyFill="1" applyBorder="1" applyAlignment="1">
      <alignment horizontal="center" vertical="center"/>
    </xf>
    <xf numFmtId="2" fontId="16" fillId="3" borderId="4" xfId="1" applyNumberFormat="1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center" vertical="center" wrapText="1"/>
    </xf>
    <xf numFmtId="9" fontId="15" fillId="0" borderId="8" xfId="1" applyFont="1" applyFill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9" fontId="17" fillId="2" borderId="5" xfId="1" applyFont="1" applyFill="1" applyBorder="1" applyAlignment="1">
      <alignment horizontal="center" vertical="center"/>
    </xf>
    <xf numFmtId="2" fontId="18" fillId="2" borderId="2" xfId="0" applyNumberFormat="1" applyFont="1" applyFill="1" applyBorder="1" applyAlignment="1">
      <alignment horizontal="center" vertical="center"/>
    </xf>
    <xf numFmtId="2" fontId="7" fillId="2" borderId="5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165" fontId="0" fillId="0" borderId="0" xfId="3" applyNumberFormat="1" applyFont="1" applyAlignment="1">
      <alignment horizontal="center" vertical="center"/>
    </xf>
    <xf numFmtId="43" fontId="8" fillId="4" borderId="4" xfId="3" applyFont="1" applyFill="1" applyBorder="1" applyAlignment="1">
      <alignment horizontal="center" vertical="center" wrapText="1"/>
    </xf>
    <xf numFmtId="43" fontId="10" fillId="3" borderId="4" xfId="3" applyFont="1" applyFill="1" applyBorder="1" applyAlignment="1">
      <alignment horizontal="center" vertical="center" wrapText="1"/>
    </xf>
    <xf numFmtId="43" fontId="6" fillId="4" borderId="4" xfId="3" applyFont="1" applyFill="1" applyBorder="1" applyAlignment="1">
      <alignment horizontal="center" vertical="center" wrapText="1"/>
    </xf>
    <xf numFmtId="43" fontId="9" fillId="4" borderId="4" xfId="3" applyFont="1" applyFill="1" applyBorder="1" applyAlignment="1">
      <alignment horizontal="center" vertical="center" wrapText="1"/>
    </xf>
    <xf numFmtId="165" fontId="7" fillId="2" borderId="5" xfId="3" applyNumberFormat="1" applyFont="1" applyFill="1" applyBorder="1" applyAlignment="1">
      <alignment horizontal="center" vertical="center"/>
    </xf>
    <xf numFmtId="165" fontId="0" fillId="0" borderId="0" xfId="3" applyNumberFormat="1" applyFont="1"/>
    <xf numFmtId="0" fontId="8" fillId="3" borderId="1" xfId="0" applyFont="1" applyFill="1" applyBorder="1" applyAlignment="1">
      <alignment horizontal="center" vertical="center"/>
    </xf>
    <xf numFmtId="14" fontId="8" fillId="3" borderId="4" xfId="0" applyNumberFormat="1" applyFont="1" applyFill="1" applyBorder="1" applyAlignment="1">
      <alignment horizontal="center" vertical="center"/>
    </xf>
    <xf numFmtId="165" fontId="8" fillId="3" borderId="4" xfId="3" applyNumberFormat="1" applyFont="1" applyFill="1" applyBorder="1" applyAlignment="1">
      <alignment horizontal="center" vertical="center"/>
    </xf>
    <xf numFmtId="9" fontId="8" fillId="3" borderId="4" xfId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14" fontId="14" fillId="3" borderId="4" xfId="0" applyNumberFormat="1" applyFont="1" applyFill="1" applyBorder="1" applyAlignment="1">
      <alignment horizontal="center" vertical="center"/>
    </xf>
    <xf numFmtId="3" fontId="8" fillId="3" borderId="4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19" fillId="15" borderId="5" xfId="0" applyNumberFormat="1" applyFont="1" applyFill="1" applyBorder="1" applyAlignment="1">
      <alignment horizontal="center" vertical="center" readingOrder="1"/>
    </xf>
    <xf numFmtId="14" fontId="19" fillId="15" borderId="12" xfId="0" applyNumberFormat="1" applyFont="1" applyFill="1" applyBorder="1" applyAlignment="1">
      <alignment horizontal="center" vertical="center" readingOrder="1"/>
    </xf>
    <xf numFmtId="14" fontId="19" fillId="15" borderId="4" xfId="0" applyNumberFormat="1" applyFont="1" applyFill="1" applyBorder="1" applyAlignment="1">
      <alignment horizontal="center" vertical="center" readingOrder="1"/>
    </xf>
    <xf numFmtId="14" fontId="19" fillId="15" borderId="8" xfId="0" applyNumberFormat="1" applyFont="1" applyFill="1" applyBorder="1" applyAlignment="1">
      <alignment horizontal="center" vertical="center" readingOrder="1"/>
    </xf>
    <xf numFmtId="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65" fontId="8" fillId="3" borderId="6" xfId="3" applyNumberFormat="1" applyFont="1" applyFill="1" applyBorder="1" applyAlignment="1">
      <alignment horizontal="center" vertical="center"/>
    </xf>
    <xf numFmtId="2" fontId="0" fillId="14" borderId="11" xfId="0" applyNumberFormat="1" applyFill="1" applyBorder="1"/>
    <xf numFmtId="0" fontId="20" fillId="0" borderId="0" xfId="0" applyFont="1"/>
    <xf numFmtId="4" fontId="20" fillId="0" borderId="0" xfId="0" applyNumberFormat="1" applyFont="1"/>
    <xf numFmtId="3" fontId="20" fillId="0" borderId="0" xfId="0" applyNumberFormat="1" applyFont="1"/>
    <xf numFmtId="2" fontId="0" fillId="0" borderId="11" xfId="0" applyNumberFormat="1" applyBorder="1"/>
    <xf numFmtId="4" fontId="20" fillId="0" borderId="0" xfId="0" applyNumberFormat="1" applyFont="1" applyAlignment="1">
      <alignment horizontal="right"/>
    </xf>
    <xf numFmtId="164" fontId="8" fillId="3" borderId="4" xfId="0" applyNumberFormat="1" applyFont="1" applyFill="1" applyBorder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 vertical="center"/>
    </xf>
    <xf numFmtId="9" fontId="8" fillId="3" borderId="6" xfId="1" applyFont="1" applyFill="1" applyBorder="1" applyAlignment="1">
      <alignment horizontal="center" vertical="center"/>
    </xf>
    <xf numFmtId="49" fontId="8" fillId="3" borderId="4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9" fontId="8" fillId="5" borderId="4" xfId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49" fontId="8" fillId="5" borderId="5" xfId="0" applyNumberFormat="1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164" fontId="15" fillId="5" borderId="4" xfId="0" applyNumberFormat="1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9" fontId="15" fillId="5" borderId="4" xfId="1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49" fontId="15" fillId="5" borderId="5" xfId="0" applyNumberFormat="1" applyFont="1" applyFill="1" applyBorder="1" applyAlignment="1">
      <alignment horizontal="center" vertical="center"/>
    </xf>
    <xf numFmtId="0" fontId="0" fillId="0" borderId="13" xfId="0" applyBorder="1"/>
    <xf numFmtId="9" fontId="0" fillId="0" borderId="13" xfId="1" applyFont="1" applyBorder="1"/>
    <xf numFmtId="49" fontId="0" fillId="0" borderId="13" xfId="0" applyNumberFormat="1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166" fontId="0" fillId="0" borderId="0" xfId="0" applyNumberFormat="1"/>
    <xf numFmtId="167" fontId="0" fillId="0" borderId="0" xfId="0" applyNumberFormat="1"/>
    <xf numFmtId="166" fontId="22" fillId="0" borderId="0" xfId="0" applyNumberFormat="1" applyFont="1"/>
    <xf numFmtId="167" fontId="22" fillId="0" borderId="0" xfId="0" applyNumberFormat="1" applyFont="1"/>
    <xf numFmtId="0" fontId="20" fillId="0" borderId="0" xfId="0" applyFont="1" applyAlignment="1">
      <alignment wrapText="1"/>
    </xf>
    <xf numFmtId="167" fontId="20" fillId="0" borderId="0" xfId="0" applyNumberFormat="1" applyFont="1"/>
    <xf numFmtId="166" fontId="22" fillId="17" borderId="0" xfId="0" applyNumberFormat="1" applyFont="1" applyFill="1"/>
    <xf numFmtId="167" fontId="22" fillId="17" borderId="0" xfId="0" applyNumberFormat="1" applyFont="1" applyFill="1"/>
    <xf numFmtId="0" fontId="20" fillId="17" borderId="11" xfId="0" applyFont="1" applyFill="1" applyBorder="1"/>
    <xf numFmtId="0" fontId="20" fillId="17" borderId="0" xfId="0" applyFont="1" applyFill="1"/>
    <xf numFmtId="0" fontId="20" fillId="14" borderId="11" xfId="0" applyFont="1" applyFill="1" applyBorder="1"/>
    <xf numFmtId="0" fontId="20" fillId="0" borderId="11" xfId="0" applyFont="1" applyBorder="1"/>
    <xf numFmtId="0" fontId="23" fillId="18" borderId="14" xfId="4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/>
    </xf>
    <xf numFmtId="14" fontId="8" fillId="11" borderId="9" xfId="0" applyNumberFormat="1" applyFont="1" applyFill="1" applyBorder="1" applyAlignment="1">
      <alignment horizontal="center" vertical="center"/>
    </xf>
    <xf numFmtId="9" fontId="8" fillId="11" borderId="9" xfId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9" fontId="8" fillId="11" borderId="7" xfId="1" applyFont="1" applyFill="1" applyBorder="1" applyAlignment="1">
      <alignment horizontal="center" vertical="center"/>
    </xf>
    <xf numFmtId="0" fontId="8" fillId="0" borderId="0" xfId="0" applyFont="1"/>
    <xf numFmtId="0" fontId="21" fillId="0" borderId="0" xfId="0" applyFont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/>
    </xf>
    <xf numFmtId="0" fontId="8" fillId="20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8" fillId="16" borderId="0" xfId="0" applyFont="1" applyFill="1"/>
    <xf numFmtId="0" fontId="8" fillId="6" borderId="0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 wrapText="1"/>
    </xf>
    <xf numFmtId="0" fontId="19" fillId="15" borderId="0" xfId="0" applyFont="1" applyFill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19" fillId="15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3" fillId="23" borderId="16" xfId="7" applyBorder="1" applyAlignment="1" applyProtection="1">
      <alignment horizontal="center" vertical="center"/>
      <protection locked="0"/>
    </xf>
    <xf numFmtId="0" fontId="3" fillId="23" borderId="16" xfId="7" applyBorder="1" applyAlignment="1" applyProtection="1">
      <alignment horizontal="center"/>
      <protection locked="0"/>
    </xf>
    <xf numFmtId="0" fontId="3" fillId="23" borderId="16" xfId="7" applyBorder="1" applyAlignment="1" applyProtection="1">
      <alignment horizontal="center" wrapText="1"/>
      <protection locked="0"/>
    </xf>
    <xf numFmtId="0" fontId="3" fillId="23" borderId="16" xfId="7" applyNumberFormat="1" applyBorder="1" applyAlignment="1" applyProtection="1">
      <alignment horizontal="center"/>
      <protection locked="0"/>
    </xf>
    <xf numFmtId="0" fontId="26" fillId="22" borderId="16" xfId="6" applyBorder="1" applyAlignment="1" applyProtection="1">
      <alignment horizontal="center" vertical="center"/>
      <protection locked="0"/>
    </xf>
    <xf numFmtId="2" fontId="3" fillId="21" borderId="16" xfId="5" applyNumberFormat="1" applyBorder="1" applyAlignment="1" applyProtection="1">
      <alignment horizontal="center"/>
      <protection locked="0"/>
    </xf>
    <xf numFmtId="0" fontId="3" fillId="21" borderId="16" xfId="5" applyNumberFormat="1" applyBorder="1" applyAlignment="1" applyProtection="1">
      <alignment horizontal="center"/>
      <protection locked="0"/>
    </xf>
    <xf numFmtId="14" fontId="26" fillId="22" borderId="16" xfId="6" applyNumberFormat="1" applyBorder="1" applyAlignment="1" applyProtection="1">
      <alignment horizontal="center" vertical="center"/>
      <protection locked="0"/>
    </xf>
    <xf numFmtId="0" fontId="26" fillId="22" borderId="16" xfId="6" applyNumberFormat="1" applyBorder="1" applyAlignment="1" applyProtection="1">
      <alignment horizontal="center" vertical="center"/>
      <protection locked="0"/>
    </xf>
    <xf numFmtId="0" fontId="3" fillId="21" borderId="17" xfId="5" applyNumberFormat="1" applyBorder="1" applyAlignment="1" applyProtection="1">
      <alignment horizontal="center"/>
      <protection locked="0"/>
    </xf>
    <xf numFmtId="1" fontId="26" fillId="22" borderId="16" xfId="6" applyNumberFormat="1" applyBorder="1" applyAlignment="1" applyProtection="1">
      <alignment horizontal="center" vertical="center"/>
    </xf>
    <xf numFmtId="1" fontId="3" fillId="23" borderId="16" xfId="7" applyNumberFormat="1" applyBorder="1" applyAlignment="1" applyProtection="1">
      <alignment horizontal="center"/>
    </xf>
    <xf numFmtId="14" fontId="26" fillId="22" borderId="16" xfId="6" applyNumberFormat="1" applyBorder="1" applyAlignment="1" applyProtection="1">
      <alignment horizontal="center" vertical="center"/>
    </xf>
    <xf numFmtId="0" fontId="3" fillId="23" borderId="16" xfId="7" applyBorder="1" applyAlignment="1" applyProtection="1">
      <alignment horizontal="center" vertical="center"/>
    </xf>
    <xf numFmtId="0" fontId="3" fillId="23" borderId="16" xfId="7" applyBorder="1" applyAlignment="1" applyProtection="1">
      <alignment horizontal="center"/>
    </xf>
    <xf numFmtId="14" fontId="3" fillId="23" borderId="16" xfId="7" applyNumberFormat="1" applyBorder="1" applyAlignment="1" applyProtection="1">
      <alignment horizontal="center"/>
    </xf>
    <xf numFmtId="14" fontId="3" fillId="21" borderId="16" xfId="5" applyNumberFormat="1" applyBorder="1" applyAlignment="1" applyProtection="1">
      <alignment horizontal="center"/>
    </xf>
    <xf numFmtId="1" fontId="3" fillId="21" borderId="16" xfId="5" applyNumberFormat="1" applyBorder="1" applyAlignment="1" applyProtection="1">
      <alignment horizontal="center"/>
    </xf>
    <xf numFmtId="0" fontId="2" fillId="32" borderId="16" xfId="16" applyNumberFormat="1" applyBorder="1" applyAlignment="1" applyProtection="1">
      <alignment horizontal="center"/>
      <protection locked="0"/>
    </xf>
    <xf numFmtId="1" fontId="2" fillId="32" borderId="16" xfId="16" applyNumberFormat="1" applyBorder="1" applyAlignment="1" applyProtection="1">
      <alignment horizontal="center"/>
    </xf>
    <xf numFmtId="14" fontId="2" fillId="32" borderId="16" xfId="16" applyNumberFormat="1" applyBorder="1" applyAlignment="1" applyProtection="1">
      <alignment horizontal="center"/>
    </xf>
    <xf numFmtId="0" fontId="26" fillId="30" borderId="16" xfId="14" applyNumberFormat="1" applyBorder="1" applyAlignment="1" applyProtection="1">
      <alignment horizontal="center" vertical="center"/>
      <protection locked="0"/>
    </xf>
    <xf numFmtId="14" fontId="26" fillId="30" borderId="16" xfId="14" applyNumberFormat="1" applyBorder="1" applyAlignment="1" applyProtection="1">
      <alignment horizontal="center" vertical="center"/>
    </xf>
    <xf numFmtId="1" fontId="26" fillId="30" borderId="16" xfId="14" applyNumberFormat="1" applyBorder="1" applyAlignment="1" applyProtection="1">
      <alignment horizontal="center" vertical="center"/>
    </xf>
    <xf numFmtId="2" fontId="26" fillId="31" borderId="16" xfId="15" applyNumberFormat="1" applyBorder="1" applyAlignment="1" applyProtection="1">
      <alignment horizontal="center" vertical="center"/>
      <protection locked="0"/>
    </xf>
    <xf numFmtId="14" fontId="26" fillId="31" borderId="16" xfId="15" applyNumberFormat="1" applyBorder="1" applyAlignment="1" applyProtection="1">
      <alignment horizontal="center" vertical="center"/>
    </xf>
    <xf numFmtId="1" fontId="26" fillId="31" borderId="16" xfId="15" applyNumberFormat="1" applyBorder="1" applyAlignment="1" applyProtection="1">
      <alignment horizontal="center" vertical="center"/>
    </xf>
    <xf numFmtId="0" fontId="26" fillId="31" borderId="16" xfId="15" applyNumberFormat="1" applyBorder="1" applyAlignment="1" applyProtection="1">
      <alignment horizontal="center" vertical="center"/>
      <protection locked="0"/>
    </xf>
    <xf numFmtId="0" fontId="26" fillId="22" borderId="16" xfId="6" applyBorder="1" applyAlignment="1" applyProtection="1">
      <alignment horizontal="center" vertical="center"/>
    </xf>
    <xf numFmtId="2" fontId="3" fillId="21" borderId="16" xfId="5" applyNumberFormat="1" applyBorder="1" applyAlignment="1" applyProtection="1">
      <alignment horizontal="center" vertical="center"/>
    </xf>
    <xf numFmtId="2" fontId="3" fillId="21" borderId="16" xfId="5" applyNumberFormat="1" applyBorder="1" applyAlignment="1" applyProtection="1">
      <alignment horizontal="center"/>
    </xf>
    <xf numFmtId="2" fontId="2" fillId="32" borderId="16" xfId="16" applyNumberFormat="1" applyBorder="1" applyAlignment="1" applyProtection="1">
      <alignment horizontal="center" vertical="center"/>
    </xf>
    <xf numFmtId="2" fontId="2" fillId="32" borderId="16" xfId="16" applyNumberFormat="1" applyBorder="1" applyAlignment="1" applyProtection="1">
      <alignment horizontal="center"/>
    </xf>
    <xf numFmtId="0" fontId="11" fillId="0" borderId="0" xfId="0" applyFont="1" applyProtection="1">
      <protection locked="0"/>
    </xf>
    <xf numFmtId="0" fontId="6" fillId="33" borderId="9" xfId="17" applyFont="1" applyBorder="1" applyAlignment="1" applyProtection="1">
      <alignment horizontal="center" vertical="center"/>
      <protection locked="0"/>
    </xf>
    <xf numFmtId="14" fontId="3" fillId="23" borderId="16" xfId="7" applyNumberFormat="1" applyBorder="1" applyAlignment="1" applyProtection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6" fillId="30" borderId="16" xfId="14" applyNumberFormat="1" applyBorder="1" applyAlignment="1" applyProtection="1">
      <alignment horizontal="center" vertical="center"/>
      <protection locked="0"/>
    </xf>
    <xf numFmtId="14" fontId="2" fillId="32" borderId="16" xfId="16" applyNumberFormat="1" applyBorder="1" applyAlignment="1" applyProtection="1">
      <alignment horizontal="center"/>
      <protection locked="0"/>
    </xf>
    <xf numFmtId="14" fontId="26" fillId="31" borderId="16" xfId="15" applyNumberFormat="1" applyBorder="1" applyAlignment="1" applyProtection="1">
      <alignment horizontal="center" vertical="center"/>
      <protection locked="0"/>
    </xf>
    <xf numFmtId="14" fontId="3" fillId="21" borderId="16" xfId="5" applyNumberFormat="1" applyBorder="1" applyAlignment="1" applyProtection="1">
      <alignment horizontal="center"/>
      <protection locked="0"/>
    </xf>
    <xf numFmtId="9" fontId="0" fillId="0" borderId="0" xfId="1" applyNumberFormat="1" applyFont="1"/>
    <xf numFmtId="9" fontId="17" fillId="2" borderId="5" xfId="1" applyNumberFormat="1" applyFont="1" applyFill="1" applyBorder="1" applyAlignment="1">
      <alignment horizontal="center" vertical="center"/>
    </xf>
    <xf numFmtId="9" fontId="15" fillId="4" borderId="4" xfId="1" applyNumberFormat="1" applyFont="1" applyFill="1" applyBorder="1" applyAlignment="1">
      <alignment horizontal="center" vertical="center"/>
    </xf>
    <xf numFmtId="1" fontId="0" fillId="0" borderId="0" xfId="1" applyNumberFormat="1" applyFont="1"/>
    <xf numFmtId="1" fontId="7" fillId="2" borderId="5" xfId="1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16" fillId="4" borderId="4" xfId="1" applyNumberFormat="1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4" fontId="7" fillId="2" borderId="5" xfId="0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2" borderId="16" xfId="16" applyNumberFormat="1" applyFont="1" applyBorder="1" applyAlignment="1" applyProtection="1">
      <alignment horizontal="center"/>
      <protection locked="0"/>
    </xf>
    <xf numFmtId="0" fontId="26" fillId="30" borderId="18" xfId="14" applyNumberFormat="1" applyBorder="1" applyAlignment="1" applyProtection="1">
      <alignment horizontal="center" vertical="center"/>
      <protection locked="0"/>
    </xf>
    <xf numFmtId="0" fontId="2" fillId="32" borderId="18" xfId="16" applyNumberFormat="1" applyBorder="1" applyAlignment="1" applyProtection="1">
      <alignment horizontal="center"/>
      <protection locked="0"/>
    </xf>
    <xf numFmtId="0" fontId="8" fillId="34" borderId="7" xfId="0" applyFont="1" applyFill="1" applyBorder="1" applyAlignment="1">
      <alignment horizontal="center" vertical="center"/>
    </xf>
    <xf numFmtId="14" fontId="8" fillId="34" borderId="7" xfId="0" applyNumberFormat="1" applyFont="1" applyFill="1" applyBorder="1" applyAlignment="1">
      <alignment horizontal="center" vertical="center"/>
    </xf>
    <xf numFmtId="14" fontId="8" fillId="10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11" borderId="19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8" fillId="11" borderId="21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29" fillId="9" borderId="12" xfId="0" applyFont="1" applyFill="1" applyBorder="1" applyAlignment="1">
      <alignment horizontal="center" vertical="center"/>
    </xf>
    <xf numFmtId="0" fontId="29" fillId="9" borderId="23" xfId="0" applyFont="1" applyFill="1" applyBorder="1" applyAlignment="1">
      <alignment horizontal="center" vertical="center"/>
    </xf>
    <xf numFmtId="0" fontId="29" fillId="9" borderId="24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23" borderId="25" xfId="7" applyNumberFormat="1" applyBorder="1" applyAlignment="1" applyProtection="1">
      <alignment horizontal="center"/>
      <protection locked="0"/>
    </xf>
  </cellXfs>
  <cellStyles count="18">
    <cellStyle name="20% - Accent1" xfId="5" builtinId="30"/>
    <cellStyle name="40% - Accent3" xfId="7" builtinId="39"/>
    <cellStyle name="40% - Accent5" xfId="16" builtinId="47"/>
    <cellStyle name="Accent1" xfId="14" builtinId="29"/>
    <cellStyle name="Accent3" xfId="6" builtinId="37"/>
    <cellStyle name="Accent5" xfId="15" builtinId="45"/>
    <cellStyle name="Calculation" xfId="4" builtinId="22"/>
    <cellStyle name="Comma" xfId="3" builtinId="3"/>
    <cellStyle name="Good" xfId="17" builtinId="26"/>
    <cellStyle name="Normal" xfId="0" builtinId="0"/>
    <cellStyle name="Percent" xfId="1" builtinId="5"/>
    <cellStyle name="Style 1" xfId="8" xr:uid="{46A15916-A4BD-48ED-B795-53A534E5E941}"/>
    <cellStyle name="Style 2" xfId="9" xr:uid="{B396F52B-DC98-4DB4-977C-987C83755E3D}"/>
    <cellStyle name="Style 3" xfId="10" xr:uid="{26C3E8D9-CDB8-4F5B-81D1-340B886A9D68}"/>
    <cellStyle name="Style 4" xfId="11" xr:uid="{8DF44120-55C2-4506-A992-44FC38135794}"/>
    <cellStyle name="Style 5" xfId="12" xr:uid="{9F38ED5E-C109-4F90-92D2-5BA9D22E8B9A}"/>
    <cellStyle name="Style 6" xfId="13" xr:uid="{A69DEF1D-42B8-466D-A5A0-12941560957F}"/>
    <cellStyle name="عادي 2" xfId="2" xr:uid="{26916B11-2DB6-4658-8E3A-E21CA8B869AB}"/>
  </cellStyles>
  <dxfs count="2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Sakkal Majalla"/>
        <family val="2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Sakkal Majalla"/>
        <family val="2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Sakkal Majalla"/>
        <family val="2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m/d/yy\ h:mm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409]d\-mmm\-yy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409]d\-mmm\-yy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30" formatCode="@"/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64" formatCode="yyyy\-mm\-dd;@"/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64" formatCode="yyyy\-mm\-dd;@"/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kkal Majalla"/>
        <family val="2"/>
        <scheme val="none"/>
      </font>
      <fill>
        <patternFill patternType="solid">
          <fgColor indexed="64"/>
          <bgColor rgb="FF2A613E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8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0" formatCode="General"/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Sakkal Majalla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65" formatCode="_(* #,##0_);_(* \(#,##0\);_(* &quot;-&quot;??_);_(@_)"/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65" formatCode="_(* #,##0_);_(* \(#,##0\);_(* &quot;-&quot;??_);_(@_)"/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Sakkal Majalla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68" formatCode="dd/mm/yyyy"/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2" formatCode="0.00"/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kkal Majalla"/>
        <family val="2"/>
        <scheme val="none"/>
      </font>
      <fill>
        <patternFill patternType="solid">
          <fgColor indexed="64"/>
          <bgColor rgb="FF2A613E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z val="12"/>
      </font>
      <numFmt numFmtId="13" formatCode="0%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charset val="178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/>
    </dxf>
    <dxf>
      <font>
        <sz val="12"/>
      </font>
      <numFmt numFmtId="2" formatCode="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1" formatCode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2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yyyy\-mm\-dd;@"/>
      <alignment horizontal="center" vertical="center" textRotation="0" indent="0" justifyLastLine="0" shrinkToFit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kkal Majalla"/>
        <scheme val="none"/>
      </font>
      <fill>
        <patternFill patternType="solid">
          <fgColor indexed="64"/>
          <bgColor rgb="FF2A613E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68" formatCode="dd/mm/yyyy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68" formatCode="dd/mm/yyyy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Sakkal Majalla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8" formatCode="dd/mm/yyyy"/>
      <alignment horizontal="center" vertical="bottom" textRotation="0" wrapText="0" indent="0" justifyLastLine="0" shrinkToFit="0" readingOrder="0"/>
    </dxf>
    <dxf>
      <numFmt numFmtId="168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Sakkal Majalla"/>
        <family val="2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Sakkal Majalla"/>
        <family val="2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Sakkal Majalla"/>
        <family val="2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Sakkal Majalla"/>
        <family val="2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kkal Majalla"/>
        <family val="2"/>
        <charset val="178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kkal Majalla"/>
        <family val="2"/>
        <charset val="178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Sakkal Majalla"/>
        <family val="2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akkal Majalla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akkal Majalla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akkal Majalla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akkal Majalla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akkal Majalla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65" formatCode="_(* #,##0_);_(* \(#,##0\);_(* &quot;-&quot;??_);_(@_)"/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2" formatCode="0.00"/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akkal Majalla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kkal Majalla"/>
        <family val="2"/>
        <scheme val="none"/>
      </font>
      <fill>
        <patternFill patternType="solid">
          <fgColor indexed="64"/>
          <bgColor rgb="FF2A613E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2" formatCode="0.0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68" formatCode="dd/mm/yyyy"/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68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2" formatCode="0.0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68" formatCode="dd/mm/yyyy"/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68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2" formatCode="0.0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68" formatCode="dd/mm/yyyy"/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68" formatCode="dd/mm/yyyy"/>
      <alignment horizontal="center" vertical="bottom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  <protection locked="1" hidden="0"/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2" formatCode="0.0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68" formatCode="dd/mm/yyyy"/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68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2" formatCode="0.0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68" formatCode="dd/mm/yyyy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2" formatCode="0.0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168" formatCode="dd/mm/yyyy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font>
        <b/>
        <sz val="12"/>
        <color theme="1"/>
        <name val="Sakkal Majall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font>
        <b/>
        <sz val="12"/>
        <color theme="1"/>
        <name val="Sakkal Majall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font>
        <b/>
        <sz val="12"/>
        <color theme="1"/>
        <name val="Sakkal Majall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168" formatCode="dd/mm/yyyy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  <protection locked="1" hidden="0"/>
    </dxf>
    <dxf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numFmt numFmtId="19" formatCode="m/d/yyyy"/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" formatCode="0"/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font>
        <b/>
        <sz val="12"/>
        <color theme="1"/>
        <name val="Sakkal Majall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font>
        <b/>
        <sz val="12"/>
        <color theme="1"/>
        <name val="Sakkal Majall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font>
        <b/>
        <sz val="12"/>
        <color theme="1"/>
        <name val="Sakkal Majall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alignment horizont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Sakkal Majalla"/>
        <scheme val="none"/>
      </font>
      <alignment horizont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ill>
        <patternFill>
          <bgColor rgb="FFDCB49C"/>
        </patternFill>
      </fill>
    </dxf>
    <dxf>
      <fill>
        <patternFill>
          <bgColor rgb="FFDCB49C"/>
        </patternFill>
      </fill>
    </dxf>
    <dxf>
      <fill>
        <patternFill>
          <bgColor rgb="FFE9977D"/>
        </patternFill>
      </fill>
    </dxf>
    <dxf>
      <fill>
        <patternFill>
          <bgColor rgb="FFE9977D"/>
        </patternFill>
      </fill>
    </dxf>
    <dxf>
      <fill>
        <patternFill>
          <bgColor rgb="FFE9977D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E9977D"/>
        </patternFill>
      </fill>
    </dxf>
    <dxf>
      <fill>
        <patternFill>
          <bgColor rgb="FFE9977D"/>
        </patternFill>
      </fill>
    </dxf>
    <dxf>
      <fill>
        <patternFill>
          <bgColor rgb="FFE9977D"/>
        </patternFill>
      </fill>
    </dxf>
    <dxf>
      <fill>
        <patternFill>
          <bgColor rgb="FFE9977D"/>
        </patternFill>
      </fill>
    </dxf>
    <dxf>
      <fill>
        <patternFill>
          <bgColor rgb="FFDCB49C"/>
        </patternFill>
      </fill>
    </dxf>
    <dxf>
      <fill>
        <patternFill>
          <bgColor rgb="FFDCB49C"/>
        </patternFill>
      </fill>
    </dxf>
    <dxf>
      <fill>
        <patternFill>
          <bgColor rgb="FFDCB49C"/>
        </patternFill>
      </fill>
    </dxf>
    <dxf>
      <fill>
        <patternFill>
          <bgColor rgb="FFDCB49C"/>
        </patternFill>
      </fill>
    </dxf>
    <dxf>
      <fill>
        <patternFill>
          <bgColor rgb="FFDCB49C"/>
        </patternFill>
      </fill>
    </dxf>
    <dxf>
      <fill>
        <patternFill>
          <bgColor rgb="FFDCB4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9" formatCode="m/d/yyyy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9" formatCode="m/d/yyyy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9" formatCode="m/d/yyyy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9" formatCode="m/d/yyyy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9" formatCode="m/d/yyyy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family val="2"/>
        <scheme val="none"/>
      </font>
      <numFmt numFmtId="19" formatCode="m/d/yyyy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akkal Majalla"/>
        <family val="2"/>
        <charset val="178"/>
        <scheme val="none"/>
      </font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akkal Majalla"/>
        <family val="2"/>
        <charset val="178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akkal Majalla"/>
        <family val="2"/>
        <charset val="178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akkal Majalla"/>
        <family val="2"/>
        <charset val="178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akkal Majalla"/>
        <family val="2"/>
        <charset val="178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akkal Majalla"/>
        <family val="2"/>
        <charset val="178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akkal Majalla"/>
        <family val="2"/>
        <charset val="178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akkal Majalla"/>
        <family val="2"/>
        <charset val="178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akkal Majalla"/>
        <family val="2"/>
        <charset val="178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akkal Majalla"/>
        <family val="2"/>
        <charset val="178"/>
        <scheme val="none"/>
      </font>
      <protection locked="0" hidden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666699"/>
      <color rgb="FFCC99FF"/>
      <color rgb="FF9966FF"/>
      <color rgb="FFF1F5F6"/>
      <color rgb="FF81BB59"/>
      <color rgb="FFAFD399"/>
      <color rgb="FFBBDBA9"/>
      <color rgb="FFE1EFD9"/>
      <color rgb="FFEFF6EA"/>
      <color rgb="FFDCB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7A083A-480C-46E8-8FF2-54F3D87D93A1}" name="Table4" displayName="Table4" ref="A1:Q63" totalsRowShown="0" headerRowDxfId="259" headerRowBorderDxfId="258" tableBorderDxfId="257">
  <autoFilter ref="A1:Q63" xr:uid="{547A083A-480C-46E8-8FF2-54F3D87D93A1}"/>
  <tableColumns count="17">
    <tableColumn id="1" xr3:uid="{9409B688-F7A2-4863-8E18-5F648C9371E3}" name="اسم المشروع" dataDxfId="256"/>
    <tableColumn id="2" xr3:uid="{6CBBBFAC-EBEE-469B-877A-7BAF864A2757}" name="وصف موجز" dataDxfId="255"/>
    <tableColumn id="3" xr3:uid="{8C420F59-6F85-4FC8-AE72-211D2E472714}" name="كود المشروع" dataDxfId="254"/>
    <tableColumn id="4" xr3:uid="{1A8D44DB-9562-478E-8D1F-9990B7F1779B}" name="اسم الجهة" dataDxfId="253"/>
    <tableColumn id="5" xr3:uid="{FC3E09C9-8CCE-4D96-80F5-349A362639A1}" name="نوع المنح" dataDxfId="252"/>
    <tableColumn id="6" xr3:uid="{720C9C99-E772-418B-B8C5-33B7BD0171AC}" name="القطاع" dataDxfId="251"/>
    <tableColumn id="7" xr3:uid="{A3266422-578F-4DF6-A8A6-627B98B5A5B9}" name="المجال" dataDxfId="250"/>
    <tableColumn id="8" xr3:uid="{5A8DB68F-5B52-43EE-98F5-F6761D5CCE8C}" name="مدير المشروع" dataDxfId="249"/>
    <tableColumn id="9" xr3:uid="{40571992-2DA9-4324-BD3F-3B9B8660F289}" name="المنطقة " dataDxfId="248"/>
    <tableColumn id="10" xr3:uid="{E8A5CD31-994E-4848-A789-5E75E0417559}" name="المدينة" dataDxfId="247"/>
    <tableColumn id="11" xr3:uid="{9E6EE3E7-D285-47BA-96C1-17A2EEBCE195}" name="تاريخ البدء" dataDxfId="246"/>
    <tableColumn id="12" xr3:uid="{D0B2BCCD-242F-4457-84B8-A6E5E29E2A18}" name="تاريخ الانتهاء" dataDxfId="245"/>
    <tableColumn id="13" xr3:uid="{8ADA51B9-8536-410E-B086-5D63F0D2CECB}" name="العام" dataDxfId="244"/>
    <tableColumn id="14" xr3:uid="{A3D777E2-CC64-4E50-B771-7104C2671FAD}" name="تاريخ استحقاق الثانية " dataDxfId="243"/>
    <tableColumn id="15" xr3:uid="{752D77FE-8F65-4952-9930-7DB5C57D1783}" name="تاريخ استحقاق الثالثة" dataDxfId="242"/>
    <tableColumn id="16" xr3:uid="{ABA4F724-17DC-412A-BA41-6028EF2F9224}" name="تاريخ استحقاق الرابعة" dataDxfId="241"/>
    <tableColumn id="17" xr3:uid="{A8B74D7F-AD5B-4816-A0A6-EBDD2292D114}" name="تاريخ استحقاق الخامسة" dataDxfId="2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2B54E5-72EB-4887-B515-B050B6EC7038}" name="Table3" displayName="Table3" ref="A1:K421" totalsRowShown="0" headerRowDxfId="34" dataDxfId="33">
  <autoFilter ref="A1:K421" xr:uid="{E02B54E5-72EB-4887-B515-B050B6EC7038}"/>
  <tableColumns count="11">
    <tableColumn id="1" xr3:uid="{5ED536D5-EDA9-4A48-86AF-640A07911922}" name="عام" dataDxfId="32"/>
    <tableColumn id="2" xr3:uid="{356ACF22-9F54-4BD8-8F59-6E05C12E8CB3}" name="الاداء" dataDxfId="31"/>
    <tableColumn id="3" xr3:uid="{547991DB-23C3-4992-8DE6-55080F2EEDF4}" name="اسم القطاع/ الإدارة" dataDxfId="30"/>
    <tableColumn id="4" xr3:uid="{D87AE703-97EB-4D91-9AA5-D7584B34C048}" name="المشروع" dataDxfId="29"/>
    <tableColumn id="8" xr3:uid="{1F9331C7-9E94-453D-94B7-6181D357EED4}" name="رقم المخرج" dataDxfId="28"/>
    <tableColumn id="9" xr3:uid="{9E210683-3626-426B-A715-2DCE5B95076F}" name="رقم الدفعة " dataDxfId="27"/>
    <tableColumn id="12" xr3:uid="{15DC45AB-3C05-4688-B12D-D77B46AD183E}" name="التاريخ المستحق للمخرج" dataDxfId="26"/>
    <tableColumn id="10" xr3:uid="{45783EC4-2012-465C-A97E-63B45F5AF99F}" name="التاريخ الفعلي  للمخرج" dataDxfId="25">
      <calculatedColumnFormula>IF(Table3[[#This Row],[الاعتماد ]]="تم ",IF(H2="",TODAY(),H2),"")</calculatedColumnFormula>
    </tableColumn>
    <tableColumn id="14" xr3:uid="{6F8A0283-44D0-48AF-872F-176BBFC22AC1}" name="الاعتماد " dataDxfId="24"/>
    <tableColumn id="13" xr3:uid="{2615F406-5A86-417E-AF76-D7E0A6292A8C}" name="التاخير" dataDxfId="23">
      <calculatedColumnFormula>IF(G2&lt;&gt;"",IF(Table3[[#This Row],[الاعتماد ]]&lt;&gt;"",IF(J2=0,NOW()-Table3[[#This Row],[التاريخ الفعلي  للمخرج]],J2),NOW()-Table3[[#This Row],[التاريخ المستحق للمخرج]]),"")</calculatedColumnFormula>
    </tableColumn>
    <tableColumn id="15" xr3:uid="{BDDC62FC-4A01-48E3-88D0-18B850494FD8}" name="المصروف" dataDxfId="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1D55CC-45B3-4985-948D-8391A278EEFC}" name="Table5" displayName="Table5" ref="A1:K48" totalsRowShown="0" headerRowDxfId="21" dataDxfId="19" headerRowBorderDxfId="20" tableBorderDxfId="18" totalsRowBorderDxfId="17">
  <autoFilter ref="A1:K48" xr:uid="{8299C138-9B89-4F1C-8B25-D22177A4A82F}"/>
  <tableColumns count="11">
    <tableColumn id="1" xr3:uid="{12C6DA87-DDB1-47E2-95A0-CACB26886AED}" name="عدد" dataDxfId="16"/>
    <tableColumn id="2" xr3:uid="{F540FE60-C840-46B6-9BC7-509AECA042AB}" name="اسم البند" dataDxfId="15"/>
    <tableColumn id="3" xr3:uid="{18F8215D-7309-4BB9-9F36-4C4FF7F7FBA4}" name="البداية " dataDxfId="14"/>
    <tableColumn id="4" xr3:uid="{982FDDB1-9D47-41DA-8031-CAFE45AA9DC7}" name="النهاية" dataDxfId="13"/>
    <tableColumn id="5" xr3:uid="{FEB0206A-23B2-49E0-9358-7635B9A8E4BE}" name="مدة المشروع" dataDxfId="12"/>
    <tableColumn id="6" xr3:uid="{5B5CC4D5-59C6-4028-8559-F770D1673D07}" name="عدد المخرجات" dataDxfId="11"/>
    <tableColumn id="7" xr3:uid="{3D769129-AB4B-4E90-A400-3C800C531A49}" name="المخرجات المتبقية" dataDxfId="10"/>
    <tableColumn id="8" xr3:uid="{75796847-B742-4840-BF02-4E123FDEFEF0}" name="المسؤول" dataDxfId="9"/>
    <tableColumn id="9" xr3:uid="{4F15A8A3-37F9-4BC7-B967-C51D98FEF95A}" name="نسبة الإنجاز" dataDxfId="8" dataCellStyle="Percent">
      <calculatedColumnFormula>(Table5[[#This Row],[عدد المخرجات]]-Table5[[#This Row],[المخرجات المتبقية]])/Table5[[#This Row],[عدد المخرجات]]</calculatedColumnFormula>
    </tableColumn>
    <tableColumn id="10" xr3:uid="{05B38B5B-B7BD-4F7D-AE72-20B0597EEA4F}" name="التحديات" dataDxfId="7"/>
    <tableColumn id="14" xr3:uid="{1080FBAE-F905-476F-835A-C861909599FF}" name="الادارة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AF8143A-C616-45BB-AFC7-C617640ECE98}" name="Table8" displayName="Table8" ref="A1:F1100" totalsRowShown="0">
  <autoFilter ref="A1:F1100" xr:uid="{7DDB47D2-AE85-4A18-9885-B2B3544AA94D}"/>
  <tableColumns count="6">
    <tableColumn id="1" xr3:uid="{F351EA98-003A-4747-AF7F-C47B909ABBB5}" name="تاريخ البداية" dataDxfId="5"/>
    <tableColumn id="2" xr3:uid="{266003EC-8B3C-49C6-ACCF-8D1109505BFF}" name="تاريخ النهاية" dataDxfId="4"/>
    <tableColumn id="7" xr3:uid="{72CBC1ED-854A-4A06-AD45-E67D18155AE7}" name="الإدارة" dataDxfId="3"/>
    <tableColumn id="3" xr3:uid="{64F4E0C8-A1C9-4E00-AA6F-3FE5209298B3}" name="اسم المشروع" dataDxfId="2"/>
    <tableColumn id="8" xr3:uid="{00ADCB7C-1879-4618-BA7D-DA4D0D5C269B}" name="المخرج" dataDxfId="1"/>
    <tableColumn id="5" xr3:uid="{9B76ED04-3C2F-4E52-8DBE-A172AE39CEB6}" name="الملاحظات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D95DB7-32D4-42CB-883A-C1B8F9AAD245}" name="Table13" displayName="Table13" ref="A1:BC245" totalsRowShown="0" headerRowDxfId="192" dataDxfId="191">
  <autoFilter ref="A1:BC245" xr:uid="{F3D95DB7-32D4-42CB-883A-C1B8F9AAD245}"/>
  <tableColumns count="55">
    <tableColumn id="1" xr3:uid="{E19BF039-A215-4590-A582-A37EDF2272B4}" name="تاريخ التسجيل" dataDxfId="190" dataCellStyle="40% - Accent3"/>
    <tableColumn id="2" xr3:uid="{70A62592-EF61-4C20-8FA2-3E32FBDB15AB}" name="اسم المشروع" dataDxfId="189" dataCellStyle="40% - Accent3"/>
    <tableColumn id="3" xr3:uid="{712150E4-D1BA-43B8-853D-92D0E472E8C6}" name="اسم الجهة" dataDxfId="188" dataCellStyle="40% - Accent3"/>
    <tableColumn id="4" xr3:uid="{FA9F78FB-9637-4DD5-A01D-3B16692B579D}" name="المجال" dataDxfId="187" dataCellStyle="40% - Accent3"/>
    <tableColumn id="5" xr3:uid="{F4D8FF01-CEB4-4756-8A40-72CDB85967F6}" name="مسار الصرف" dataDxfId="186" dataCellStyle="40% - Accent3"/>
    <tableColumn id="6" xr3:uid="{D7AEFF9D-5248-435D-8363-E00EF27F147F}" name="المصرف" dataDxfId="185" dataCellStyle="40% - Accent3"/>
    <tableColumn id="7" xr3:uid="{6F9BAFC4-1A88-4A2A-AED0-AE87BB99D412}" name="المصرف الفرعي" dataDxfId="184" dataCellStyle="40% - Accent3"/>
    <tableColumn id="8" xr3:uid="{B5E72983-89B5-46A7-A1AC-08198158EC8D}" name="موافقة صاحب الصلاحية" dataDxfId="183" dataCellStyle="Good"/>
    <tableColumn id="9" xr3:uid="{754E22CC-99E0-4C52-B382-D6621A2F107B}" name="عدد الأيام صاحب صلاحية" dataDxfId="182" dataCellStyle="40% - Accent3">
      <calculatedColumnFormula>IF(A2&lt;&gt;"",IF(H2&lt;&gt;"",IF(I2=0,NOW()-A2,I2),NOW()-A2),0)</calculatedColumnFormula>
    </tableColumn>
    <tableColumn id="10" xr3:uid="{8CB4492A-8BFC-4335-A148-9499E7313F78}" name="تقييم المشروع" dataDxfId="181" dataCellStyle="Good"/>
    <tableColumn id="11" xr3:uid="{BF5862D4-531D-43E1-A9A9-75F199893C45}" name="عدد الأيام تقييم المشروع" dataDxfId="180" dataCellStyle="40% - Accent3"/>
    <tableColumn id="12" xr3:uid="{FEB10CEB-CB93-4381-A966-B45FF09BA2FA}" name="تقييم الجهة" dataDxfId="179" dataCellStyle="Good"/>
    <tableColumn id="13" xr3:uid="{A492C814-9CD4-41F4-B201-8D47411DE0B1}" name="عدد الأيام تقييم  الجهة" dataDxfId="178" dataCellStyle="40% - Accent3"/>
    <tableColumn id="14" xr3:uid="{DEC94910-7955-4E18-96EC-C974959601B9}" name="تاريخ اكتمال المسوغات" dataDxfId="177" dataCellStyle="40% - Accent3"/>
    <tableColumn id="15" xr3:uid="{9BF77BE1-B748-4591-AEC3-BAD3C6DCE9DA}" name="Column3" dataDxfId="176" dataCellStyle="40% - Accent3"/>
    <tableColumn id="16" xr3:uid="{68BDA9A6-2251-474A-9F27-D33EA723264C}" name="عدد الايام قبل الارتباط" dataDxfId="175" dataCellStyle="40% - Accent3">
      <calculatedColumnFormula>IF(N2&lt;&gt;"",IF(Q2&lt;&gt;"",IF(P2=0,R2-N2,P2),NOW()-N2),0)</calculatedColumnFormula>
    </tableColumn>
    <tableColumn id="17" xr3:uid="{DC38B2A7-034B-47B1-9279-ADE8FF4FAA7D}" name="مبلغ الارتباط" dataDxfId="174" dataCellStyle="40% - Accent3"/>
    <tableColumn id="18" xr3:uid="{43F7C0F4-F753-4BFA-AC44-BA44D595A0DE}" name="تاريخ الارتباط" dataDxfId="173" dataCellStyle="40% - Accent3"/>
    <tableColumn id="19" xr3:uid="{948386E0-12DE-4470-9C7A-8FD7A142719F}" name="رقم الارتباط" dataDxfId="172" dataCellStyle="40% - Accent3"/>
    <tableColumn id="20" xr3:uid="{ED026991-C572-4F43-8BD6-2DA3C23D174C}" name="توقيع الاتفاقية" dataDxfId="171" dataCellStyle="Good"/>
    <tableColumn id="21" xr3:uid="{6C453159-7657-4E02-A9E3-91BC511E4224}" name="عدد الأيام توقيع الاتفاقية" dataDxfId="170" dataCellStyle="40% - Accent3"/>
    <tableColumn id="22" xr3:uid="{FA70F079-26C1-41AA-9939-16EBF19CB0BA}" name="الترخيص" dataDxfId="169" dataCellStyle="Good"/>
    <tableColumn id="23" xr3:uid="{D415E176-C41E-4C6A-83B3-81808B85BB16}" name="عدد الأيام الترخيص" dataDxfId="168" dataCellStyle="40% - Accent3"/>
    <tableColumn id="24" xr3:uid="{C54E398B-AB02-4C7A-8444-D585DEDF0602}" name="الحساب البنكي" dataDxfId="167" dataCellStyle="Good"/>
    <tableColumn id="25" xr3:uid="{29EA6556-35D6-49CE-BBDA-BE28A0ADA0A3}" name="عدد الأيام الحساب البنكي" dataDxfId="166" dataCellStyle="40% - Accent3"/>
    <tableColumn id="26" xr3:uid="{4B62C5FA-BC0E-4C70-AE68-8E4E689B9A48}" name="تاريخ اكتمال المسوغات2" dataDxfId="165" dataCellStyle="40% - Accent3"/>
    <tableColumn id="27" xr3:uid="{C0BAA129-1D5B-4E39-B1BD-D11936819CD9}" name="صرف الدفعة الأولى" dataDxfId="164" dataCellStyle="20% - Accent1"/>
    <tableColumn id="28" xr3:uid="{521C9AD2-E777-4573-997F-ED7201049A05}" name="تاريخ الأولى" dataDxfId="163" dataCellStyle="20% - Accent1"/>
    <tableColumn id="29" xr3:uid="{0B753724-B29C-4B81-BB47-8A34DDF780C6}" name="Column8" dataDxfId="162" dataCellStyle="20% - Accent1"/>
    <tableColumn id="30" xr3:uid="{75922B9F-FD89-4CBB-A947-5BC2EC313420}" name="الأيام قبل صرف الدفعة الاولي" dataDxfId="161" dataCellStyle="20% - Accent1"/>
    <tableColumn id="31" xr3:uid="{E6B7C509-8CD6-4E71-B65C-84EBB85D1197}" name="الحالة 1" dataDxfId="160" dataCellStyle="20% - Accent1"/>
    <tableColumn id="32" xr3:uid="{88C5961D-FA4B-42FF-9C53-3B4AFC977C8C}" name="صرف الدفعة الثانية" dataDxfId="159" dataCellStyle="40% - Accent5"/>
    <tableColumn id="52" xr3:uid="{43A60B2E-9377-49FD-8FB7-D53CEFE84CA9}" name="تاريخ استحقاق الثانية " dataDxfId="158" dataCellStyle="40% - Accent5">
      <calculatedColumnFormula>IF('البرامج '!N:N&lt;&gt;"",'البرامج '!N:N,"")</calculatedColumnFormula>
    </tableColumn>
    <tableColumn id="33" xr3:uid="{F3B0CF33-5F40-4C56-83C7-C81EBAB5536B}" name="تاريخ انتهاء الثانية" dataDxfId="157" dataCellStyle="40% - Accent5"/>
    <tableColumn id="34" xr3:uid="{0C5FBC0B-045C-49E1-ABFB-8C1A74F0E155}" name="Column10" dataDxfId="156" dataCellStyle="40% - Accent5"/>
    <tableColumn id="35" xr3:uid="{7DF0DF37-A3E0-41A5-8A72-A11159B3A1D7}" name="عدد أيام الدفعة الثانية" dataDxfId="155" dataCellStyle="40% - Accent5"/>
    <tableColumn id="36" xr3:uid="{85596FFF-EAE2-44BC-A782-DEB8B0CE9BC3}" name="الحالة2" dataDxfId="154" dataCellStyle="40% - Accent5"/>
    <tableColumn id="37" xr3:uid="{472FF3B3-9A1E-4B96-90DF-18B92FA6C46A}" name="صرف الدفعة الثالثة" dataDxfId="153" dataCellStyle="20% - Accent1"/>
    <tableColumn id="56" xr3:uid="{2323EA43-D9DD-41B6-8293-BA0AC851E26B}" name="تاريخ استحقاق الثالثة" dataDxfId="152" dataCellStyle="20% - Accent1">
      <calculatedColumnFormula>IF('البرامج '!O:O&lt;&gt;"",'البرامج '!O:O,"")</calculatedColumnFormula>
    </tableColumn>
    <tableColumn id="38" xr3:uid="{451509E9-544A-4FF5-8F8B-FC69CD5E43D1}" name="تاريخ الثالث" dataDxfId="151" dataCellStyle="20% - Accent1"/>
    <tableColumn id="39" xr3:uid="{9C034E12-C0FB-4881-89BE-0C402AB10B89}" name="Column13" dataDxfId="150" dataCellStyle="20% - Accent1"/>
    <tableColumn id="40" xr3:uid="{590090CE-8458-4C59-A086-AC2C9DA4F4B1}" name="عدد أيام الدفعة الثالثة" dataDxfId="149" dataCellStyle="20% - Accent1"/>
    <tableColumn id="41" xr3:uid="{AD014E41-CB7B-4375-9004-F2123F006CAE}" name="الحالة3" dataDxfId="148" dataCellStyle="20% - Accent1"/>
    <tableColumn id="42" xr3:uid="{86A698CD-9BCB-4A14-9604-7CD00E58E03E}" name="صرف الدفعة الرابعة" dataDxfId="147" dataCellStyle="40% - Accent5"/>
    <tableColumn id="58" xr3:uid="{9E97E8C6-8228-4CB4-A856-42AAEAAF6800}" name="تاريخ استحقاق الرابعة" dataDxfId="146" dataCellStyle="40% - Accent5">
      <calculatedColumnFormula>IF('البرامج '!P:P&lt;&gt;"",'البرامج '!P:P,"")</calculatedColumnFormula>
    </tableColumn>
    <tableColumn id="43" xr3:uid="{A487953F-D85B-49FD-9B07-4B391534DAFE}" name="تاريخ الرابعة" dataDxfId="145" dataCellStyle="40% - Accent5"/>
    <tableColumn id="44" xr3:uid="{F0D06335-E969-437F-8590-32F547C2D1BB}" name="Column16" dataDxfId="144" dataCellStyle="40% - Accent5"/>
    <tableColumn id="45" xr3:uid="{3609AEA6-CB28-4A25-AB26-A3B546DA5286}" name="عدد الأيام الدفعة الرابعة" dataDxfId="143" dataCellStyle="40% - Accent5"/>
    <tableColumn id="46" xr3:uid="{CF4D96A8-B0C7-44B4-A719-2B11E385F4EA}" name="الحالة4" dataDxfId="142" dataCellStyle="40% - Accent5"/>
    <tableColumn id="47" xr3:uid="{753E9BD3-0861-423B-BE40-4EB7F9FC361D}" name="صرف الدفعة الخامسة" dataDxfId="141" dataCellStyle="20% - Accent1"/>
    <tableColumn id="59" xr3:uid="{A30F9F47-ED9C-462C-A8EC-D1233A310052}" name="تاريخ استحقاق الخامسة" dataDxfId="140" dataCellStyle="20% - Accent1">
      <calculatedColumnFormula>IF('البرامج '!Q:Q&lt;&gt;"",'البرامج '!Q:Q,"")</calculatedColumnFormula>
    </tableColumn>
    <tableColumn id="48" xr3:uid="{3C5E7409-A73B-4FB4-876A-E8FEC9EA239B}" name="التاريخ الخامسة" dataDxfId="139" dataCellStyle="20% - Accent1"/>
    <tableColumn id="49" xr3:uid="{55C18449-F0FB-48B2-A82E-8DE512B97CA3}" name="Column19" dataDxfId="138" dataCellStyle="20% - Accent1"/>
    <tableColumn id="50" xr3:uid="{65AEBC6F-52C7-4D45-B6F2-88B37F89E52D}" name="عدد أيام  الدفعة الخامسة" dataDxfId="137" dataCellStyle="20% - Accent1"/>
    <tableColumn id="51" xr3:uid="{11BCE0DD-6DAD-4B7B-B8C5-FFEE1DCB105B}" name="الحالة 5" dataDxfId="136" dataCellStyle="20% - Accent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4F052-5C83-42CE-8F19-9E91F290687C}" name="Table482" displayName="Table482" ref="A1:N79" totalsRowShown="0" headerRowDxfId="135" dataDxfId="133" headerRowBorderDxfId="134" tableBorderDxfId="132">
  <autoFilter ref="A1:N79" xr:uid="{6330F6E1-6480-49B5-87B5-C1B72815293C}"/>
  <tableColumns count="14">
    <tableColumn id="15" xr3:uid="{1E8EBBCE-1067-40A0-8EB4-2AB0742A9620}" name="month" dataDxfId="131"/>
    <tableColumn id="16" xr3:uid="{15252209-45F7-4D4E-8D9F-C4217F21CA49}" name="year" dataDxfId="130">
      <calculatedColumnFormula>$O$2</calculatedColumnFormula>
    </tableColumn>
    <tableColumn id="8" xr3:uid="{D4D231D2-E6AB-4225-902E-D6177F1A860D}" name="تاريخ" dataDxfId="129"/>
    <tableColumn id="2" xr3:uid="{CBBFBA14-5CA9-476B-97D5-2BFA3896EE14}" name="مستهدف" dataDxfId="128"/>
    <tableColumn id="3" xr3:uid="{979290EB-D7CB-48D9-AD23-D1DCDD9668A4}" name="المجالات" dataDxfId="127"/>
    <tableColumn id="4" xr3:uid="{2FF97D52-3A21-4862-B04D-55A9AE8B7E2F}" name="المخطط" dataDxfId="126" dataCellStyle="Comma"/>
    <tableColumn id="7" xr3:uid="{B1D7BB8B-A357-4023-BEC2-8A15885E4BA9}" name="الارتباط" dataDxfId="125" dataCellStyle="Comma">
      <calculatedColumnFormula xml:space="preserve"> SUMIFS(المصارف!Q:Q,المصارف!D:D,Table482[[#This Row],[المجالات]],المصارف!O:O,C2)</calculatedColumnFormula>
    </tableColumn>
    <tableColumn id="6" xr3:uid="{379D2AB5-C3F6-4241-8B19-C398CF11E380}" name="المتاح" dataDxfId="124" dataCellStyle="Comma"/>
    <tableColumn id="5" xr3:uid="{5FB43225-B4AA-406A-8E2F-E88A9041647E}" name="ألاولى" dataDxfId="123"/>
    <tableColumn id="9" xr3:uid="{20585416-0504-49A0-BFD4-271F71B7C3FB}" name="الثانية" dataDxfId="122"/>
    <tableColumn id="10" xr3:uid="{6CE8D3E6-D52E-450B-97AD-05148109EB54}" name="التالت" dataDxfId="121"/>
    <tableColumn id="11" xr3:uid="{61A0520F-F649-454D-9334-638C41D10C94}" name="الرابعة" dataDxfId="120"/>
    <tableColumn id="12" xr3:uid="{28E82D43-F1F4-4779-BDD8-F41F4358590C}" name="الخامسة" dataDxfId="119"/>
    <tableColumn id="13" xr3:uid="{71C90A0E-94B1-4CFC-8196-901D456FA26F}" name="الصرف" dataDxfId="118">
      <calculatedColumnFormula>IF(Table482[[#This Row],[المجالات]]&lt;&gt;"المسار الدائم", M2+L2+K2+J2+I2, SUMIF('المسار الدائم'!E:E,Table482[[#This Row],[تاريخ]],'المسار الدائم'!C:C))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203642-4F54-4B8E-9DD4-A489095C2C84}" name="Table1" displayName="Table1" ref="A1:H169" totalsRowShown="0" dataDxfId="117">
  <autoFilter ref="A1:H169" xr:uid="{2BB21AF4-1B8C-4851-A89A-977BE6DB47C6}">
    <filterColumn colId="7">
      <filters>
        <filter val="خدمة ضيوف الرحمن"/>
      </filters>
    </filterColumn>
  </autoFilter>
  <tableColumns count="8">
    <tableColumn id="1" xr3:uid="{54C4E5D5-F19F-41C8-A0D0-CB045048BE33}" name="المنطقة"/>
    <tableColumn id="2" xr3:uid="{E219CB44-6ADA-4A55-B340-62B6CDA77025}" name="المدينة"/>
    <tableColumn id="3" xr3:uid="{6711C4F3-3B86-4870-AD3B-C4C2772DFD6C}" name="LAT_Y" dataDxfId="116"/>
    <tableColumn id="4" xr3:uid="{25EFDB50-3623-4220-95EE-948D2EF57708}" name="LNG_X" dataDxfId="115"/>
    <tableColumn id="5" xr3:uid="{C3587AD3-2BCE-416C-B4F7-FF93EE635A4F}" name="عدد المشاريع" dataDxfId="114"/>
    <tableColumn id="6" xr3:uid="{CF587AEB-7C39-4329-A1E7-F344A086AE4F}" name="اجمالي المبالغ" dataDxfId="113"/>
    <tableColumn id="7" xr3:uid="{A0662E2A-6195-495D-A9A6-7A1DF60C065E}" name="مدة المشروع" dataDxfId="112"/>
    <tableColumn id="8" xr3:uid="{9928D1D3-965C-4D03-8CF0-91A7F0DB1662}" name="المجالات" dataDxfId="1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708D93-70B4-4329-84D9-8EA1A4E9CB79}" name="Table7" displayName="Table7" ref="A1:F99" totalsRowShown="0" headerRowDxfId="110">
  <autoFilter ref="A1:F99" xr:uid="{70708D93-70B4-4329-84D9-8EA1A4E9CB79}"/>
  <tableColumns count="6">
    <tableColumn id="1" xr3:uid="{45A8531E-27BB-44DD-BE22-FBA3037B059A}" name="اسم المستفيد " dataDxfId="109"/>
    <tableColumn id="2" xr3:uid="{59D811ED-5D0C-4DFF-A076-CF6431D4CB4A}" name="نوع المستفيد" dataDxfId="108"/>
    <tableColumn id="3" xr3:uid="{402F860B-DEF7-4A03-84D8-4E6B8B47A704}" name="مبلغ الدفعه" dataDxfId="107"/>
    <tableColumn id="4" xr3:uid="{310348FD-A9D2-4FEF-BD8E-6C4ACAEA3D73}" name="تاريخ الصرف" dataDxfId="106"/>
    <tableColumn id="5" xr3:uid="{7A8EE65A-5D55-46FF-944E-3F5EC6C695B6}" name="تاريخ" dataDxfId="105"/>
    <tableColumn id="6" xr3:uid="{CDF5F5A0-AAD7-40D6-9DE5-F514E961670F}" name="عدد  المستفادين" dataDxfId="1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9DF04D-F5A5-49C4-8225-EC445F7115F0}" name="Table10" displayName="Table10" ref="A1:K11" totalsRowShown="0" headerRowDxfId="103" headerRowBorderDxfId="102" tableBorderDxfId="101">
  <autoFilter ref="A1:K11" xr:uid="{FE9DF04D-F5A5-49C4-8225-EC445F7115F0}"/>
  <tableColumns count="11">
    <tableColumn id="1" xr3:uid="{84F0AD7F-28D0-4D23-BFEF-E3381FBF1BD1}" name="م" dataDxfId="100"/>
    <tableColumn id="2" xr3:uid="{883ED3CD-86BB-4247-9FA1-6BAADFF9242D}" name="المسؤول " dataDxfId="99"/>
    <tableColumn id="3" xr3:uid="{5072CF7A-DE58-471D-B19B-A724D151155E}" name="القطاع" dataDxfId="98"/>
    <tableColumn id="4" xr3:uid="{AAD9BAC3-E9E2-4321-A334-EC5090C49273}" name="اسم المشروع" dataDxfId="97">
      <calculatedColumnFormula>IF('البرامج '!A:A&lt;&gt;"",'البرامج '!A:A,"")</calculatedColumnFormula>
    </tableColumn>
    <tableColumn id="5" xr3:uid="{6486E06E-1587-424E-B215-ED17D4001722}" name="الجهة " dataDxfId="96">
      <calculatedColumnFormula>IF('البرامج '!D:D&lt;&gt;"",'البرامج '!D:D,"")</calculatedColumnFormula>
    </tableColumn>
    <tableColumn id="6" xr3:uid="{E6E5169F-4B3C-4E13-8433-51965DEA2E73}" name="تاريخ البداء" dataDxfId="95">
      <calculatedColumnFormula>IF(Table4[[#This Row],[تاريخ البدء]]&lt;&gt;"",Table4[[#This Row],[تاريخ البدء]],"")</calculatedColumnFormula>
    </tableColumn>
    <tableColumn id="7" xr3:uid="{54330DDF-BBBB-4E18-9EDD-3CF579843BF0}" name="تاريخ الانتهاء" dataDxfId="94">
      <calculatedColumnFormula>IF(Table4[[#This Row],[تاريخ الانتهاء]]&lt;&gt;"",Table4[[#This Row],[تاريخ الانتهاء]],"")</calculatedColumnFormula>
    </tableColumn>
    <tableColumn id="8" xr3:uid="{7E538394-5AA4-4BCA-8423-E39614F0EAE5}" name="الانجاز" dataDxfId="93" dataCellStyle="Percent"/>
    <tableColumn id="9" xr3:uid="{84A92E59-D3C7-4504-BC39-2E2146D3DD33}" name="العام" dataDxfId="92"/>
    <tableColumn id="10" xr3:uid="{707CB185-D337-43B7-ACFB-9CAE73CE0D69}" name="التحديات" dataDxfId="91"/>
    <tableColumn id="11" xr3:uid="{4337D57D-08FD-4F16-B2B6-C7BD365ECA07}" name="نوع الاتفاقية" dataDxfId="9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1ABBAC-1B6B-4E1F-9405-F98E4FD9E15C}" name="Table9" displayName="Table9" ref="A1:E1048576" totalsRowShown="0" headerRowDxfId="89" dataDxfId="87" headerRowBorderDxfId="88" tableBorderDxfId="86">
  <autoFilter ref="A1:E1048576" xr:uid="{F61ABBAC-1B6B-4E1F-9405-F98E4FD9E15C}"/>
  <tableColumns count="5">
    <tableColumn id="1" xr3:uid="{951584B0-A762-44BE-8A94-E454D780A832}" name="التوصيات" dataDxfId="85"/>
    <tableColumn id="2" xr3:uid="{5666CCFB-E02E-4CE6-92F8-D6877CFD1A79}" name="المسؤول" dataDxfId="84"/>
    <tableColumn id="3" xr3:uid="{E9CC97AA-A819-46A2-8520-0B2C7257CC76}" name="الإدارة" dataDxfId="83"/>
    <tableColumn id="4" xr3:uid="{921F62F3-804C-4014-BF98-04C4846F0BCA}" name="تاريخ التوصية " dataDxfId="82"/>
    <tableColumn id="5" xr3:uid="{4E476730-7069-4FC3-81F4-B2C8D0F512C6}" name="تاريخ التنفيذ" dataDxfId="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3E7D2F-994F-4CC3-B638-44A3CD32E3B7}" name="Table2" displayName="Table2" ref="C1:M85" totalsRowShown="0" headerRowDxfId="75" dataDxfId="73" headerRowBorderDxfId="74" tableBorderDxfId="72" totalsRowBorderDxfId="71">
  <autoFilter ref="C1:M85" xr:uid="{CBD9287C-05D9-46EF-9FD3-8D96E8BBE344}"/>
  <sortState xmlns:xlrd2="http://schemas.microsoft.com/office/spreadsheetml/2017/richdata2" ref="C2:M85">
    <sortCondition ref="D1:D85"/>
  </sortState>
  <tableColumns count="11">
    <tableColumn id="16" xr3:uid="{C0CDE1DB-AD87-4CB1-8A72-B53E9FCD94F5}" name="التاريخ" dataDxfId="70">
      <calculatedColumnFormula>DATE(B2,A2,1)</calculatedColumnFormula>
    </tableColumn>
    <tableColumn id="1" xr3:uid="{4A2CEB84-BCAE-4C3D-844F-269C932E0AA1}" name="الإدارة" dataDxfId="69"/>
    <tableColumn id="2" xr3:uid="{3EAB653F-88CC-438F-A383-EDE561201222}" name="الهدف الاستراتيجي" dataDxfId="68"/>
    <tableColumn id="12" xr3:uid="{14572F57-C182-4700-8E00-910D3059E8B8}" name="نوع الأداء" dataDxfId="67"/>
    <tableColumn id="3" xr3:uid="{7EC72C55-101A-4C17-9DFD-88BE2DA7B6D4}" name="مؤشر  الأداء" dataDxfId="66" dataCellStyle="Percent"/>
    <tableColumn id="6" xr3:uid="{AEFC9471-341D-41C0-920D-23F769F85D0E}" name="#المستهدف" dataDxfId="65"/>
    <tableColumn id="14" xr3:uid="{77BE6A8F-6313-4BAE-A925-9F2526109AE9}" name="التاخر" dataDxfId="64">
      <calculatedColumnFormula>IF(Table2[[#This Row],['#المتحقق]]&lt;&gt;"",IF(I2=0,MONTH(TODAY())-MONTH(Table2[[#This Row],[التاريخ]]),I2),0)</calculatedColumnFormula>
    </tableColumn>
    <tableColumn id="15" xr3:uid="{DED1088D-B982-446F-8A68-C4A26A051DF1}" name="#المتحقق" dataDxfId="63" dataCellStyle="Percent"/>
    <tableColumn id="10" xr3:uid="{D9F5CA33-C0C1-4FD4-991E-4AEB77C9347A}" name="%المستهدف" dataDxfId="62"/>
    <tableColumn id="17" xr3:uid="{34D62853-0CFD-46D9-880A-626A89A37588}" name="التاخر%" dataDxfId="61" dataCellStyle="Percent">
      <calculatedColumnFormula>IF(Table2[[#This Row],[%المتحقق]]&lt;&gt;"",IF(L2=0,MONTH(TODAY())-MONTH(Table2[[#This Row],[التاريخ]]),L2),0)</calculatedColumnFormula>
    </tableColumn>
    <tableColumn id="11" xr3:uid="{93E0A8E4-B8C4-4C18-B56B-938058343297}" name="%المتحقق" dataDxfId="60" dataCellStyle="Perc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F96C21-1B65-4482-99A6-5F221678E0D0}" name="Table6" displayName="Table6" ref="A1:T13" totalsRowShown="0" headerRowDxfId="59" dataDxfId="57" headerRowBorderDxfId="58" tableBorderDxfId="56" totalsRowBorderDxfId="55">
  <autoFilter ref="A1:T13" xr:uid="{D84FEE28-9F46-475E-B4FC-222E40525C7C}"/>
  <tableColumns count="20">
    <tableColumn id="1" xr3:uid="{6F88A566-0FF1-4651-AD35-250DF38191CD}" name="عام" dataDxfId="54"/>
    <tableColumn id="2" xr3:uid="{B21925ED-8069-4199-A0B9-A938048E01D4}" name="الاداء" dataDxfId="53"/>
    <tableColumn id="4" xr3:uid="{973AA8B9-92B9-42C3-B9DD-105DBED2DD4F}" name="اسم القطاع/ الإدارة" dataDxfId="52"/>
    <tableColumn id="5" xr3:uid="{A2A38253-ED92-4DE6-AE9D-47FDEF4E6915}" name="المشروع" dataDxfId="51"/>
    <tableColumn id="7" xr3:uid="{53D3FAC2-218D-4E51-AA4A-47CF06C7DA58}" name="البداية " dataDxfId="50"/>
    <tableColumn id="8" xr3:uid="{DCFD962A-4C80-47FC-AE50-4F4FA930E79D}" name="النهاية" dataDxfId="49"/>
    <tableColumn id="9" xr3:uid="{B1249D89-6397-4985-BEF3-06922B7A2C39}" name="مدة المشروع بالأبام" dataDxfId="48"/>
    <tableColumn id="10" xr3:uid="{78A1D391-5B2A-4EFA-8BA3-8A617B7DC654}" name="عدد المخرجات" dataDxfId="47">
      <calculatedColumnFormula>COUNTIFS('المخرجات '!D:D,Table6[[#This Row],[المشروع]],'المخرجات '!A:A,Table6[[#This Row],[عام]])</calculatedColumnFormula>
    </tableColumn>
    <tableColumn id="18" xr3:uid="{3F2101FC-220E-41C0-BF83-6660865E7583}" name="المخرجات المعتمدة" dataDxfId="46">
      <calculatedColumnFormula>COUNTIFS('المخرجات '!D:D,Table6[[#This Row],[المشروع]],'المخرجات '!A:A,Table6[[#This Row],[عام]],'المخرجات '!I:I,"تم ")</calculatedColumnFormula>
    </tableColumn>
    <tableColumn id="11" xr3:uid="{65F9F523-A5F1-4D18-82B8-F64D1833B27F}" name="المخرجات المتبقية" dataDxfId="45">
      <calculatedColumnFormula>Table6[[#This Row],[عدد المخرجات]]-Table6[[#This Row],[المخرجات المعتمدة]]</calculatedColumnFormula>
    </tableColumn>
    <tableColumn id="12" xr3:uid="{9B596EE1-13E6-48E6-8B26-82E1EF7B6F86}" name="عدد الدفعات" dataDxfId="44"/>
    <tableColumn id="6" xr3:uid="{2F91E038-A14F-4B77-BA4D-A5018FFAAC83}" name="الموازنة " dataDxfId="43" dataCellStyle="Comma"/>
    <tableColumn id="13" xr3:uid="{03D463EF-0185-4E0D-8D2E-AF6DA5E876CC}" name="الارتباط" dataDxfId="42"/>
    <tableColumn id="19" xr3:uid="{144002B7-B44B-488B-AF97-B0C8B4F256BD}" name="الموازنة المتبقية للادارة" dataDxfId="41" dataCellStyle="Comma">
      <calculatedColumnFormula>Table6[[#This Row],[الموازنة ]]-Table6[[#This Row],[الارتباط]]</calculatedColumnFormula>
    </tableColumn>
    <tableColumn id="14" xr3:uid="{A28470A5-6CAB-4382-BB1C-12E87F897834}" name="المصروف" dataDxfId="40">
      <calculatedColumnFormula>SUMIFS('المخرجات '!K:K,'المخرجات '!D:D,Table6[[#This Row],[المشروع]],'المخرجات '!A:A,Table6[[#This Row],[عام]],'المخرجات '!I:I,"تم ")</calculatedColumnFormula>
    </tableColumn>
    <tableColumn id="15" xr3:uid="{A43C17BF-6438-4A4C-B465-A3A0A2C0B140}" name="المتبقي" dataDxfId="39">
      <calculatedColumnFormula>Table6[[#This Row],[الارتباط]]-O2</calculatedColumnFormula>
    </tableColumn>
    <tableColumn id="16" xr3:uid="{25D7853C-AB2D-479F-A35F-9612B89931A8}" name="حالة المشروع" dataDxfId="38" dataCellStyle="Percent"/>
    <tableColumn id="17" xr3:uid="{3C4463CD-49AF-4F75-8028-3BC4A4092E0F}" name="المرحلة تحضيرية / تنفيذية" dataDxfId="37"/>
    <tableColumn id="20" xr3:uid="{0E885B67-E923-4215-A3D5-A0AB3B5FF825}" name="خط الأساس" dataDxfId="36" dataCellStyle="Percent"/>
    <tableColumn id="25" xr3:uid="{AD8E43EA-87F4-48BD-AB81-C89632BA050D}" name="التحديات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D5CA-810A-4E39-BF64-F86322E89E16}">
  <sheetPr codeName="Sheet1">
    <tabColor theme="5" tint="0.79998168889431442"/>
  </sheetPr>
  <dimension ref="A1:Q63"/>
  <sheetViews>
    <sheetView rightToLeft="1" zoomScale="80" zoomScaleNormal="80" workbookViewId="0">
      <selection activeCell="B33" sqref="B33"/>
    </sheetView>
  </sheetViews>
  <sheetFormatPr defaultColWidth="8.7109375" defaultRowHeight="24.6" x14ac:dyDescent="0.7"/>
  <cols>
    <col min="1" max="1" width="30.42578125" style="179" bestFit="1" customWidth="1"/>
    <col min="2" max="2" width="21" style="179" bestFit="1" customWidth="1"/>
    <col min="3" max="3" width="15.85546875" style="179" bestFit="1" customWidth="1"/>
    <col min="4" max="4" width="46.85546875" style="179" bestFit="1" customWidth="1"/>
    <col min="5" max="5" width="16.140625" style="179" bestFit="1" customWidth="1"/>
    <col min="6" max="6" width="15.85546875" style="179" bestFit="1" customWidth="1"/>
    <col min="7" max="7" width="17.42578125" style="179" bestFit="1" customWidth="1"/>
    <col min="8" max="8" width="19.42578125" style="179" bestFit="1" customWidth="1"/>
    <col min="9" max="10" width="16.42578125" style="179" bestFit="1" customWidth="1"/>
    <col min="11" max="11" width="16.7109375" style="209" bestFit="1" customWidth="1"/>
    <col min="12" max="12" width="16.42578125" style="209" customWidth="1"/>
    <col min="13" max="13" width="12" style="135" bestFit="1" customWidth="1"/>
    <col min="14" max="14" width="26.7109375" style="209" bestFit="1" customWidth="1"/>
    <col min="15" max="17" width="27.85546875" style="209" bestFit="1" customWidth="1"/>
    <col min="18" max="16384" width="8.7109375" style="19"/>
  </cols>
  <sheetData>
    <row r="1" spans="1:17" s="183" customFormat="1" ht="30" customHeight="1" x14ac:dyDescent="0.5">
      <c r="A1" s="167" t="s">
        <v>13</v>
      </c>
      <c r="B1" s="167" t="s">
        <v>585</v>
      </c>
      <c r="C1" s="167" t="s">
        <v>18</v>
      </c>
      <c r="D1" s="167" t="s">
        <v>27</v>
      </c>
      <c r="E1" s="167" t="s">
        <v>30</v>
      </c>
      <c r="F1" s="167" t="s">
        <v>16</v>
      </c>
      <c r="G1" s="167" t="s">
        <v>14</v>
      </c>
      <c r="H1" s="167" t="s">
        <v>17</v>
      </c>
      <c r="I1" s="167" t="s">
        <v>19</v>
      </c>
      <c r="J1" s="205" t="s">
        <v>15</v>
      </c>
      <c r="K1" s="208" t="s">
        <v>713</v>
      </c>
      <c r="L1" s="208" t="s">
        <v>34</v>
      </c>
      <c r="M1" s="207" t="s">
        <v>29</v>
      </c>
      <c r="N1" s="208" t="s">
        <v>725</v>
      </c>
      <c r="O1" s="208" t="s">
        <v>727</v>
      </c>
      <c r="P1" s="208" t="s">
        <v>728</v>
      </c>
      <c r="Q1" s="208" t="s">
        <v>729</v>
      </c>
    </row>
    <row r="2" spans="1:17" s="127" customFormat="1" ht="18" x14ac:dyDescent="0.5">
      <c r="A2" s="164" t="s">
        <v>721</v>
      </c>
      <c r="B2" s="164" t="s">
        <v>722</v>
      </c>
      <c r="C2" s="164"/>
      <c r="D2" s="164" t="s">
        <v>723</v>
      </c>
      <c r="E2" s="164"/>
      <c r="F2" s="164" t="s">
        <v>38</v>
      </c>
      <c r="G2" s="164" t="s">
        <v>6</v>
      </c>
      <c r="H2" s="164" t="s">
        <v>586</v>
      </c>
      <c r="I2" s="164" t="s">
        <v>143</v>
      </c>
      <c r="J2" s="206" t="s">
        <v>105</v>
      </c>
      <c r="K2" s="209">
        <v>43892</v>
      </c>
      <c r="L2" s="209">
        <v>44322</v>
      </c>
      <c r="M2" s="135">
        <v>2020</v>
      </c>
      <c r="N2" s="209">
        <v>44647</v>
      </c>
      <c r="O2" s="209">
        <v>44647</v>
      </c>
      <c r="P2" s="209">
        <v>44647</v>
      </c>
      <c r="Q2" s="209">
        <v>44647</v>
      </c>
    </row>
    <row r="3" spans="1:17" s="127" customFormat="1" ht="18" x14ac:dyDescent="0.5">
      <c r="A3" s="204" t="s">
        <v>754</v>
      </c>
      <c r="B3" s="164"/>
      <c r="C3" s="164"/>
      <c r="D3" s="204" t="s">
        <v>763</v>
      </c>
      <c r="E3" s="164"/>
      <c r="F3" s="164" t="s">
        <v>40</v>
      </c>
      <c r="G3" s="164" t="s">
        <v>494</v>
      </c>
      <c r="H3" s="164" t="s">
        <v>587</v>
      </c>
      <c r="I3" s="164" t="s">
        <v>187</v>
      </c>
      <c r="J3" s="206" t="s">
        <v>439</v>
      </c>
      <c r="K3" s="209">
        <v>44635</v>
      </c>
      <c r="L3" s="209">
        <v>44791</v>
      </c>
      <c r="M3" s="135">
        <v>2022</v>
      </c>
      <c r="N3" s="209"/>
      <c r="O3" s="209"/>
      <c r="P3" s="209"/>
      <c r="Q3" s="209"/>
    </row>
    <row r="4" spans="1:17" s="127" customFormat="1" ht="18" x14ac:dyDescent="0.5">
      <c r="A4" s="204" t="s">
        <v>755</v>
      </c>
      <c r="B4" s="164"/>
      <c r="C4" s="164"/>
      <c r="D4" s="204" t="s">
        <v>764</v>
      </c>
      <c r="E4" s="164"/>
      <c r="F4" s="164" t="s">
        <v>38</v>
      </c>
      <c r="G4" s="164" t="s">
        <v>10</v>
      </c>
      <c r="H4" s="164" t="s">
        <v>587</v>
      </c>
      <c r="I4" s="164" t="s">
        <v>187</v>
      </c>
      <c r="J4" s="206" t="s">
        <v>302</v>
      </c>
      <c r="K4" s="209">
        <v>44635</v>
      </c>
      <c r="L4" s="209">
        <v>44791</v>
      </c>
      <c r="M4" s="135">
        <v>2022</v>
      </c>
      <c r="N4" s="209"/>
      <c r="O4" s="209"/>
      <c r="P4" s="209"/>
      <c r="Q4" s="209"/>
    </row>
    <row r="5" spans="1:17" s="127" customFormat="1" ht="18" x14ac:dyDescent="0.5">
      <c r="A5" s="204" t="s">
        <v>756</v>
      </c>
      <c r="B5" s="164"/>
      <c r="C5" s="164"/>
      <c r="D5" s="204" t="s">
        <v>765</v>
      </c>
      <c r="E5" s="164"/>
      <c r="F5" s="164" t="s">
        <v>38</v>
      </c>
      <c r="G5" s="164" t="s">
        <v>493</v>
      </c>
      <c r="H5" s="164" t="s">
        <v>587</v>
      </c>
      <c r="I5" s="164" t="s">
        <v>143</v>
      </c>
      <c r="J5" s="206" t="s">
        <v>439</v>
      </c>
      <c r="K5" s="209">
        <v>44635</v>
      </c>
      <c r="L5" s="209">
        <v>44791</v>
      </c>
      <c r="M5" s="135">
        <v>2022</v>
      </c>
      <c r="N5" s="209">
        <v>44660</v>
      </c>
      <c r="O5" s="209">
        <v>44663</v>
      </c>
      <c r="P5" s="209"/>
      <c r="Q5" s="209"/>
    </row>
    <row r="6" spans="1:17" s="127" customFormat="1" ht="18" x14ac:dyDescent="0.5">
      <c r="A6" s="204" t="s">
        <v>757</v>
      </c>
      <c r="B6" s="164"/>
      <c r="C6" s="164"/>
      <c r="D6" s="204" t="s">
        <v>766</v>
      </c>
      <c r="E6" s="164"/>
      <c r="F6" s="164" t="s">
        <v>38</v>
      </c>
      <c r="G6" s="164" t="s">
        <v>493</v>
      </c>
      <c r="H6" s="164" t="s">
        <v>587</v>
      </c>
      <c r="I6" s="164" t="s">
        <v>187</v>
      </c>
      <c r="J6" s="206" t="s">
        <v>243</v>
      </c>
      <c r="K6" s="209">
        <v>44635</v>
      </c>
      <c r="L6" s="209">
        <v>44791</v>
      </c>
      <c r="M6" s="135">
        <v>2022</v>
      </c>
      <c r="N6" s="209"/>
      <c r="O6" s="209"/>
      <c r="P6" s="209"/>
      <c r="Q6" s="209"/>
    </row>
    <row r="7" spans="1:17" s="127" customFormat="1" ht="18" x14ac:dyDescent="0.5">
      <c r="A7" s="204" t="s">
        <v>758</v>
      </c>
      <c r="B7" s="164"/>
      <c r="C7" s="164"/>
      <c r="D7" s="204" t="s">
        <v>767</v>
      </c>
      <c r="E7" s="164"/>
      <c r="F7" s="164" t="s">
        <v>40</v>
      </c>
      <c r="G7" s="164" t="s">
        <v>495</v>
      </c>
      <c r="H7" s="164" t="s">
        <v>588</v>
      </c>
      <c r="I7" s="164" t="s">
        <v>83</v>
      </c>
      <c r="J7" s="206" t="s">
        <v>231</v>
      </c>
      <c r="K7" s="209">
        <v>44635</v>
      </c>
      <c r="L7" s="209">
        <v>44791</v>
      </c>
      <c r="M7" s="135">
        <v>2022</v>
      </c>
      <c r="N7" s="209"/>
      <c r="O7" s="209"/>
      <c r="P7" s="209"/>
      <c r="Q7" s="209"/>
    </row>
    <row r="8" spans="1:17" s="127" customFormat="1" ht="18" x14ac:dyDescent="0.5">
      <c r="A8" s="204" t="s">
        <v>759</v>
      </c>
      <c r="B8" s="164"/>
      <c r="C8" s="164"/>
      <c r="D8" s="204" t="s">
        <v>768</v>
      </c>
      <c r="E8" s="164"/>
      <c r="F8" s="164" t="s">
        <v>40</v>
      </c>
      <c r="G8" s="164" t="s">
        <v>8</v>
      </c>
      <c r="H8" s="164" t="s">
        <v>587</v>
      </c>
      <c r="I8" s="164" t="s">
        <v>268</v>
      </c>
      <c r="J8" s="206" t="s">
        <v>213</v>
      </c>
      <c r="K8" s="209">
        <v>44635</v>
      </c>
      <c r="L8" s="209">
        <v>44791</v>
      </c>
      <c r="M8" s="135">
        <v>2022</v>
      </c>
      <c r="N8" s="209"/>
      <c r="O8" s="209"/>
      <c r="P8" s="209"/>
      <c r="Q8" s="209"/>
    </row>
    <row r="9" spans="1:17" s="127" customFormat="1" ht="18" x14ac:dyDescent="0.5">
      <c r="A9" s="204" t="s">
        <v>760</v>
      </c>
      <c r="B9" s="164"/>
      <c r="C9" s="164"/>
      <c r="D9" s="204" t="s">
        <v>769</v>
      </c>
      <c r="E9" s="164"/>
      <c r="F9" s="164" t="s">
        <v>38</v>
      </c>
      <c r="G9" s="164" t="s">
        <v>9</v>
      </c>
      <c r="H9" s="164" t="s">
        <v>587</v>
      </c>
      <c r="I9" s="164" t="s">
        <v>202</v>
      </c>
      <c r="J9" s="206" t="s">
        <v>312</v>
      </c>
      <c r="K9" s="209">
        <v>44635</v>
      </c>
      <c r="L9" s="209">
        <v>44791</v>
      </c>
      <c r="M9" s="135">
        <v>2022</v>
      </c>
      <c r="N9" s="209">
        <v>44662</v>
      </c>
      <c r="O9" s="209">
        <v>44670</v>
      </c>
      <c r="P9" s="209">
        <v>44673</v>
      </c>
      <c r="Q9" s="209"/>
    </row>
    <row r="10" spans="1:17" s="127" customFormat="1" ht="18" x14ac:dyDescent="0.5">
      <c r="A10" s="204" t="s">
        <v>761</v>
      </c>
      <c r="B10" s="164"/>
      <c r="C10" s="164"/>
      <c r="D10" s="204" t="s">
        <v>770</v>
      </c>
      <c r="E10" s="164"/>
      <c r="F10" s="164" t="s">
        <v>38</v>
      </c>
      <c r="G10" s="164" t="s">
        <v>10</v>
      </c>
      <c r="H10" s="164" t="s">
        <v>589</v>
      </c>
      <c r="I10" s="164" t="s">
        <v>462</v>
      </c>
      <c r="J10" s="206" t="s">
        <v>132</v>
      </c>
      <c r="K10" s="209">
        <v>44635</v>
      </c>
      <c r="L10" s="209">
        <v>44791</v>
      </c>
      <c r="M10" s="135">
        <v>2022</v>
      </c>
      <c r="N10" s="209">
        <v>44663</v>
      </c>
      <c r="O10" s="209"/>
      <c r="P10" s="209"/>
      <c r="Q10" s="209"/>
    </row>
    <row r="11" spans="1:17" s="127" customFormat="1" ht="18" x14ac:dyDescent="0.5">
      <c r="A11" s="204" t="s">
        <v>762</v>
      </c>
      <c r="B11" s="164"/>
      <c r="C11" s="164"/>
      <c r="D11" s="204" t="s">
        <v>771</v>
      </c>
      <c r="E11" s="164"/>
      <c r="F11" s="164" t="s">
        <v>40</v>
      </c>
      <c r="G11" s="164" t="s">
        <v>494</v>
      </c>
      <c r="H11" s="164" t="s">
        <v>589</v>
      </c>
      <c r="I11" s="164" t="s">
        <v>332</v>
      </c>
      <c r="J11" s="206" t="s">
        <v>456</v>
      </c>
      <c r="K11" s="209">
        <v>44635</v>
      </c>
      <c r="L11" s="209">
        <v>44791</v>
      </c>
      <c r="M11" s="135">
        <v>2022</v>
      </c>
      <c r="N11" s="209">
        <v>44667</v>
      </c>
      <c r="O11" s="209"/>
      <c r="P11" s="209"/>
      <c r="Q11" s="209"/>
    </row>
    <row r="12" spans="1:17" s="127" customFormat="1" ht="18" x14ac:dyDescent="0.5">
      <c r="A12" s="164"/>
      <c r="B12" s="164"/>
      <c r="C12" s="164"/>
      <c r="D12" s="164"/>
      <c r="E12" s="164"/>
      <c r="F12" s="164"/>
      <c r="G12" s="164"/>
      <c r="H12" s="164"/>
      <c r="I12" s="164"/>
      <c r="J12" s="206"/>
      <c r="K12" s="209"/>
      <c r="L12" s="209"/>
      <c r="M12" s="135"/>
      <c r="N12" s="209"/>
      <c r="O12" s="209"/>
      <c r="P12" s="209"/>
      <c r="Q12" s="209"/>
    </row>
    <row r="13" spans="1:17" s="127" customFormat="1" ht="18" x14ac:dyDescent="0.5">
      <c r="A13" s="164"/>
      <c r="B13" s="164"/>
      <c r="C13" s="164"/>
      <c r="D13" s="164"/>
      <c r="E13" s="164"/>
      <c r="F13" s="164"/>
      <c r="G13" s="164"/>
      <c r="H13" s="164"/>
      <c r="I13" s="164"/>
      <c r="J13" s="206"/>
      <c r="K13" s="209"/>
      <c r="L13" s="209"/>
      <c r="M13" s="135"/>
      <c r="N13" s="209"/>
      <c r="O13" s="209"/>
      <c r="P13" s="209"/>
      <c r="Q13" s="209"/>
    </row>
    <row r="14" spans="1:17" s="127" customFormat="1" ht="18" x14ac:dyDescent="0.5">
      <c r="A14" s="164"/>
      <c r="B14" s="164"/>
      <c r="C14" s="164"/>
      <c r="D14" s="164"/>
      <c r="E14" s="164"/>
      <c r="F14" s="164"/>
      <c r="G14" s="164"/>
      <c r="H14" s="164"/>
      <c r="I14" s="164"/>
      <c r="J14" s="206"/>
      <c r="K14" s="209"/>
      <c r="L14" s="209"/>
      <c r="M14" s="135"/>
      <c r="N14" s="209"/>
      <c r="O14" s="209"/>
      <c r="P14" s="209"/>
      <c r="Q14" s="209"/>
    </row>
    <row r="15" spans="1:17" s="127" customFormat="1" ht="18" x14ac:dyDescent="0.5">
      <c r="A15" s="164"/>
      <c r="B15" s="164"/>
      <c r="C15" s="164"/>
      <c r="D15" s="164"/>
      <c r="E15" s="164"/>
      <c r="F15" s="164"/>
      <c r="G15" s="164"/>
      <c r="H15" s="164"/>
      <c r="I15" s="164"/>
      <c r="J15" s="206"/>
      <c r="K15" s="209"/>
      <c r="L15" s="209"/>
      <c r="M15" s="135"/>
      <c r="N15" s="209"/>
      <c r="O15" s="209"/>
      <c r="P15" s="209"/>
      <c r="Q15" s="209"/>
    </row>
    <row r="16" spans="1:17" s="127" customFormat="1" ht="18" x14ac:dyDescent="0.5">
      <c r="A16" s="164"/>
      <c r="B16" s="164"/>
      <c r="C16" s="164"/>
      <c r="D16" s="164"/>
      <c r="E16" s="164"/>
      <c r="F16" s="164"/>
      <c r="G16" s="164"/>
      <c r="H16" s="164"/>
      <c r="I16" s="164"/>
      <c r="J16" s="206"/>
      <c r="K16" s="209"/>
      <c r="L16" s="209"/>
      <c r="M16" s="135"/>
      <c r="N16" s="209"/>
      <c r="O16" s="209"/>
      <c r="P16" s="209"/>
      <c r="Q16" s="209"/>
    </row>
    <row r="17" spans="1:10" x14ac:dyDescent="0.7">
      <c r="A17" s="164"/>
      <c r="B17" s="164"/>
      <c r="C17" s="164"/>
      <c r="D17" s="164"/>
      <c r="E17" s="164"/>
      <c r="F17" s="164"/>
      <c r="G17" s="164"/>
      <c r="H17" s="164"/>
      <c r="I17" s="164"/>
      <c r="J17" s="206"/>
    </row>
    <row r="18" spans="1:10" x14ac:dyDescent="0.7">
      <c r="A18" s="164"/>
      <c r="B18" s="164"/>
      <c r="C18" s="164"/>
      <c r="D18" s="164"/>
      <c r="E18" s="164"/>
      <c r="F18" s="164"/>
      <c r="G18" s="164"/>
      <c r="H18" s="164"/>
      <c r="I18" s="164"/>
      <c r="J18" s="206"/>
    </row>
    <row r="19" spans="1:10" x14ac:dyDescent="0.7">
      <c r="A19" s="164"/>
      <c r="B19" s="164"/>
      <c r="C19" s="164"/>
      <c r="D19" s="164"/>
      <c r="E19" s="164"/>
      <c r="F19" s="164"/>
      <c r="G19" s="164"/>
      <c r="H19" s="164"/>
      <c r="I19" s="164"/>
      <c r="J19" s="206"/>
    </row>
    <row r="20" spans="1:10" ht="18" customHeight="1" x14ac:dyDescent="0.7">
      <c r="A20" s="164"/>
      <c r="B20" s="164"/>
      <c r="C20" s="164"/>
      <c r="D20" s="164"/>
      <c r="E20" s="164"/>
      <c r="F20" s="164"/>
      <c r="G20" s="164"/>
      <c r="H20" s="164"/>
      <c r="I20" s="164"/>
      <c r="J20" s="206"/>
    </row>
    <row r="21" spans="1:10" x14ac:dyDescent="0.7">
      <c r="A21" s="164"/>
      <c r="B21" s="164"/>
      <c r="C21" s="164"/>
      <c r="D21" s="164"/>
      <c r="E21" s="164"/>
      <c r="F21" s="164"/>
      <c r="G21" s="164"/>
      <c r="H21" s="164"/>
      <c r="I21" s="164"/>
      <c r="J21" s="206"/>
    </row>
    <row r="22" spans="1:10" ht="18.75" customHeight="1" x14ac:dyDescent="0.7">
      <c r="A22" s="164"/>
      <c r="B22" s="164"/>
      <c r="C22" s="164"/>
      <c r="D22" s="164"/>
      <c r="E22" s="164"/>
      <c r="F22" s="164"/>
      <c r="G22" s="164"/>
      <c r="H22" s="164"/>
      <c r="I22" s="164"/>
      <c r="J22" s="206"/>
    </row>
    <row r="23" spans="1:10" x14ac:dyDescent="0.7">
      <c r="A23" s="164"/>
      <c r="B23" s="164"/>
      <c r="C23" s="164"/>
      <c r="D23" s="164"/>
      <c r="E23" s="164"/>
      <c r="F23" s="164"/>
      <c r="G23" s="164"/>
      <c r="H23" s="164"/>
      <c r="I23" s="164"/>
      <c r="J23" s="206"/>
    </row>
    <row r="24" spans="1:10" x14ac:dyDescent="0.7">
      <c r="A24" s="164"/>
      <c r="B24" s="164"/>
      <c r="C24" s="164"/>
      <c r="D24" s="164"/>
      <c r="E24" s="164"/>
      <c r="F24" s="164"/>
      <c r="G24" s="164"/>
      <c r="H24" s="164"/>
      <c r="I24" s="164"/>
      <c r="J24" s="206"/>
    </row>
    <row r="25" spans="1:10" x14ac:dyDescent="0.7">
      <c r="A25" s="164"/>
      <c r="B25" s="164"/>
      <c r="C25" s="164"/>
      <c r="D25" s="164"/>
      <c r="E25" s="164"/>
      <c r="F25" s="164"/>
      <c r="G25" s="164"/>
      <c r="H25" s="164"/>
      <c r="I25" s="164"/>
      <c r="J25" s="206"/>
    </row>
    <row r="26" spans="1:10" x14ac:dyDescent="0.7">
      <c r="A26" s="164"/>
      <c r="B26" s="164"/>
      <c r="C26" s="164"/>
      <c r="D26" s="164"/>
      <c r="E26" s="164"/>
      <c r="F26" s="164"/>
      <c r="G26" s="164"/>
      <c r="H26" s="164"/>
      <c r="I26" s="164"/>
      <c r="J26" s="206"/>
    </row>
    <row r="27" spans="1:10" x14ac:dyDescent="0.7">
      <c r="A27" s="164"/>
      <c r="B27" s="164"/>
      <c r="C27" s="164"/>
      <c r="D27" s="164"/>
      <c r="E27" s="164"/>
      <c r="F27" s="164"/>
      <c r="G27" s="164"/>
      <c r="H27" s="164"/>
      <c r="I27" s="164"/>
      <c r="J27" s="206"/>
    </row>
    <row r="28" spans="1:10" x14ac:dyDescent="0.7">
      <c r="A28" s="164"/>
      <c r="B28" s="164"/>
      <c r="C28" s="164"/>
      <c r="D28" s="164"/>
      <c r="E28" s="164"/>
      <c r="F28" s="164"/>
      <c r="G28" s="164"/>
      <c r="H28" s="164"/>
      <c r="I28" s="164"/>
      <c r="J28" s="206"/>
    </row>
    <row r="29" spans="1:10" x14ac:dyDescent="0.7">
      <c r="A29" s="164"/>
      <c r="B29" s="164"/>
      <c r="C29" s="164"/>
      <c r="D29" s="164"/>
      <c r="E29" s="164"/>
      <c r="F29" s="164"/>
      <c r="G29" s="164"/>
      <c r="H29" s="164"/>
      <c r="I29" s="164"/>
      <c r="J29" s="206"/>
    </row>
    <row r="30" spans="1:10" x14ac:dyDescent="0.7">
      <c r="A30" s="164"/>
      <c r="B30" s="164"/>
      <c r="C30" s="164"/>
      <c r="D30" s="164"/>
      <c r="E30" s="164"/>
      <c r="F30" s="164"/>
      <c r="G30" s="164"/>
      <c r="H30" s="164"/>
      <c r="I30" s="164"/>
      <c r="J30" s="206"/>
    </row>
    <row r="31" spans="1:10" x14ac:dyDescent="0.7">
      <c r="A31" s="164"/>
      <c r="B31" s="164"/>
      <c r="C31" s="164"/>
      <c r="D31" s="164"/>
      <c r="E31" s="164"/>
      <c r="F31" s="164"/>
      <c r="G31" s="164"/>
      <c r="H31" s="164"/>
      <c r="I31" s="164"/>
      <c r="J31" s="206"/>
    </row>
    <row r="32" spans="1:10" x14ac:dyDescent="0.7">
      <c r="A32" s="164"/>
      <c r="B32" s="164"/>
      <c r="C32" s="164"/>
      <c r="D32" s="164"/>
      <c r="E32" s="164"/>
      <c r="F32" s="164"/>
      <c r="G32" s="164"/>
      <c r="H32" s="164"/>
      <c r="I32" s="164"/>
      <c r="J32" s="206"/>
    </row>
    <row r="33" spans="1:10" x14ac:dyDescent="0.7">
      <c r="A33" s="164"/>
      <c r="B33" s="164"/>
      <c r="C33" s="164"/>
      <c r="D33" s="164"/>
      <c r="E33" s="164"/>
      <c r="F33" s="164"/>
      <c r="G33" s="164"/>
      <c r="H33" s="164"/>
      <c r="I33" s="164"/>
      <c r="J33" s="206"/>
    </row>
    <row r="34" spans="1:10" x14ac:dyDescent="0.7">
      <c r="A34" s="164"/>
      <c r="B34" s="164"/>
      <c r="C34" s="164"/>
      <c r="D34" s="164"/>
      <c r="E34" s="164"/>
      <c r="F34" s="164"/>
      <c r="G34" s="164"/>
      <c r="H34" s="164"/>
      <c r="I34" s="164"/>
      <c r="J34" s="206"/>
    </row>
    <row r="35" spans="1:10" x14ac:dyDescent="0.7">
      <c r="A35" s="164"/>
      <c r="B35" s="164"/>
      <c r="C35" s="164"/>
      <c r="D35" s="164"/>
      <c r="E35" s="164"/>
      <c r="F35" s="164"/>
      <c r="G35" s="164"/>
      <c r="H35" s="164"/>
      <c r="I35" s="164"/>
      <c r="J35" s="206"/>
    </row>
    <row r="36" spans="1:10" x14ac:dyDescent="0.7">
      <c r="A36" s="164"/>
      <c r="B36" s="164"/>
      <c r="C36" s="164"/>
      <c r="D36" s="164"/>
      <c r="E36" s="164"/>
      <c r="F36" s="164"/>
      <c r="G36" s="164"/>
      <c r="H36" s="164"/>
      <c r="I36" s="164"/>
      <c r="J36" s="206"/>
    </row>
    <row r="37" spans="1:10" x14ac:dyDescent="0.7">
      <c r="A37" s="164"/>
      <c r="B37" s="164"/>
      <c r="C37" s="164"/>
      <c r="D37" s="164"/>
      <c r="E37" s="164"/>
      <c r="F37" s="164"/>
      <c r="G37" s="164"/>
      <c r="H37" s="164"/>
      <c r="I37" s="164"/>
      <c r="J37" s="206"/>
    </row>
    <row r="38" spans="1:10" x14ac:dyDescent="0.7">
      <c r="A38" s="164"/>
      <c r="B38" s="164"/>
      <c r="C38" s="164"/>
      <c r="D38" s="164"/>
      <c r="E38" s="164"/>
      <c r="F38" s="164"/>
      <c r="G38" s="164"/>
      <c r="H38" s="164"/>
      <c r="I38" s="164"/>
      <c r="J38" s="206"/>
    </row>
    <row r="39" spans="1:10" x14ac:dyDescent="0.7">
      <c r="A39" s="164"/>
      <c r="B39" s="164"/>
      <c r="C39" s="164"/>
      <c r="D39" s="164"/>
      <c r="E39" s="164"/>
      <c r="F39" s="164"/>
      <c r="G39" s="164"/>
      <c r="H39" s="164"/>
      <c r="I39" s="164"/>
      <c r="J39" s="206"/>
    </row>
    <row r="40" spans="1:10" x14ac:dyDescent="0.7">
      <c r="A40" s="164"/>
      <c r="B40" s="164"/>
      <c r="C40" s="164"/>
      <c r="D40" s="164"/>
      <c r="E40" s="164"/>
      <c r="F40" s="164"/>
      <c r="G40" s="164"/>
      <c r="H40" s="164"/>
      <c r="I40" s="164"/>
      <c r="J40" s="206"/>
    </row>
    <row r="41" spans="1:10" x14ac:dyDescent="0.7">
      <c r="A41" s="164"/>
      <c r="B41" s="164"/>
      <c r="C41" s="164"/>
      <c r="D41" s="164"/>
      <c r="E41" s="164"/>
      <c r="F41" s="164"/>
      <c r="G41" s="164"/>
      <c r="H41" s="164"/>
      <c r="I41" s="164"/>
      <c r="J41" s="206"/>
    </row>
    <row r="42" spans="1:10" x14ac:dyDescent="0.7">
      <c r="A42" s="164"/>
      <c r="B42" s="164"/>
      <c r="C42" s="164"/>
      <c r="D42" s="164"/>
      <c r="E42" s="164"/>
      <c r="F42" s="164"/>
      <c r="G42" s="164"/>
      <c r="H42" s="164"/>
      <c r="I42" s="164"/>
      <c r="J42" s="206"/>
    </row>
    <row r="43" spans="1:10" x14ac:dyDescent="0.7">
      <c r="A43" s="164"/>
      <c r="B43" s="164"/>
      <c r="C43" s="164"/>
      <c r="D43" s="164"/>
      <c r="E43" s="164"/>
      <c r="F43" s="164"/>
      <c r="G43" s="164"/>
      <c r="H43" s="164"/>
      <c r="I43" s="164"/>
      <c r="J43" s="206"/>
    </row>
    <row r="44" spans="1:10" x14ac:dyDescent="0.7">
      <c r="A44" s="164"/>
      <c r="B44" s="164"/>
      <c r="C44" s="164"/>
      <c r="D44" s="164"/>
      <c r="E44" s="164"/>
      <c r="F44" s="164"/>
      <c r="G44" s="164"/>
      <c r="H44" s="164"/>
      <c r="I44" s="164"/>
      <c r="J44" s="206"/>
    </row>
    <row r="45" spans="1:10" x14ac:dyDescent="0.7">
      <c r="A45" s="164"/>
      <c r="B45" s="164"/>
      <c r="C45" s="164"/>
      <c r="D45" s="164"/>
      <c r="E45" s="164"/>
      <c r="F45" s="164"/>
      <c r="G45" s="164"/>
      <c r="H45" s="164"/>
      <c r="I45" s="164"/>
      <c r="J45" s="206"/>
    </row>
    <row r="46" spans="1:10" x14ac:dyDescent="0.7">
      <c r="A46" s="164"/>
      <c r="B46" s="164"/>
      <c r="C46" s="164"/>
      <c r="D46" s="164"/>
      <c r="E46" s="164"/>
      <c r="F46" s="164"/>
      <c r="G46" s="164"/>
      <c r="H46" s="164"/>
      <c r="I46" s="164"/>
      <c r="J46" s="206"/>
    </row>
    <row r="47" spans="1:10" x14ac:dyDescent="0.7">
      <c r="A47" s="164"/>
      <c r="B47" s="164"/>
      <c r="C47" s="164"/>
      <c r="D47" s="164"/>
      <c r="E47" s="164"/>
      <c r="F47" s="164"/>
      <c r="G47" s="164"/>
      <c r="H47" s="164"/>
      <c r="I47" s="164"/>
      <c r="J47" s="206"/>
    </row>
    <row r="48" spans="1:10" x14ac:dyDescent="0.7">
      <c r="A48" s="164"/>
      <c r="B48" s="164"/>
      <c r="C48" s="164"/>
      <c r="D48" s="164"/>
      <c r="E48" s="164"/>
      <c r="F48" s="164"/>
      <c r="G48" s="164"/>
      <c r="H48" s="164"/>
      <c r="I48" s="164"/>
      <c r="J48" s="206"/>
    </row>
    <row r="49" spans="1:10" x14ac:dyDescent="0.7">
      <c r="A49" s="164"/>
      <c r="B49" s="164"/>
      <c r="C49" s="164"/>
      <c r="D49" s="164"/>
      <c r="E49" s="164"/>
      <c r="F49" s="164"/>
      <c r="G49" s="164"/>
      <c r="H49" s="164"/>
      <c r="I49" s="164"/>
      <c r="J49" s="206"/>
    </row>
    <row r="50" spans="1:10" x14ac:dyDescent="0.7">
      <c r="A50" s="164"/>
      <c r="B50" s="164"/>
      <c r="C50" s="164"/>
      <c r="D50" s="164"/>
      <c r="E50" s="164"/>
      <c r="F50" s="164"/>
      <c r="G50" s="164"/>
      <c r="H50" s="164"/>
      <c r="I50" s="164"/>
      <c r="J50" s="206"/>
    </row>
    <row r="51" spans="1:10" x14ac:dyDescent="0.7">
      <c r="A51" s="164"/>
      <c r="B51" s="164"/>
      <c r="C51" s="164"/>
      <c r="D51" s="164"/>
      <c r="E51" s="164"/>
      <c r="F51" s="164"/>
      <c r="G51" s="164"/>
      <c r="H51" s="164"/>
      <c r="I51" s="164"/>
      <c r="J51" s="206"/>
    </row>
    <row r="52" spans="1:10" x14ac:dyDescent="0.7">
      <c r="A52" s="164"/>
      <c r="B52" s="164"/>
      <c r="C52" s="164"/>
      <c r="D52" s="164"/>
      <c r="E52" s="164"/>
      <c r="F52" s="164"/>
      <c r="G52" s="164"/>
      <c r="H52" s="164"/>
      <c r="I52" s="164"/>
      <c r="J52" s="206"/>
    </row>
    <row r="53" spans="1:10" x14ac:dyDescent="0.7">
      <c r="A53" s="164"/>
      <c r="B53" s="164"/>
      <c r="C53" s="164"/>
      <c r="D53" s="164"/>
      <c r="E53" s="164"/>
      <c r="F53" s="164"/>
      <c r="G53" s="164"/>
      <c r="H53" s="164"/>
      <c r="I53" s="164"/>
      <c r="J53" s="206"/>
    </row>
    <row r="54" spans="1:10" x14ac:dyDescent="0.7">
      <c r="A54" s="164"/>
      <c r="B54" s="164"/>
      <c r="C54" s="164"/>
      <c r="D54" s="164"/>
      <c r="E54" s="164"/>
      <c r="F54" s="164"/>
      <c r="G54" s="164"/>
      <c r="H54" s="164"/>
      <c r="I54" s="164"/>
      <c r="J54" s="206"/>
    </row>
    <row r="55" spans="1:10" x14ac:dyDescent="0.7">
      <c r="A55" s="164"/>
      <c r="B55" s="164"/>
      <c r="C55" s="164"/>
      <c r="D55" s="164"/>
      <c r="E55" s="164"/>
      <c r="F55" s="164"/>
      <c r="G55" s="164"/>
      <c r="H55" s="164"/>
      <c r="I55" s="164"/>
      <c r="J55" s="206"/>
    </row>
    <row r="56" spans="1:10" x14ac:dyDescent="0.7">
      <c r="A56" s="164"/>
      <c r="B56" s="164"/>
      <c r="C56" s="164"/>
      <c r="D56" s="164"/>
      <c r="E56" s="164"/>
      <c r="F56" s="164"/>
      <c r="G56" s="164"/>
      <c r="H56" s="164"/>
      <c r="I56" s="164"/>
      <c r="J56" s="206"/>
    </row>
    <row r="57" spans="1:10" x14ac:dyDescent="0.7">
      <c r="A57" s="164"/>
      <c r="B57" s="164"/>
      <c r="C57" s="164"/>
      <c r="D57" s="164"/>
      <c r="E57" s="164"/>
      <c r="F57" s="164"/>
      <c r="G57" s="164"/>
      <c r="H57" s="164"/>
      <c r="I57" s="164"/>
      <c r="J57" s="206"/>
    </row>
    <row r="58" spans="1:10" x14ac:dyDescent="0.7">
      <c r="A58" s="164"/>
      <c r="B58" s="164"/>
      <c r="C58" s="164"/>
      <c r="D58" s="164"/>
      <c r="E58" s="164"/>
      <c r="F58" s="164"/>
      <c r="G58" s="164"/>
      <c r="H58" s="164"/>
      <c r="I58" s="164"/>
      <c r="J58" s="206"/>
    </row>
    <row r="59" spans="1:10" x14ac:dyDescent="0.7">
      <c r="A59" s="164"/>
      <c r="B59" s="164"/>
      <c r="C59" s="164"/>
      <c r="D59" s="164"/>
      <c r="E59" s="164"/>
      <c r="F59" s="164"/>
      <c r="G59" s="164"/>
      <c r="H59" s="164"/>
      <c r="I59" s="164"/>
      <c r="J59" s="206"/>
    </row>
    <row r="60" spans="1:10" x14ac:dyDescent="0.7">
      <c r="A60" s="164"/>
      <c r="B60" s="164"/>
      <c r="C60" s="164"/>
      <c r="D60" s="164"/>
      <c r="E60" s="164"/>
      <c r="F60" s="164"/>
      <c r="G60" s="164"/>
      <c r="H60" s="164"/>
      <c r="I60" s="164"/>
      <c r="J60" s="206"/>
    </row>
    <row r="61" spans="1:10" x14ac:dyDescent="0.7">
      <c r="A61" s="164"/>
      <c r="B61" s="164"/>
      <c r="C61" s="164"/>
      <c r="D61" s="164"/>
      <c r="E61" s="164"/>
      <c r="F61" s="164"/>
      <c r="G61" s="164"/>
      <c r="H61" s="164"/>
      <c r="I61" s="164"/>
      <c r="J61" s="206"/>
    </row>
    <row r="62" spans="1:10" x14ac:dyDescent="0.7">
      <c r="A62" s="164"/>
      <c r="B62" s="164"/>
      <c r="C62" s="164"/>
      <c r="D62" s="164"/>
      <c r="E62" s="164"/>
      <c r="F62" s="164"/>
      <c r="G62" s="164"/>
      <c r="H62" s="164"/>
      <c r="I62" s="164"/>
      <c r="J62" s="206"/>
    </row>
    <row r="63" spans="1:10" x14ac:dyDescent="0.7">
      <c r="A63" s="164"/>
      <c r="B63" s="164"/>
      <c r="C63" s="164"/>
      <c r="D63" s="164"/>
      <c r="E63" s="164"/>
      <c r="F63" s="164"/>
      <c r="G63" s="164"/>
      <c r="H63" s="164"/>
      <c r="I63" s="164"/>
      <c r="J63" s="206"/>
    </row>
  </sheetData>
  <phoneticPr fontId="24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D8AD262-8427-42C0-B9DC-A218C116F1AF}">
          <x14:formula1>
            <xm:f>درافت!$D$9:$D$16</xm:f>
          </x14:formula1>
          <xm:sqref>G2:G63</xm:sqref>
        </x14:dataValidation>
        <x14:dataValidation type="list" allowBlank="1" showInputMessage="1" showErrorMessage="1" xr:uid="{E2FC8897-A5EA-4168-9F31-638D2EC10A27}">
          <x14:formula1>
            <xm:f>درافت!$F$9:$F$22</xm:f>
          </x14:formula1>
          <xm:sqref>I2:I63</xm:sqref>
        </x14:dataValidation>
        <x14:dataValidation type="list" allowBlank="1" showInputMessage="1" showErrorMessage="1" xr:uid="{1E8942B6-0278-4141-8350-D3F37F417BD8}">
          <x14:formula1>
            <xm:f>درافت!$AF$2:$AF$149</xm:f>
          </x14:formula1>
          <xm:sqref>J2:J43</xm:sqref>
        </x14:dataValidation>
        <x14:dataValidation type="list" allowBlank="1" showInputMessage="1" showErrorMessage="1" xr:uid="{EC37F44E-5453-46D0-8606-B9D60D27E9F3}">
          <x14:formula1>
            <xm:f>درافت!$AF:$AF</xm:f>
          </x14:formula1>
          <xm:sqref>J1 J44:J1048576</xm:sqref>
        </x14:dataValidation>
        <x14:dataValidation type="list" allowBlank="1" showInputMessage="1" showErrorMessage="1" xr:uid="{D829F9A1-CC16-4B44-B851-C7E0A9564A44}">
          <x14:formula1>
            <xm:f>درافت!$AH:$AH</xm:f>
          </x14:formula1>
          <xm:sqref>F1</xm:sqref>
        </x14:dataValidation>
        <x14:dataValidation type="list" allowBlank="1" showInputMessage="1" showErrorMessage="1" xr:uid="{F3092F55-91AA-4A75-8F11-8E3448E5A416}">
          <x14:formula1>
            <xm:f>درافت!$AH$1:$AH$2</xm:f>
          </x14:formula1>
          <xm:sqref>F2:F63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C640-FD42-42C8-9BF2-AE39D3F6A7DC}">
  <sheetPr codeName="Sheet6"/>
  <dimension ref="A1:T13"/>
  <sheetViews>
    <sheetView rightToLeft="1" topLeftCell="H1" zoomScaleNormal="100" workbookViewId="0">
      <selection activeCell="N3" sqref="N3"/>
    </sheetView>
  </sheetViews>
  <sheetFormatPr defaultRowHeight="16.8" x14ac:dyDescent="0.5"/>
  <cols>
    <col min="1" max="1" width="13.140625" bestFit="1" customWidth="1"/>
    <col min="2" max="2" width="10.140625" bestFit="1" customWidth="1"/>
    <col min="3" max="3" width="23.7109375" customWidth="1"/>
    <col min="4" max="4" width="48" bestFit="1" customWidth="1"/>
    <col min="5" max="5" width="14.7109375" customWidth="1"/>
    <col min="6" max="6" width="15.140625" customWidth="1"/>
    <col min="7" max="7" width="63.42578125" customWidth="1"/>
    <col min="8" max="8" width="17.28515625" bestFit="1" customWidth="1"/>
    <col min="9" max="9" width="20.140625" bestFit="1" customWidth="1"/>
    <col min="10" max="10" width="19.85546875" bestFit="1" customWidth="1"/>
    <col min="11" max="11" width="16.85546875" bestFit="1" customWidth="1"/>
    <col min="12" max="12" width="14" bestFit="1" customWidth="1"/>
    <col min="13" max="13" width="15.7109375" bestFit="1" customWidth="1"/>
    <col min="14" max="14" width="23.42578125" style="62" bestFit="1" customWidth="1"/>
    <col min="15" max="15" width="13.140625" bestFit="1" customWidth="1"/>
    <col min="16" max="16" width="14.42578125" bestFit="1" customWidth="1"/>
    <col min="17" max="17" width="16.140625" style="10" bestFit="1" customWidth="1"/>
    <col min="18" max="18" width="25.28515625" bestFit="1" customWidth="1"/>
    <col min="19" max="19" width="15.7109375" style="10" bestFit="1" customWidth="1"/>
    <col min="20" max="20" width="37.7109375" customWidth="1"/>
  </cols>
  <sheetData>
    <row r="1" spans="1:20" ht="17.399999999999999" thickBot="1" x14ac:dyDescent="0.55000000000000004">
      <c r="A1" s="1" t="s">
        <v>54</v>
      </c>
      <c r="B1" s="1" t="s">
        <v>55</v>
      </c>
      <c r="C1" s="1" t="s">
        <v>57</v>
      </c>
      <c r="D1" s="1" t="s">
        <v>724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61" t="s">
        <v>66</v>
      </c>
      <c r="M1" s="1" t="s">
        <v>51</v>
      </c>
      <c r="N1" s="61" t="s">
        <v>67</v>
      </c>
      <c r="O1" s="1" t="s">
        <v>68</v>
      </c>
      <c r="P1" s="1" t="s">
        <v>69</v>
      </c>
      <c r="Q1" s="11" t="s">
        <v>11</v>
      </c>
      <c r="R1" s="49" t="s">
        <v>70</v>
      </c>
      <c r="S1" s="11" t="s">
        <v>46</v>
      </c>
      <c r="T1" s="1" t="s">
        <v>12</v>
      </c>
    </row>
    <row r="2" spans="1:20" ht="18.600000000000001" thickBot="1" x14ac:dyDescent="0.55000000000000004">
      <c r="A2" s="3">
        <v>2022</v>
      </c>
      <c r="B2" s="3" t="s">
        <v>71</v>
      </c>
      <c r="C2" s="3" t="s">
        <v>1</v>
      </c>
      <c r="D2" s="3" t="s">
        <v>721</v>
      </c>
      <c r="E2" s="68">
        <v>44362</v>
      </c>
      <c r="F2" s="68">
        <v>44726</v>
      </c>
      <c r="G2" s="3">
        <f>Table6[[#This Row],[النهاية]]-Table6[[#This Row],[البداية ]]</f>
        <v>364</v>
      </c>
      <c r="H2" s="3">
        <f>COUNTIFS('المخرجات '!D:D,Table6[[#This Row],[المشروع]],'المخرجات '!A:A,Table6[[#This Row],[عام]])</f>
        <v>2</v>
      </c>
      <c r="I2" s="3">
        <f>COUNTIFS('المخرجات '!D:D,Table6[[#This Row],[المشروع]],'المخرجات '!A:A,Table6[[#This Row],[عام]],'المخرجات '!I:I,"تم ")</f>
        <v>1</v>
      </c>
      <c r="J2" s="3">
        <f>Table6[[#This Row],[عدد المخرجات]]-Table6[[#This Row],[المخرجات المعتمدة]]</f>
        <v>1</v>
      </c>
      <c r="K2" s="3"/>
      <c r="L2" s="65"/>
      <c r="M2" s="3"/>
      <c r="N2" s="65">
        <f>Table6[[#This Row],[الموازنة ]]-Table6[[#This Row],[الارتباط]]</f>
        <v>0</v>
      </c>
      <c r="O2" s="3">
        <f>SUMIFS('المخرجات '!K:K,'المخرجات '!D:D,Table6[[#This Row],[المشروع]],'المخرجات '!A:A,Table6[[#This Row],[عام]],'المخرجات '!I:I,"تم ")</f>
        <v>100</v>
      </c>
      <c r="P2" s="3">
        <f>Table6[[#This Row],[الارتباط]]-O2</f>
        <v>-100</v>
      </c>
      <c r="Q2" s="66"/>
      <c r="R2" s="54" t="s">
        <v>73</v>
      </c>
      <c r="S2" s="67"/>
      <c r="T2" s="63"/>
    </row>
    <row r="3" spans="1:20" ht="18.600000000000001" thickBot="1" x14ac:dyDescent="0.55000000000000004">
      <c r="A3" s="3">
        <v>2021</v>
      </c>
      <c r="B3" s="3" t="s">
        <v>71</v>
      </c>
      <c r="C3" s="3" t="s">
        <v>615</v>
      </c>
      <c r="D3" s="3" t="s">
        <v>603</v>
      </c>
      <c r="E3" s="68">
        <v>44363</v>
      </c>
      <c r="F3" s="68">
        <v>44727</v>
      </c>
      <c r="G3" s="3">
        <f>Table6[[#This Row],[النهاية]]-Table6[[#This Row],[البداية ]]</f>
        <v>364</v>
      </c>
      <c r="H3" s="3">
        <f>COUNTIFS('المخرجات '!D:D,Table6[[#This Row],[المشروع]],'المخرجات '!A:A,Table6[[#This Row],[عام]])</f>
        <v>3</v>
      </c>
      <c r="I3" s="3">
        <f>COUNTIFS('المخرجات '!D:D,Table6[[#This Row],[المشروع]],'المخرجات '!A:A,Table6[[#This Row],[عام]],'المخرجات '!I:I,"تم ")</f>
        <v>1</v>
      </c>
      <c r="J3" s="3">
        <f>Table6[[#This Row],[عدد المخرجات]]-Table6[[#This Row],[المخرجات المعتمدة]]</f>
        <v>2</v>
      </c>
      <c r="K3" s="3">
        <v>12</v>
      </c>
      <c r="L3" s="65">
        <v>250000</v>
      </c>
      <c r="M3" s="3">
        <v>360000</v>
      </c>
      <c r="N3" s="65">
        <f>Table6[[#This Row],[الموازنة ]]-Table6[[#This Row],[الارتباط]]</f>
        <v>-110000</v>
      </c>
      <c r="O3" s="3">
        <f>SUMIFS('المخرجات '!K:K,'المخرجات '!D:D,Table6[[#This Row],[المشروع]],'المخرجات '!A:A,Table6[[#This Row],[عام]],'المخرجات '!I:I,"تم ")</f>
        <v>2000</v>
      </c>
      <c r="P3" s="3">
        <f>Table6[[#This Row],[الارتباط]]-O3</f>
        <v>358000</v>
      </c>
      <c r="Q3" s="66">
        <v>0.1</v>
      </c>
      <c r="R3" s="54" t="s">
        <v>73</v>
      </c>
      <c r="S3" s="67">
        <v>0.1</v>
      </c>
      <c r="T3" s="63" t="s">
        <v>49</v>
      </c>
    </row>
    <row r="4" spans="1:20" ht="18.600000000000001" thickBot="1" x14ac:dyDescent="0.55000000000000004">
      <c r="A4" s="3">
        <v>2021</v>
      </c>
      <c r="B4" s="3" t="s">
        <v>74</v>
      </c>
      <c r="C4" s="3" t="s">
        <v>1</v>
      </c>
      <c r="D4" s="3" t="s">
        <v>604</v>
      </c>
      <c r="E4" s="68">
        <v>44434</v>
      </c>
      <c r="F4" s="68">
        <v>44810</v>
      </c>
      <c r="G4" s="3">
        <f>Table6[[#This Row],[النهاية]]-Table6[[#This Row],[البداية ]]</f>
        <v>376</v>
      </c>
      <c r="H4" s="3">
        <f>COUNTIFS('المخرجات '!D:D,Table6[[#This Row],[المشروع]],'المخرجات '!A:A,Table6[[#This Row],[عام]])</f>
        <v>3</v>
      </c>
      <c r="I4" s="3">
        <f>COUNTIFS('المخرجات '!D:D,Table6[[#This Row],[المشروع]],'المخرجات '!A:A,Table6[[#This Row],[عام]],'المخرجات '!I:I,"تم ")</f>
        <v>2</v>
      </c>
      <c r="J4" s="3">
        <f>Table6[[#This Row],[عدد المخرجات]]-Table6[[#This Row],[المخرجات المعتمدة]]</f>
        <v>1</v>
      </c>
      <c r="K4" s="3">
        <v>5</v>
      </c>
      <c r="L4" s="65">
        <v>250000</v>
      </c>
      <c r="M4" s="3">
        <v>0</v>
      </c>
      <c r="N4" s="65">
        <f>Table6[[#This Row],[الموازنة ]]-Table6[[#This Row],[الارتباط]]</f>
        <v>250000</v>
      </c>
      <c r="O4" s="3">
        <f>SUMIFS('المخرجات '!K:K,'المخرجات '!D:D,Table6[[#This Row],[المشروع]],'المخرجات '!A:A,Table6[[#This Row],[عام]],'المخرجات '!I:I,"تم ")</f>
        <v>12100</v>
      </c>
      <c r="P4" s="3">
        <f>Table6[[#This Row],[الارتباط]]-O4</f>
        <v>-12100</v>
      </c>
      <c r="Q4" s="66">
        <v>0.24</v>
      </c>
      <c r="R4" s="54" t="s">
        <v>72</v>
      </c>
      <c r="S4" s="67">
        <v>0.28000000000000003</v>
      </c>
      <c r="T4" s="63"/>
    </row>
    <row r="5" spans="1:20" ht="18.600000000000001" thickBot="1" x14ac:dyDescent="0.55000000000000004">
      <c r="A5" s="3">
        <v>2021</v>
      </c>
      <c r="B5" s="3" t="s">
        <v>71</v>
      </c>
      <c r="C5" s="3" t="s">
        <v>615</v>
      </c>
      <c r="D5" s="3" t="s">
        <v>605</v>
      </c>
      <c r="E5" s="68">
        <v>44486</v>
      </c>
      <c r="F5" s="69">
        <v>44798</v>
      </c>
      <c r="G5" s="3">
        <f>Table6[[#This Row],[النهاية]]-Table6[[#This Row],[البداية ]]</f>
        <v>312</v>
      </c>
      <c r="H5" s="3">
        <f>COUNTIFS('المخرجات '!D:D,Table6[[#This Row],[المشروع]],'المخرجات '!A:A,Table6[[#This Row],[عام]])</f>
        <v>3</v>
      </c>
      <c r="I5" s="3">
        <f>COUNTIFS('المخرجات '!D:D,Table6[[#This Row],[المشروع]],'المخرجات '!A:A,Table6[[#This Row],[عام]],'المخرجات '!I:I,"تم ")</f>
        <v>2</v>
      </c>
      <c r="J5" s="3">
        <f>Table6[[#This Row],[عدد المخرجات]]-Table6[[#This Row],[المخرجات المعتمدة]]</f>
        <v>1</v>
      </c>
      <c r="K5" s="3">
        <v>4</v>
      </c>
      <c r="L5" s="65">
        <v>150000</v>
      </c>
      <c r="M5" s="70">
        <v>29999</v>
      </c>
      <c r="N5" s="65">
        <f>Table6[[#This Row],[الموازنة ]]-Table6[[#This Row],[الارتباط]]</f>
        <v>120001</v>
      </c>
      <c r="O5" s="3">
        <f>SUMIFS('المخرجات '!K:K,'المخرجات '!D:D,Table6[[#This Row],[المشروع]],'المخرجات '!A:A,Table6[[#This Row],[عام]],'المخرجات '!I:I,"تم ")</f>
        <v>12400</v>
      </c>
      <c r="P5" s="3">
        <f>Table6[[#This Row],[الارتباط]]-O5</f>
        <v>17599</v>
      </c>
      <c r="Q5" s="66">
        <v>0.34</v>
      </c>
      <c r="R5" s="54" t="s">
        <v>72</v>
      </c>
      <c r="S5" s="67">
        <v>0.17</v>
      </c>
      <c r="T5" s="63" t="s">
        <v>49</v>
      </c>
    </row>
    <row r="6" spans="1:20" ht="18.600000000000001" thickBot="1" x14ac:dyDescent="0.55000000000000004">
      <c r="A6" s="3">
        <v>2021</v>
      </c>
      <c r="B6" s="3" t="s">
        <v>71</v>
      </c>
      <c r="C6" s="3" t="s">
        <v>1</v>
      </c>
      <c r="D6" s="3" t="s">
        <v>606</v>
      </c>
      <c r="E6" s="68"/>
      <c r="F6" s="68"/>
      <c r="G6" s="3">
        <f>Table6[[#This Row],[النهاية]]-Table6[[#This Row],[البداية ]]</f>
        <v>0</v>
      </c>
      <c r="H6" s="3">
        <f>COUNTIFS('المخرجات '!D:D,Table6[[#This Row],[المشروع]],'المخرجات '!A:A,Table6[[#This Row],[عام]])</f>
        <v>3</v>
      </c>
      <c r="I6" s="3">
        <f>COUNTIFS('المخرجات '!D:D,Table6[[#This Row],[المشروع]],'المخرجات '!A:A,Table6[[#This Row],[عام]],'المخرجات '!I:I,"تم ")</f>
        <v>1</v>
      </c>
      <c r="J6" s="3">
        <f>Table6[[#This Row],[عدد المخرجات]]-Table6[[#This Row],[المخرجات المعتمدة]]</f>
        <v>2</v>
      </c>
      <c r="K6" s="3"/>
      <c r="L6" s="65">
        <v>500000</v>
      </c>
      <c r="M6" s="3">
        <v>0</v>
      </c>
      <c r="N6" s="65">
        <f>Table6[[#This Row],[الموازنة ]]-Table6[[#This Row],[الارتباط]]</f>
        <v>500000</v>
      </c>
      <c r="O6" s="3">
        <f>SUMIFS('المخرجات '!K:K,'المخرجات '!D:D,Table6[[#This Row],[المشروع]],'المخرجات '!A:A,Table6[[#This Row],[عام]],'المخرجات '!I:I,"تم ")</f>
        <v>11100</v>
      </c>
      <c r="P6" s="3">
        <f>Table6[[#This Row],[الارتباط]]-O6</f>
        <v>-11100</v>
      </c>
      <c r="Q6" s="66">
        <v>0</v>
      </c>
      <c r="R6" s="54" t="s">
        <v>73</v>
      </c>
      <c r="S6" s="67">
        <v>0</v>
      </c>
      <c r="T6" s="63"/>
    </row>
    <row r="7" spans="1:20" ht="18.75" customHeight="1" thickBot="1" x14ac:dyDescent="0.55000000000000004">
      <c r="A7" s="3">
        <v>2021</v>
      </c>
      <c r="B7" s="3" t="s">
        <v>74</v>
      </c>
      <c r="C7" s="3" t="s">
        <v>614</v>
      </c>
      <c r="D7" s="3" t="s">
        <v>607</v>
      </c>
      <c r="E7" s="68">
        <v>44470</v>
      </c>
      <c r="F7" s="71">
        <v>45200</v>
      </c>
      <c r="G7" s="3">
        <f>Table6[[#This Row],[النهاية]]-Table6[[#This Row],[البداية ]]</f>
        <v>730</v>
      </c>
      <c r="H7" s="3">
        <f>COUNTIFS('المخرجات '!D:D,Table6[[#This Row],[المشروع]],'المخرجات '!A:A,Table6[[#This Row],[عام]])</f>
        <v>3</v>
      </c>
      <c r="I7" s="3">
        <f>COUNTIFS('المخرجات '!D:D,Table6[[#This Row],[المشروع]],'المخرجات '!A:A,Table6[[#This Row],[عام]],'المخرجات '!I:I,"تم ")</f>
        <v>2</v>
      </c>
      <c r="J7" s="3">
        <f>Table6[[#This Row],[عدد المخرجات]]-Table6[[#This Row],[المخرجات المعتمدة]]</f>
        <v>1</v>
      </c>
      <c r="K7" s="3">
        <v>7</v>
      </c>
      <c r="L7" s="65">
        <v>3500000</v>
      </c>
      <c r="M7" s="3">
        <v>0</v>
      </c>
      <c r="N7" s="65">
        <f>Table6[[#This Row],[الموازنة ]]-Table6[[#This Row],[الارتباط]]</f>
        <v>3500000</v>
      </c>
      <c r="O7" s="3">
        <f>SUMIFS('المخرجات '!K:K,'المخرجات '!D:D,Table6[[#This Row],[المشروع]],'المخرجات '!A:A,Table6[[#This Row],[عام]],'المخرجات '!I:I,"تم ")</f>
        <v>18800</v>
      </c>
      <c r="P7" s="3">
        <f>Table6[[#This Row],[الارتباط]]-O7</f>
        <v>-18800</v>
      </c>
      <c r="Q7" s="66">
        <v>0.03</v>
      </c>
      <c r="R7" s="54" t="s">
        <v>73</v>
      </c>
      <c r="S7" s="67">
        <v>0</v>
      </c>
      <c r="T7" s="63"/>
    </row>
    <row r="8" spans="1:20" ht="18.600000000000001" thickBot="1" x14ac:dyDescent="0.55000000000000004">
      <c r="A8" s="3">
        <v>2020</v>
      </c>
      <c r="B8" s="3" t="s">
        <v>74</v>
      </c>
      <c r="C8" s="3" t="s">
        <v>614</v>
      </c>
      <c r="D8" s="3" t="s">
        <v>75</v>
      </c>
      <c r="E8" s="72">
        <v>44342</v>
      </c>
      <c r="F8" s="73">
        <v>44526</v>
      </c>
      <c r="G8" s="3">
        <f>Table6[[#This Row],[النهاية]]-Table6[[#This Row],[البداية ]]</f>
        <v>184</v>
      </c>
      <c r="H8" s="3">
        <f>COUNTIFS('المخرجات '!D:D,Table6[[#This Row],[المشروع]],'المخرجات '!A:A,Table6[[#This Row],[عام]])</f>
        <v>3</v>
      </c>
      <c r="I8" s="3">
        <f>COUNTIFS('المخرجات '!D:D,Table6[[#This Row],[المشروع]],'المخرجات '!A:A,Table6[[#This Row],[عام]],'المخرجات '!I:I,"تم ")</f>
        <v>2</v>
      </c>
      <c r="J8" s="3">
        <f>Table6[[#This Row],[عدد المخرجات]]-Table6[[#This Row],[المخرجات المعتمدة]]</f>
        <v>1</v>
      </c>
      <c r="K8" s="3">
        <v>6</v>
      </c>
      <c r="L8" s="65">
        <v>400000</v>
      </c>
      <c r="M8" s="65">
        <v>350000</v>
      </c>
      <c r="N8" s="65">
        <f>Table6[[#This Row],[الموازنة ]]-Table6[[#This Row],[الارتباط]]</f>
        <v>50000</v>
      </c>
      <c r="O8" s="3">
        <f>SUMIFS('المخرجات '!K:K,'المخرجات '!D:D,Table6[[#This Row],[المشروع]],'المخرجات '!A:A,Table6[[#This Row],[عام]],'المخرجات '!I:I,"تم ")</f>
        <v>17600</v>
      </c>
      <c r="P8" s="3">
        <f>Table6[[#This Row],[الارتباط]]-O8</f>
        <v>332400</v>
      </c>
      <c r="Q8" s="66">
        <v>1</v>
      </c>
      <c r="R8" s="54" t="s">
        <v>73</v>
      </c>
      <c r="S8" s="67">
        <v>0</v>
      </c>
      <c r="T8" s="63"/>
    </row>
    <row r="9" spans="1:20" ht="18.600000000000001" thickBot="1" x14ac:dyDescent="0.55000000000000004">
      <c r="A9" s="3">
        <v>2020</v>
      </c>
      <c r="B9" s="3" t="s">
        <v>71</v>
      </c>
      <c r="C9" s="3" t="s">
        <v>1</v>
      </c>
      <c r="D9" s="3" t="s">
        <v>608</v>
      </c>
      <c r="E9" s="68">
        <v>44438</v>
      </c>
      <c r="F9" s="68">
        <v>44802</v>
      </c>
      <c r="G9" s="3">
        <f>Table6[[#This Row],[النهاية]]-Table6[[#This Row],[البداية ]]</f>
        <v>364</v>
      </c>
      <c r="H9" s="3">
        <f>COUNTIFS('المخرجات '!D:D,Table6[[#This Row],[المشروع]],'المخرجات '!A:A,Table6[[#This Row],[عام]])</f>
        <v>3</v>
      </c>
      <c r="I9" s="3">
        <f>COUNTIFS('المخرجات '!D:D,Table6[[#This Row],[المشروع]],'المخرجات '!A:A,Table6[[#This Row],[عام]],'المخرجات '!I:I,"تم ")</f>
        <v>2</v>
      </c>
      <c r="J9" s="3">
        <f>Table6[[#This Row],[عدد المخرجات]]-Table6[[#This Row],[المخرجات المعتمدة]]</f>
        <v>1</v>
      </c>
      <c r="K9" s="3">
        <v>5</v>
      </c>
      <c r="L9" s="65">
        <v>500000</v>
      </c>
      <c r="M9" s="3">
        <v>0</v>
      </c>
      <c r="N9" s="65">
        <f>Table6[[#This Row],[الموازنة ]]-Table6[[#This Row],[الارتباط]]</f>
        <v>500000</v>
      </c>
      <c r="O9" s="3">
        <f>SUMIFS('المخرجات '!K:K,'المخرجات '!D:D,Table6[[#This Row],[المشروع]],'المخرجات '!A:A,Table6[[#This Row],[عام]],'المخرجات '!I:I,"تم ")</f>
        <v>25500</v>
      </c>
      <c r="P9" s="3">
        <f>Table6[[#This Row],[الارتباط]]-O9</f>
        <v>-25500</v>
      </c>
      <c r="Q9" s="66">
        <v>0.1</v>
      </c>
      <c r="R9" s="54" t="s">
        <v>72</v>
      </c>
      <c r="S9" s="67">
        <v>0.1</v>
      </c>
      <c r="T9" s="63"/>
    </row>
    <row r="10" spans="1:20" ht="18.600000000000001" thickBot="1" x14ac:dyDescent="0.55000000000000004">
      <c r="A10" s="3">
        <v>2020</v>
      </c>
      <c r="B10" s="3" t="s">
        <v>74</v>
      </c>
      <c r="C10" s="3" t="s">
        <v>614</v>
      </c>
      <c r="D10" s="3" t="s">
        <v>609</v>
      </c>
      <c r="E10" s="74">
        <v>44299</v>
      </c>
      <c r="F10" s="75">
        <v>45029</v>
      </c>
      <c r="G10" s="3">
        <f>Table6[[#This Row],[النهاية]]-Table6[[#This Row],[البداية ]]</f>
        <v>730</v>
      </c>
      <c r="H10" s="3">
        <f>COUNTIFS('المخرجات '!D:D,Table6[[#This Row],[المشروع]],'المخرجات '!A:A,Table6[[#This Row],[عام]])</f>
        <v>3</v>
      </c>
      <c r="I10" s="3">
        <f>COUNTIFS('المخرجات '!D:D,Table6[[#This Row],[المشروع]],'المخرجات '!A:A,Table6[[#This Row],[عام]],'المخرجات '!I:I,"تم ")</f>
        <v>1</v>
      </c>
      <c r="J10" s="3">
        <f>Table6[[#This Row],[عدد المخرجات]]-Table6[[#This Row],[المخرجات المعتمدة]]</f>
        <v>2</v>
      </c>
      <c r="K10" s="3">
        <v>4</v>
      </c>
      <c r="L10" s="65">
        <v>2000000</v>
      </c>
      <c r="M10" s="65">
        <v>3195160</v>
      </c>
      <c r="N10" s="65">
        <f>Table6[[#This Row],[الموازنة ]]-Table6[[#This Row],[الارتباط]]</f>
        <v>-1195160</v>
      </c>
      <c r="O10" s="3">
        <f>SUMIFS('المخرجات '!K:K,'المخرجات '!D:D,Table6[[#This Row],[المشروع]],'المخرجات '!A:A,Table6[[#This Row],[عام]],'المخرجات '!I:I,"تم ")</f>
        <v>5000</v>
      </c>
      <c r="P10" s="3">
        <f>Table6[[#This Row],[الارتباط]]-O10</f>
        <v>3190160</v>
      </c>
      <c r="Q10" s="66">
        <v>0.27</v>
      </c>
      <c r="R10" s="54" t="s">
        <v>72</v>
      </c>
      <c r="S10" s="67">
        <v>0.23</v>
      </c>
      <c r="T10" s="63"/>
    </row>
    <row r="11" spans="1:20" ht="18.600000000000001" thickBot="1" x14ac:dyDescent="0.55000000000000004">
      <c r="A11" s="3">
        <v>2020</v>
      </c>
      <c r="B11" s="3" t="s">
        <v>74</v>
      </c>
      <c r="C11" s="3" t="s">
        <v>615</v>
      </c>
      <c r="D11" s="3" t="s">
        <v>76</v>
      </c>
      <c r="E11" s="72">
        <v>44356</v>
      </c>
      <c r="F11" s="73">
        <v>44721</v>
      </c>
      <c r="G11" s="3">
        <f>Table6[[#This Row],[النهاية]]-Table6[[#This Row],[البداية ]]</f>
        <v>365</v>
      </c>
      <c r="H11" s="3">
        <f>COUNTIFS('المخرجات '!D:D,Table6[[#This Row],[المشروع]],'المخرجات '!A:A,Table6[[#This Row],[عام]])</f>
        <v>3</v>
      </c>
      <c r="I11" s="3">
        <f>COUNTIFS('المخرجات '!D:D,Table6[[#This Row],[المشروع]],'المخرجات '!A:A,Table6[[#This Row],[عام]],'المخرجات '!I:I,"تم ")</f>
        <v>1</v>
      </c>
      <c r="J11" s="3">
        <f>Table6[[#This Row],[عدد المخرجات]]-Table6[[#This Row],[المخرجات المعتمدة]]</f>
        <v>2</v>
      </c>
      <c r="K11" s="3">
        <v>6</v>
      </c>
      <c r="L11" s="65">
        <v>100000</v>
      </c>
      <c r="M11" s="65">
        <v>2800000</v>
      </c>
      <c r="N11" s="65">
        <f>Table6[[#This Row],[الموازنة ]]-Table6[[#This Row],[الارتباط]]</f>
        <v>-2700000</v>
      </c>
      <c r="O11" s="3">
        <f>SUMIFS('المخرجات '!K:K,'المخرجات '!D:D,Table6[[#This Row],[المشروع]],'المخرجات '!A:A,Table6[[#This Row],[عام]],'المخرجات '!I:I,"تم ")</f>
        <v>9500</v>
      </c>
      <c r="P11" s="3">
        <f>Table6[[#This Row],[الارتباط]]-O11</f>
        <v>2790500</v>
      </c>
      <c r="Q11" s="66">
        <v>0.55000000000000004</v>
      </c>
      <c r="R11" s="54" t="s">
        <v>73</v>
      </c>
      <c r="S11" s="67">
        <v>0.59</v>
      </c>
      <c r="T11" s="63"/>
    </row>
    <row r="12" spans="1:20" ht="18.600000000000001" thickBot="1" x14ac:dyDescent="0.55000000000000004">
      <c r="A12" s="3">
        <v>2020</v>
      </c>
      <c r="B12" s="3" t="s">
        <v>74</v>
      </c>
      <c r="C12" s="3" t="s">
        <v>1</v>
      </c>
      <c r="D12" s="3" t="s">
        <v>610</v>
      </c>
      <c r="E12" s="68">
        <v>44299</v>
      </c>
      <c r="F12" s="68">
        <v>44512</v>
      </c>
      <c r="G12" s="3">
        <f>Table6[[#This Row],[النهاية]]-Table6[[#This Row],[البداية ]]</f>
        <v>213</v>
      </c>
      <c r="H12" s="3">
        <f>COUNTIFS('المخرجات '!D:D,Table6[[#This Row],[المشروع]],'المخرجات '!A:A,Table6[[#This Row],[عام]])</f>
        <v>3</v>
      </c>
      <c r="I12" s="3">
        <f>COUNTIFS('المخرجات '!D:D,Table6[[#This Row],[المشروع]],'المخرجات '!A:A,Table6[[#This Row],[عام]],'المخرجات '!I:I,"تم ")</f>
        <v>2</v>
      </c>
      <c r="J12" s="3">
        <f>Table6[[#This Row],[عدد المخرجات]]-Table6[[#This Row],[المخرجات المعتمدة]]</f>
        <v>1</v>
      </c>
      <c r="K12" s="3">
        <v>3</v>
      </c>
      <c r="L12" s="65">
        <v>150000</v>
      </c>
      <c r="M12" s="76">
        <v>64104.35</v>
      </c>
      <c r="N12" s="65">
        <f>Table6[[#This Row],[الموازنة ]]-Table6[[#This Row],[الارتباط]]</f>
        <v>85895.65</v>
      </c>
      <c r="O12" s="3">
        <f>SUMIFS('المخرجات '!K:K,'المخرجات '!D:D,Table6[[#This Row],[المشروع]],'المخرجات '!A:A,Table6[[#This Row],[عام]],'المخرجات '!I:I,"تم ")</f>
        <v>8800</v>
      </c>
      <c r="P12" s="3">
        <f>Table6[[#This Row],[الارتباط]]-O12</f>
        <v>55304.35</v>
      </c>
      <c r="Q12" s="66">
        <v>1</v>
      </c>
      <c r="R12" s="54" t="s">
        <v>73</v>
      </c>
      <c r="S12" s="67">
        <v>1</v>
      </c>
      <c r="T12" s="63"/>
    </row>
    <row r="13" spans="1:20" ht="18.600000000000001" thickBot="1" x14ac:dyDescent="0.55000000000000004">
      <c r="A13" s="3">
        <v>2020</v>
      </c>
      <c r="B13" s="3" t="s">
        <v>71</v>
      </c>
      <c r="C13" s="3" t="s">
        <v>1</v>
      </c>
      <c r="D13" s="78" t="s">
        <v>611</v>
      </c>
      <c r="E13" s="64">
        <v>44374</v>
      </c>
      <c r="F13" s="64">
        <v>44647</v>
      </c>
      <c r="G13" s="3">
        <f>Table6[[#This Row],[النهاية]]-Table6[[#This Row],[البداية ]]</f>
        <v>273</v>
      </c>
      <c r="H13" s="3">
        <f>COUNTIFS('المخرجات '!D:D,Table6[[#This Row],[المشروع]],'المخرجات '!A:A,Table6[[#This Row],[عام]])</f>
        <v>3</v>
      </c>
      <c r="I13" s="3">
        <f>COUNTIFS('المخرجات '!D:D,Table6[[#This Row],[المشروع]],'المخرجات '!A:A,Table6[[#This Row],[عام]],'المخرجات '!I:I,"تم ")</f>
        <v>2</v>
      </c>
      <c r="J13" s="3">
        <f>Table6[[#This Row],[عدد المخرجات]]-Table6[[#This Row],[المخرجات المعتمدة]]</f>
        <v>1</v>
      </c>
      <c r="K13" s="3"/>
      <c r="L13" s="79">
        <v>500000</v>
      </c>
      <c r="M13" s="79">
        <v>1050000</v>
      </c>
      <c r="N13" s="65">
        <f>Table6[[#This Row],[الموازنة ]]-Table6[[#This Row],[الارتباط]]</f>
        <v>-550000</v>
      </c>
      <c r="O13" s="3">
        <f>SUMIFS('المخرجات '!K:K,'المخرجات '!D:D,Table6[[#This Row],[المشروع]],'المخرجات '!A:A,Table6[[#This Row],[عام]],'المخرجات '!I:I,"تم ")</f>
        <v>83600</v>
      </c>
      <c r="P13" s="3">
        <f>Table6[[#This Row],[الارتباط]]-O13</f>
        <v>966400</v>
      </c>
      <c r="Q13" s="66">
        <v>0.61</v>
      </c>
      <c r="R13" s="54" t="s">
        <v>73</v>
      </c>
      <c r="S13" s="67">
        <v>0.67</v>
      </c>
      <c r="T13" s="63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20F8AD7-8061-4B58-8AFC-BA1E3F758D97}">
          <x14:formula1>
            <xm:f>INDIRECT(درافت!$S$8)</xm:f>
          </x14:formula1>
          <xm:sqref>B2:B13</xm:sqref>
        </x14:dataValidation>
        <x14:dataValidation type="list" allowBlank="1" showInputMessage="1" showErrorMessage="1" xr:uid="{BE1195FD-9DA1-413D-9933-ABC26A9A3DE0}">
          <x14:formula1>
            <xm:f>INDIRECT(درافت!$U$8)</xm:f>
          </x14:formula1>
          <xm:sqref>C2:C13</xm:sqref>
        </x14:dataValidation>
        <x14:dataValidation type="list" allowBlank="1" showInputMessage="1" showErrorMessage="1" xr:uid="{AB857E2F-0CE6-4ABB-957F-09C5C009ABC4}">
          <x14:formula1>
            <xm:f>INDIRECT(درافت!$W$8)</xm:f>
          </x14:formula1>
          <xm:sqref>R2:R13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7D4FA-2C97-4F93-91F4-5DB51DD2ED81}">
  <dimension ref="A1:K421"/>
  <sheetViews>
    <sheetView rightToLeft="1" workbookViewId="0">
      <selection activeCell="B2" sqref="B2"/>
    </sheetView>
  </sheetViews>
  <sheetFormatPr defaultRowHeight="16.8" x14ac:dyDescent="0.5"/>
  <cols>
    <col min="1" max="1" width="20.85546875" style="210" bestFit="1" customWidth="1"/>
    <col min="2" max="2" width="10.140625" style="210" bestFit="1" customWidth="1"/>
    <col min="3" max="4" width="20.85546875" style="210" bestFit="1" customWidth="1"/>
    <col min="5" max="5" width="14" style="210" bestFit="1" customWidth="1"/>
    <col min="6" max="6" width="14.85546875" style="210" bestFit="1" customWidth="1"/>
    <col min="7" max="7" width="23.85546875" style="210" bestFit="1" customWidth="1"/>
    <col min="8" max="8" width="22.42578125" style="211" bestFit="1" customWidth="1"/>
    <col min="9" max="9" width="19.85546875" style="210" bestFit="1" customWidth="1"/>
    <col min="10" max="10" width="12.140625" style="212" bestFit="1" customWidth="1"/>
    <col min="11" max="11" width="13.140625" style="210" bestFit="1" customWidth="1"/>
    <col min="12" max="12" width="10.42578125" bestFit="1" customWidth="1"/>
  </cols>
  <sheetData>
    <row r="1" spans="1:11" x14ac:dyDescent="0.5">
      <c r="A1" s="210" t="s">
        <v>54</v>
      </c>
      <c r="B1" s="210" t="s">
        <v>55</v>
      </c>
      <c r="C1" s="210" t="s">
        <v>57</v>
      </c>
      <c r="D1" s="210" t="s">
        <v>724</v>
      </c>
      <c r="E1" s="210" t="s">
        <v>741</v>
      </c>
      <c r="F1" s="210" t="s">
        <v>742</v>
      </c>
      <c r="G1" s="210" t="s">
        <v>752</v>
      </c>
      <c r="H1" s="211" t="s">
        <v>751</v>
      </c>
      <c r="I1" s="210" t="s">
        <v>744</v>
      </c>
      <c r="J1" s="212" t="s">
        <v>743</v>
      </c>
      <c r="K1" s="210" t="s">
        <v>68</v>
      </c>
    </row>
    <row r="2" spans="1:11" x14ac:dyDescent="0.5">
      <c r="A2" s="210">
        <v>2022</v>
      </c>
      <c r="B2" s="210" t="s">
        <v>71</v>
      </c>
      <c r="C2" s="210" t="s">
        <v>1</v>
      </c>
      <c r="D2" s="210" t="s">
        <v>721</v>
      </c>
      <c r="E2" s="210">
        <v>1</v>
      </c>
      <c r="F2" s="210">
        <v>1</v>
      </c>
      <c r="G2" s="211">
        <v>44562</v>
      </c>
      <c r="H2" s="211">
        <f ca="1">IF(Table3[[#This Row],[الاعتماد ]]="تم ",IF(H2="",TODAY(),H2),"")</f>
        <v>44653</v>
      </c>
      <c r="I2" s="210" t="s">
        <v>718</v>
      </c>
      <c r="J2" s="212">
        <f ca="1">IF(G2&lt;&gt;"",IF(Table3[[#This Row],[الاعتماد ]]&lt;&gt;"",IF(J2=0,NOW()-Table3[[#This Row],[التاريخ الفعلي  للمخرج]],J2),NOW()-Table3[[#This Row],[التاريخ المستحق للمخرج]]),"")</f>
        <v>91.946669328703138</v>
      </c>
      <c r="K2" s="210">
        <v>100</v>
      </c>
    </row>
    <row r="3" spans="1:11" x14ac:dyDescent="0.5">
      <c r="A3" s="210">
        <v>2022</v>
      </c>
      <c r="B3" s="210" t="s">
        <v>71</v>
      </c>
      <c r="C3" s="210" t="s">
        <v>1</v>
      </c>
      <c r="D3" s="210" t="s">
        <v>721</v>
      </c>
      <c r="E3" s="210">
        <v>2</v>
      </c>
      <c r="F3" s="210">
        <v>1</v>
      </c>
      <c r="G3" s="211">
        <v>44593</v>
      </c>
      <c r="H3" s="211" t="str">
        <f ca="1">IF(Table3[[#This Row],[الاعتماد ]]="تم ",IF(H3="",TODAY(),H3),"")</f>
        <v/>
      </c>
      <c r="J3" s="212">
        <f ca="1">IF(G3&lt;&gt;"",IF(Table3[[#This Row],[الاعتماد ]]&lt;&gt;"",IF(J3=0,NOW()-Table3[[#This Row],[التاريخ الفعلي  للمخرج]],J3),NOW()-Table3[[#This Row],[التاريخ المستحق للمخرج]]),"")</f>
        <v>67.833141782408347</v>
      </c>
      <c r="K3" s="210">
        <v>100</v>
      </c>
    </row>
    <row r="4" spans="1:11" x14ac:dyDescent="0.5">
      <c r="A4" s="210">
        <v>2021</v>
      </c>
      <c r="B4" s="210" t="s">
        <v>71</v>
      </c>
      <c r="C4" s="210" t="s">
        <v>614</v>
      </c>
      <c r="D4" s="210" t="s">
        <v>603</v>
      </c>
      <c r="E4" s="210">
        <v>1</v>
      </c>
      <c r="F4" s="210">
        <v>1</v>
      </c>
      <c r="G4" s="211">
        <v>44299</v>
      </c>
      <c r="H4" s="211">
        <f ca="1">IF(Table3[[#This Row],[الاعتماد ]]="تم ",IF(H4="",TODAY(),H4),"")</f>
        <v>44302</v>
      </c>
      <c r="I4" s="210" t="s">
        <v>718</v>
      </c>
      <c r="J4" s="212">
        <f ca="1">IF(G4&lt;&gt;"",IF(Table3[[#This Row],[الاعتماد ]]&lt;&gt;"",IF(J4=0,NOW()-Table3[[#This Row],[التاريخ الفعلي  للمخرج]],J4),NOW()-Table3[[#This Row],[التاريخ المستحق للمخرج]]),"")</f>
        <v>3.628915277775377</v>
      </c>
      <c r="K4" s="210">
        <v>2000</v>
      </c>
    </row>
    <row r="5" spans="1:11" x14ac:dyDescent="0.5">
      <c r="A5" s="210">
        <v>2021</v>
      </c>
      <c r="B5" s="210" t="s">
        <v>74</v>
      </c>
      <c r="C5" s="210" t="s">
        <v>614</v>
      </c>
      <c r="D5" s="210" t="s">
        <v>604</v>
      </c>
      <c r="E5" s="210">
        <v>1</v>
      </c>
      <c r="F5" s="210">
        <v>1</v>
      </c>
      <c r="G5" s="211">
        <v>44428</v>
      </c>
      <c r="H5" s="211">
        <f ca="1">IF(Table3[[#This Row],[الاعتماد ]]="تم ",IF(H5="",TODAY(),H5),"")</f>
        <v>44440</v>
      </c>
      <c r="I5" s="210" t="s">
        <v>718</v>
      </c>
      <c r="J5" s="212">
        <f ca="1">IF(G5&lt;&gt;"",IF(Table3[[#This Row],[الاعتماد ]]&lt;&gt;"",IF(J5=0,NOW()-Table3[[#This Row],[التاريخ الفعلي  للمخرج]],J5),NOW()-Table3[[#This Row],[التاريخ المستحق للمخرج]]),"")</f>
        <v>12.629313541663578</v>
      </c>
      <c r="K5" s="210">
        <v>4500</v>
      </c>
    </row>
    <row r="6" spans="1:11" x14ac:dyDescent="0.5">
      <c r="A6" s="210">
        <v>2021</v>
      </c>
      <c r="B6" s="210" t="s">
        <v>71</v>
      </c>
      <c r="C6" s="210" t="s">
        <v>614</v>
      </c>
      <c r="D6" s="210" t="s">
        <v>605</v>
      </c>
      <c r="E6" s="210">
        <v>1</v>
      </c>
      <c r="F6" s="210">
        <v>1</v>
      </c>
      <c r="G6" s="211">
        <v>44428</v>
      </c>
      <c r="H6" s="211">
        <f ca="1">IF(Table3[[#This Row],[الاعتماد ]]="تم ",IF(H6="",TODAY(),H6),"")</f>
        <v>44440</v>
      </c>
      <c r="I6" s="210" t="s">
        <v>718</v>
      </c>
      <c r="J6" s="212">
        <f ca="1">IF(G6&lt;&gt;"",IF(Table3[[#This Row],[الاعتماد ]]&lt;&gt;"",IF(J6=0,NOW()-Table3[[#This Row],[التاريخ الفعلي  للمخرج]],J6),NOW()-Table3[[#This Row],[التاريخ المستحق للمخرج]]),"")</f>
        <v>12.629354282405984</v>
      </c>
      <c r="K6" s="210">
        <v>7800</v>
      </c>
    </row>
    <row r="7" spans="1:11" x14ac:dyDescent="0.5">
      <c r="A7" s="210">
        <v>2021</v>
      </c>
      <c r="B7" s="210" t="s">
        <v>71</v>
      </c>
      <c r="C7" s="210" t="s">
        <v>1</v>
      </c>
      <c r="D7" s="210" t="s">
        <v>606</v>
      </c>
      <c r="E7" s="210">
        <v>1</v>
      </c>
      <c r="F7" s="210">
        <v>1</v>
      </c>
      <c r="G7" s="211">
        <v>44428</v>
      </c>
      <c r="H7" s="211">
        <f ca="1">IF(Table3[[#This Row],[الاعتماد ]]="تم ",IF(H7="",TODAY(),H7),"")</f>
        <v>44440</v>
      </c>
      <c r="I7" s="210" t="s">
        <v>718</v>
      </c>
      <c r="J7" s="212">
        <f ca="1">IF(G7&lt;&gt;"",IF(Table3[[#This Row],[الاعتماد ]]&lt;&gt;"",IF(J7=0,NOW()-Table3[[#This Row],[التاريخ الفعلي  للمخرج]],J7),NOW()-Table3[[#This Row],[التاريخ المستحق للمخرج]]),"")</f>
        <v>12.629569907410769</v>
      </c>
      <c r="K7" s="210">
        <v>11100</v>
      </c>
    </row>
    <row r="8" spans="1:11" x14ac:dyDescent="0.5">
      <c r="A8" s="210">
        <v>2021</v>
      </c>
      <c r="B8" s="210" t="s">
        <v>74</v>
      </c>
      <c r="C8" s="210" t="s">
        <v>615</v>
      </c>
      <c r="D8" s="210" t="s">
        <v>607</v>
      </c>
      <c r="E8" s="210">
        <v>1</v>
      </c>
      <c r="F8" s="210">
        <v>1</v>
      </c>
      <c r="G8" s="211">
        <v>44428</v>
      </c>
      <c r="H8" s="211">
        <f ca="1">IF(Table3[[#This Row],[الاعتماد ]]="تم ",IF(H8="",TODAY(),H8),"")</f>
        <v>44440</v>
      </c>
      <c r="I8" s="210" t="s">
        <v>718</v>
      </c>
      <c r="J8" s="212">
        <f ca="1">IF(G8&lt;&gt;"",IF(Table3[[#This Row],[الاعتماد ]]&lt;&gt;"",IF(J8=0,NOW()-Table3[[#This Row],[التاريخ الفعلي  للمخرج]],J8),NOW()-Table3[[#This Row],[التاريخ المستحق للمخرج]]),"")</f>
        <v>12.629472337961488</v>
      </c>
      <c r="K8" s="210">
        <v>15000</v>
      </c>
    </row>
    <row r="9" spans="1:11" x14ac:dyDescent="0.5">
      <c r="A9" s="210">
        <v>2020</v>
      </c>
      <c r="B9" s="210" t="s">
        <v>74</v>
      </c>
      <c r="C9" s="210" t="s">
        <v>615</v>
      </c>
      <c r="D9" s="210" t="s">
        <v>75</v>
      </c>
      <c r="E9" s="210">
        <v>1</v>
      </c>
      <c r="F9" s="210">
        <v>1</v>
      </c>
      <c r="G9" s="211">
        <v>43883</v>
      </c>
      <c r="H9" s="211">
        <f ca="1">IF(Table3[[#This Row],[الاعتماد ]]="تم ",IF(H9="",TODAY(),H9),"")</f>
        <v>43894</v>
      </c>
      <c r="I9" s="210" t="s">
        <v>718</v>
      </c>
      <c r="J9" s="212">
        <f ca="1">IF(G9&lt;&gt;"",IF(Table3[[#This Row],[الاعتماد ]]&lt;&gt;"",IF(J9=0,NOW()-Table3[[#This Row],[التاريخ الفعلي  للمخرج]],J9),NOW()-Table3[[#This Row],[التاريخ المستحق للمخرج]]),"")</f>
        <v>11.631096064811572</v>
      </c>
      <c r="K9" s="210">
        <v>15100</v>
      </c>
    </row>
    <row r="10" spans="1:11" x14ac:dyDescent="0.5">
      <c r="A10" s="210">
        <v>2020</v>
      </c>
      <c r="B10" s="210" t="s">
        <v>71</v>
      </c>
      <c r="C10" s="210" t="s">
        <v>614</v>
      </c>
      <c r="D10" s="210" t="s">
        <v>608</v>
      </c>
      <c r="E10" s="210">
        <v>1</v>
      </c>
      <c r="F10" s="210">
        <v>1</v>
      </c>
      <c r="G10" s="211">
        <v>43883</v>
      </c>
      <c r="H10" s="211">
        <f ca="1">IF(Table3[[#This Row],[الاعتماد ]]="تم ",IF(H10="",TODAY(),H10),"")</f>
        <v>43894</v>
      </c>
      <c r="I10" s="210" t="s">
        <v>718</v>
      </c>
      <c r="J10" s="212">
        <f ca="1">IF(G10&lt;&gt;"",IF(Table3[[#This Row],[الاعتماد ]]&lt;&gt;"",IF(J10=0,NOW()-Table3[[#This Row],[التاريخ الفعلي  للمخرج]],J10),NOW()-Table3[[#This Row],[التاريخ المستحق للمخرج]]),"")</f>
        <v>11.631130671295978</v>
      </c>
      <c r="K10" s="210">
        <v>18000</v>
      </c>
    </row>
    <row r="11" spans="1:11" x14ac:dyDescent="0.5">
      <c r="A11" s="210">
        <v>2020</v>
      </c>
      <c r="B11" s="210" t="s">
        <v>74</v>
      </c>
      <c r="C11" s="210" t="s">
        <v>615</v>
      </c>
      <c r="D11" s="210" t="s">
        <v>609</v>
      </c>
      <c r="E11" s="210">
        <v>1</v>
      </c>
      <c r="F11" s="210">
        <v>1</v>
      </c>
      <c r="G11" s="211">
        <v>43883</v>
      </c>
      <c r="H11" s="211">
        <f ca="1">IF(Table3[[#This Row],[الاعتماد ]]="تم ",IF(H11="",TODAY(),H11),"")</f>
        <v>43894</v>
      </c>
      <c r="I11" s="210" t="s">
        <v>718</v>
      </c>
      <c r="J11" s="212">
        <f ca="1">IF(G11&lt;&gt;"",IF(Table3[[#This Row],[الاعتماد ]]&lt;&gt;"",IF(J11=0,NOW()-Table3[[#This Row],[التاريخ الفعلي  للمخرج]],J11),NOW()-Table3[[#This Row],[التاريخ المستحق للمخرج]]),"")</f>
        <v>11.631249652775296</v>
      </c>
      <c r="K11" s="210">
        <v>5000</v>
      </c>
    </row>
    <row r="12" spans="1:11" x14ac:dyDescent="0.5">
      <c r="A12" s="210">
        <v>2020</v>
      </c>
      <c r="B12" s="210" t="s">
        <v>74</v>
      </c>
      <c r="C12" s="210" t="s">
        <v>615</v>
      </c>
      <c r="D12" s="210" t="s">
        <v>76</v>
      </c>
      <c r="E12" s="210">
        <v>1</v>
      </c>
      <c r="F12" s="210">
        <v>1</v>
      </c>
      <c r="G12" s="211">
        <v>43883</v>
      </c>
      <c r="H12" s="211">
        <f ca="1">IF(Table3[[#This Row],[الاعتماد ]]="تم ",IF(H12="",TODAY(),H12),"")</f>
        <v>43894</v>
      </c>
      <c r="I12" s="210" t="s">
        <v>718</v>
      </c>
      <c r="J12" s="212">
        <f ca="1">IF(G12&lt;&gt;"",IF(Table3[[#This Row],[الاعتماد ]]&lt;&gt;"",IF(J12=0,NOW()-Table3[[#This Row],[التاريخ الفعلي  للمخرج]],J12),NOW()-Table3[[#This Row],[التاريخ المستحق للمخرج]]),"")</f>
        <v>11.631301388886641</v>
      </c>
      <c r="K12" s="210">
        <v>9500</v>
      </c>
    </row>
    <row r="13" spans="1:11" x14ac:dyDescent="0.5">
      <c r="A13" s="210">
        <v>2020</v>
      </c>
      <c r="B13" s="210" t="s">
        <v>74</v>
      </c>
      <c r="C13" s="210" t="s">
        <v>614</v>
      </c>
      <c r="D13" s="210" t="s">
        <v>610</v>
      </c>
      <c r="E13" s="210">
        <v>1</v>
      </c>
      <c r="F13" s="210">
        <v>1</v>
      </c>
      <c r="G13" s="211">
        <v>43883</v>
      </c>
      <c r="H13" s="211">
        <f ca="1">IF(Table3[[#This Row],[الاعتماد ]]="تم ",IF(H13="",TODAY(),H13),"")</f>
        <v>43894</v>
      </c>
      <c r="I13" s="210" t="s">
        <v>718</v>
      </c>
      <c r="J13" s="212">
        <f ca="1">IF(G13&lt;&gt;"",IF(Table3[[#This Row],[الاعتماد ]]&lt;&gt;"",IF(J13=0,NOW()-Table3[[#This Row],[التاريخ الفعلي  للمخرج]],J13),NOW()-Table3[[#This Row],[التاريخ المستحق للمخرج]]),"")</f>
        <v>11.631334953701298</v>
      </c>
      <c r="K13" s="210">
        <v>2500</v>
      </c>
    </row>
    <row r="14" spans="1:11" x14ac:dyDescent="0.5">
      <c r="A14" s="210">
        <v>2020</v>
      </c>
      <c r="B14" s="210" t="s">
        <v>71</v>
      </c>
      <c r="C14" s="210" t="s">
        <v>1</v>
      </c>
      <c r="D14" s="210" t="s">
        <v>611</v>
      </c>
      <c r="E14" s="210">
        <v>1</v>
      </c>
      <c r="F14" s="210">
        <v>1</v>
      </c>
      <c r="G14" s="211">
        <v>43883</v>
      </c>
      <c r="H14" s="211">
        <f ca="1">IF(Table3[[#This Row],[الاعتماد ]]="تم ",IF(H14="",TODAY(),H14),"")</f>
        <v>43894</v>
      </c>
      <c r="I14" s="210" t="s">
        <v>718</v>
      </c>
      <c r="J14" s="212">
        <f ca="1">IF(G14&lt;&gt;"",IF(Table3[[#This Row],[الاعتماد ]]&lt;&gt;"",IF(J14=0,NOW()-Table3[[#This Row],[التاريخ الفعلي  للمخرج]],J14),NOW()-Table3[[#This Row],[التاريخ المستحق للمخرج]]),"")</f>
        <v>11.63137303241092</v>
      </c>
      <c r="K14" s="210">
        <v>79000</v>
      </c>
    </row>
    <row r="15" spans="1:11" x14ac:dyDescent="0.5">
      <c r="A15" s="210">
        <v>2021</v>
      </c>
      <c r="B15" s="210" t="s">
        <v>71</v>
      </c>
      <c r="C15" s="210" t="s">
        <v>614</v>
      </c>
      <c r="D15" s="210" t="s">
        <v>603</v>
      </c>
      <c r="E15" s="210">
        <v>2</v>
      </c>
      <c r="F15" s="210">
        <v>2</v>
      </c>
      <c r="G15" s="211">
        <v>44336</v>
      </c>
      <c r="H15" s="211" t="str">
        <f ca="1">IF(Table3[[#This Row],[الاعتماد ]]="تم ",IF(H15="",TODAY(),H15),"")</f>
        <v/>
      </c>
      <c r="J15" s="212">
        <f ca="1">IF(G15&lt;&gt;"",IF(Table3[[#This Row],[الاعتماد ]]&lt;&gt;"",IF(J15=0,NOW()-Table3[[#This Row],[التاريخ الفعلي  للمخرج]],J15),NOW()-Table3[[#This Row],[التاريخ المستحق للمخرج]]),"")</f>
        <v>324.83314166666969</v>
      </c>
    </row>
    <row r="16" spans="1:11" x14ac:dyDescent="0.5">
      <c r="A16" s="210">
        <v>2021</v>
      </c>
      <c r="B16" s="210" t="s">
        <v>71</v>
      </c>
      <c r="C16" s="210" t="s">
        <v>614</v>
      </c>
      <c r="D16" s="210" t="s">
        <v>604</v>
      </c>
      <c r="E16" s="210">
        <v>2</v>
      </c>
      <c r="F16" s="210">
        <v>2</v>
      </c>
      <c r="G16" s="211">
        <v>44462</v>
      </c>
      <c r="H16" s="211">
        <f ca="1">IF(Table3[[#This Row],[الاعتماد ]]="تم ",IF(H16="",TODAY(),H16),"")</f>
        <v>44517</v>
      </c>
      <c r="I16" s="210" t="s">
        <v>718</v>
      </c>
      <c r="J16" s="212">
        <f ca="1">IF(G16&lt;&gt;"",IF(Table3[[#This Row],[الاعتماد ]]&lt;&gt;"",IF(J16=0,NOW()-Table3[[#This Row],[التاريخ الفعلي  للمخرج]],J16),NOW()-Table3[[#This Row],[التاريخ المستحق للمخرج]]),"")</f>
        <v>55.631914351848536</v>
      </c>
      <c r="K16" s="210">
        <v>7600</v>
      </c>
    </row>
    <row r="17" spans="1:11" x14ac:dyDescent="0.5">
      <c r="A17" s="210">
        <v>2021</v>
      </c>
      <c r="B17" s="210" t="s">
        <v>71</v>
      </c>
      <c r="C17" s="210" t="s">
        <v>614</v>
      </c>
      <c r="D17" s="210" t="s">
        <v>605</v>
      </c>
      <c r="E17" s="210">
        <v>2</v>
      </c>
      <c r="F17" s="210">
        <v>2</v>
      </c>
      <c r="G17" s="211">
        <v>44464</v>
      </c>
      <c r="H17" s="211">
        <f ca="1">IF(Table3[[#This Row],[الاعتماد ]]="تم ",IF(H17="",TODAY(),H17),"")</f>
        <v>44517</v>
      </c>
      <c r="I17" s="210" t="s">
        <v>718</v>
      </c>
      <c r="J17" s="212">
        <f ca="1">IF(G17&lt;&gt;"",IF(Table3[[#This Row],[الاعتماد ]]&lt;&gt;"",IF(J17=0,NOW()-Table3[[#This Row],[التاريخ الفعلي  للمخرج]],J17),NOW()-Table3[[#This Row],[التاريخ المستحق للمخرج]]),"")</f>
        <v>53.631975925927691</v>
      </c>
      <c r="K17" s="210">
        <v>4600</v>
      </c>
    </row>
    <row r="18" spans="1:11" x14ac:dyDescent="0.5">
      <c r="A18" s="210">
        <v>2021</v>
      </c>
      <c r="B18" s="210" t="s">
        <v>71</v>
      </c>
      <c r="C18" s="210" t="s">
        <v>1</v>
      </c>
      <c r="D18" s="210" t="s">
        <v>606</v>
      </c>
      <c r="E18" s="210">
        <v>2</v>
      </c>
      <c r="F18" s="210">
        <v>2</v>
      </c>
      <c r="G18" s="211">
        <v>44530</v>
      </c>
      <c r="H18" s="211" t="str">
        <f ca="1">IF(Table3[[#This Row],[الاعتماد ]]="تم ",IF(H18="",TODAY(),H18),"")</f>
        <v/>
      </c>
      <c r="J18" s="212">
        <f ca="1">IF(G18&lt;&gt;"",IF(Table3[[#This Row],[الاعتماد ]]&lt;&gt;"",IF(J18=0,NOW()-Table3[[#This Row],[التاريخ الفعلي  للمخرج]],J18),NOW()-Table3[[#This Row],[التاريخ المستحق للمخرج]]),"")</f>
        <v>130.83314166666969</v>
      </c>
    </row>
    <row r="19" spans="1:11" x14ac:dyDescent="0.5">
      <c r="A19" s="210">
        <v>2021</v>
      </c>
      <c r="B19" s="210" t="s">
        <v>71</v>
      </c>
      <c r="C19" s="210" t="s">
        <v>615</v>
      </c>
      <c r="D19" s="210" t="s">
        <v>607</v>
      </c>
      <c r="E19" s="210">
        <v>2</v>
      </c>
      <c r="F19" s="210">
        <v>2</v>
      </c>
      <c r="G19" s="211">
        <v>44530</v>
      </c>
      <c r="H19" s="211">
        <f ca="1">IF(Table3[[#This Row],[الاعتماد ]]="تم ",IF(H19="",TODAY(),H19),"")</f>
        <v>44546</v>
      </c>
      <c r="I19" s="210" t="s">
        <v>718</v>
      </c>
      <c r="J19" s="212">
        <f ca="1">IF(G19&lt;&gt;"",IF(Table3[[#This Row],[الاعتماد ]]&lt;&gt;"",IF(J19=0,NOW()-Table3[[#This Row],[التاريخ الفعلي  للمخرج]],J19),NOW()-Table3[[#This Row],[التاريخ المستحق للمخرج]]),"")</f>
        <v>16.633193171299354</v>
      </c>
      <c r="K19" s="210">
        <v>3800</v>
      </c>
    </row>
    <row r="20" spans="1:11" x14ac:dyDescent="0.5">
      <c r="A20" s="210">
        <v>2020</v>
      </c>
      <c r="B20" s="210" t="s">
        <v>71</v>
      </c>
      <c r="C20" s="210" t="s">
        <v>615</v>
      </c>
      <c r="D20" s="210" t="s">
        <v>75</v>
      </c>
      <c r="E20" s="210">
        <v>2</v>
      </c>
      <c r="F20" s="210">
        <v>2</v>
      </c>
      <c r="G20" s="211">
        <v>43910</v>
      </c>
      <c r="H20" s="211">
        <f ca="1">IF(Table3[[#This Row],[الاعتماد ]]="تم ",IF(H20="",TODAY(),H20),"")</f>
        <v>43964</v>
      </c>
      <c r="I20" s="210" t="s">
        <v>718</v>
      </c>
      <c r="J20" s="212">
        <f ca="1">IF(G20&lt;&gt;"",IF(Table3[[#This Row],[الاعتماد ]]&lt;&gt;"",IF(J20=0,NOW()-Table3[[#This Row],[التاريخ الفعلي  للمخرج]],J20),NOW()-Table3[[#This Row],[التاريخ المستحق للمخرج]]),"")</f>
        <v>54.633673726850247</v>
      </c>
      <c r="K20" s="210">
        <v>2500</v>
      </c>
    </row>
    <row r="21" spans="1:11" x14ac:dyDescent="0.5">
      <c r="A21" s="210">
        <v>2020</v>
      </c>
      <c r="B21" s="210" t="s">
        <v>71</v>
      </c>
      <c r="C21" s="210" t="s">
        <v>614</v>
      </c>
      <c r="D21" s="210" t="s">
        <v>608</v>
      </c>
      <c r="E21" s="210">
        <v>2</v>
      </c>
      <c r="F21" s="210">
        <v>2</v>
      </c>
      <c r="G21" s="211">
        <v>43911</v>
      </c>
      <c r="H21" s="211">
        <f ca="1">IF(Table3[[#This Row],[الاعتماد ]]="تم ",IF(H21="",TODAY(),H21),"")</f>
        <v>43964</v>
      </c>
      <c r="I21" s="210" t="s">
        <v>718</v>
      </c>
      <c r="J21" s="212">
        <f ca="1">IF(G21&lt;&gt;"",IF(Table3[[#This Row],[الاعتماد ]]&lt;&gt;"",IF(J21=0,NOW()-Table3[[#This Row],[التاريخ الفعلي  للمخرج]],J21),NOW()-Table3[[#This Row],[التاريخ المستحق للمخرج]]),"")</f>
        <v>53.633704513886187</v>
      </c>
      <c r="K21" s="210">
        <v>7500</v>
      </c>
    </row>
    <row r="22" spans="1:11" x14ac:dyDescent="0.5">
      <c r="A22" s="210">
        <v>2020</v>
      </c>
      <c r="B22" s="210" t="s">
        <v>71</v>
      </c>
      <c r="C22" s="210" t="s">
        <v>615</v>
      </c>
      <c r="D22" s="210" t="s">
        <v>609</v>
      </c>
      <c r="E22" s="210">
        <v>2</v>
      </c>
      <c r="F22" s="210">
        <v>2</v>
      </c>
      <c r="G22" s="211">
        <v>43912</v>
      </c>
      <c r="H22" s="211" t="str">
        <f ca="1">IF(Table3[[#This Row],[الاعتماد ]]="تم ",IF(H22="",TODAY(),H22),"")</f>
        <v/>
      </c>
      <c r="J22" s="212">
        <f ca="1">IF(G22&lt;&gt;"",IF(Table3[[#This Row],[الاعتماد ]]&lt;&gt;"",IF(J22=0,NOW()-Table3[[#This Row],[التاريخ الفعلي  للمخرج]],J22),NOW()-Table3[[#This Row],[التاريخ المستحق للمخرج]]),"")</f>
        <v>748.83314166666969</v>
      </c>
    </row>
    <row r="23" spans="1:11" x14ac:dyDescent="0.5">
      <c r="A23" s="210">
        <v>2020</v>
      </c>
      <c r="B23" s="210" t="s">
        <v>74</v>
      </c>
      <c r="C23" s="210" t="s">
        <v>615</v>
      </c>
      <c r="D23" s="210" t="s">
        <v>76</v>
      </c>
      <c r="E23" s="210">
        <v>2</v>
      </c>
      <c r="F23" s="210">
        <v>2</v>
      </c>
      <c r="G23" s="211">
        <v>43913</v>
      </c>
      <c r="H23" s="211" t="str">
        <f ca="1">IF(Table3[[#This Row],[الاعتماد ]]="تم ",IF(H23="",TODAY(),H23),"")</f>
        <v/>
      </c>
      <c r="J23" s="212">
        <f ca="1">IF(G23&lt;&gt;"",IF(Table3[[#This Row],[الاعتماد ]]&lt;&gt;"",IF(J23=0,NOW()-Table3[[#This Row],[التاريخ الفعلي  للمخرج]],J23),NOW()-Table3[[#This Row],[التاريخ المستحق للمخرج]]),"")</f>
        <v>747.83314166666969</v>
      </c>
    </row>
    <row r="24" spans="1:11" x14ac:dyDescent="0.5">
      <c r="A24" s="210">
        <v>2020</v>
      </c>
      <c r="B24" s="210" t="s">
        <v>71</v>
      </c>
      <c r="C24" s="210" t="s">
        <v>614</v>
      </c>
      <c r="D24" s="210" t="s">
        <v>610</v>
      </c>
      <c r="E24" s="210">
        <v>2</v>
      </c>
      <c r="F24" s="210">
        <v>2</v>
      </c>
      <c r="G24" s="211">
        <v>43914</v>
      </c>
      <c r="H24" s="211">
        <f ca="1">IF(Table3[[#This Row],[الاعتماد ]]="تم ",IF(H24="",TODAY(),H24),"")</f>
        <v>43964</v>
      </c>
      <c r="I24" s="210" t="s">
        <v>718</v>
      </c>
      <c r="J24" s="212">
        <f ca="1">IF(G24&lt;&gt;"",IF(Table3[[#This Row],[الاعتماد ]]&lt;&gt;"",IF(J24=0,NOW()-Table3[[#This Row],[التاريخ الفعلي  للمخرج]],J24),NOW()-Table3[[#This Row],[التاريخ المستحق للمخرج]]),"")</f>
        <v>50.633791319443844</v>
      </c>
      <c r="K24" s="210">
        <v>6300</v>
      </c>
    </row>
    <row r="25" spans="1:11" x14ac:dyDescent="0.5">
      <c r="A25" s="210">
        <v>2020</v>
      </c>
      <c r="B25" s="210" t="s">
        <v>71</v>
      </c>
      <c r="C25" s="210" t="s">
        <v>1</v>
      </c>
      <c r="D25" s="210" t="s">
        <v>611</v>
      </c>
      <c r="E25" s="210">
        <v>2</v>
      </c>
      <c r="F25" s="210">
        <v>2</v>
      </c>
      <c r="G25" s="211">
        <v>43915</v>
      </c>
      <c r="H25" s="211">
        <v>43965</v>
      </c>
      <c r="I25" s="210" t="s">
        <v>718</v>
      </c>
      <c r="J25" s="212">
        <f ca="1">IF(G25&lt;&gt;"",IF(Table3[[#This Row],[الاعتماد ]]&lt;&gt;"",IF(J25=0,NOW()-Table3[[#This Row],[التاريخ الفعلي  للمخرج]],J25),NOW()-Table3[[#This Row],[التاريخ المستحق للمخرج]]),"")</f>
        <v>49.63391990740638</v>
      </c>
      <c r="K25" s="210">
        <v>4600</v>
      </c>
    </row>
    <row r="26" spans="1:11" x14ac:dyDescent="0.5">
      <c r="A26" s="210">
        <v>2021</v>
      </c>
      <c r="C26" s="210" t="s">
        <v>614</v>
      </c>
      <c r="D26" s="210" t="s">
        <v>603</v>
      </c>
      <c r="E26" s="210">
        <v>3</v>
      </c>
      <c r="F26" s="210">
        <v>3</v>
      </c>
      <c r="G26" s="211"/>
      <c r="H26" s="211" t="str">
        <f ca="1">IF(Table3[[#This Row],[الاعتماد ]]="تم ",IF(H26="",TODAY(),H26),"")</f>
        <v/>
      </c>
      <c r="J26" s="212" t="str">
        <f ca="1">IF(G26&lt;&gt;"",IF(Table3[[#This Row],[الاعتماد ]]&lt;&gt;"",IF(J26=0,NOW()-Table3[[#This Row],[التاريخ الفعلي  للمخرج]],J26),NOW()-Table3[[#This Row],[التاريخ المستحق للمخرج]]),"")</f>
        <v/>
      </c>
    </row>
    <row r="27" spans="1:11" x14ac:dyDescent="0.5">
      <c r="A27" s="210">
        <v>2021</v>
      </c>
      <c r="C27" s="210" t="s">
        <v>614</v>
      </c>
      <c r="D27" s="210" t="s">
        <v>604</v>
      </c>
      <c r="E27" s="210">
        <v>3</v>
      </c>
      <c r="F27" s="210">
        <v>3</v>
      </c>
      <c r="G27" s="211"/>
      <c r="H27" s="211" t="str">
        <f ca="1">IF(Table3[[#This Row],[الاعتماد ]]="تم ",IF(H27="",TODAY(),H27),"")</f>
        <v/>
      </c>
      <c r="J27" s="212" t="str">
        <f ca="1">IF(G27&lt;&gt;"",IF(Table3[[#This Row],[الاعتماد ]]&lt;&gt;"",IF(J27=0,NOW()-Table3[[#This Row],[التاريخ الفعلي  للمخرج]],J27),NOW()-Table3[[#This Row],[التاريخ المستحق للمخرج]]),"")</f>
        <v/>
      </c>
    </row>
    <row r="28" spans="1:11" x14ac:dyDescent="0.5">
      <c r="A28" s="210">
        <v>2021</v>
      </c>
      <c r="C28" s="210" t="s">
        <v>614</v>
      </c>
      <c r="D28" s="210" t="s">
        <v>605</v>
      </c>
      <c r="E28" s="210">
        <v>3</v>
      </c>
      <c r="F28" s="210">
        <v>3</v>
      </c>
      <c r="G28" s="211"/>
      <c r="H28" s="211" t="str">
        <f ca="1">IF(Table3[[#This Row],[الاعتماد ]]="تم ",IF(H28="",TODAY(),H28),"")</f>
        <v/>
      </c>
      <c r="J28" s="212" t="str">
        <f ca="1">IF(G28&lt;&gt;"",IF(Table3[[#This Row],[الاعتماد ]]&lt;&gt;"",IF(J28=0,NOW()-Table3[[#This Row],[التاريخ الفعلي  للمخرج]],J28),NOW()-Table3[[#This Row],[التاريخ المستحق للمخرج]]),"")</f>
        <v/>
      </c>
    </row>
    <row r="29" spans="1:11" x14ac:dyDescent="0.5">
      <c r="A29" s="210">
        <v>2021</v>
      </c>
      <c r="C29" s="210" t="s">
        <v>1</v>
      </c>
      <c r="D29" s="210" t="s">
        <v>606</v>
      </c>
      <c r="E29" s="210">
        <v>3</v>
      </c>
      <c r="F29" s="210">
        <v>3</v>
      </c>
      <c r="G29" s="211"/>
      <c r="H29" s="211" t="str">
        <f ca="1">IF(Table3[[#This Row],[الاعتماد ]]="تم ",IF(H29="",TODAY(),H29),"")</f>
        <v/>
      </c>
      <c r="J29" s="212" t="str">
        <f ca="1">IF(G29&lt;&gt;"",IF(Table3[[#This Row],[الاعتماد ]]&lt;&gt;"",IF(J29=0,NOW()-Table3[[#This Row],[التاريخ الفعلي  للمخرج]],J29),NOW()-Table3[[#This Row],[التاريخ المستحق للمخرج]]),"")</f>
        <v/>
      </c>
    </row>
    <row r="30" spans="1:11" x14ac:dyDescent="0.5">
      <c r="A30" s="210">
        <v>2021</v>
      </c>
      <c r="C30" s="210" t="s">
        <v>615</v>
      </c>
      <c r="D30" s="210" t="s">
        <v>607</v>
      </c>
      <c r="E30" s="210">
        <v>3</v>
      </c>
      <c r="F30" s="210">
        <v>3</v>
      </c>
      <c r="G30" s="211"/>
      <c r="H30" s="211" t="str">
        <f ca="1">IF(Table3[[#This Row],[الاعتماد ]]="تم ",IF(H30="",TODAY(),H30),"")</f>
        <v/>
      </c>
      <c r="J30" s="212" t="str">
        <f ca="1">IF(G30&lt;&gt;"",IF(Table3[[#This Row],[الاعتماد ]]&lt;&gt;"",IF(J30=0,NOW()-Table3[[#This Row],[التاريخ الفعلي  للمخرج]],J30),NOW()-Table3[[#This Row],[التاريخ المستحق للمخرج]]),"")</f>
        <v/>
      </c>
    </row>
    <row r="31" spans="1:11" x14ac:dyDescent="0.5">
      <c r="A31" s="210">
        <v>2020</v>
      </c>
      <c r="C31" s="210" t="s">
        <v>615</v>
      </c>
      <c r="D31" s="210" t="s">
        <v>75</v>
      </c>
      <c r="E31" s="210">
        <v>3</v>
      </c>
      <c r="F31" s="210">
        <v>3</v>
      </c>
      <c r="G31" s="211"/>
      <c r="H31" s="211" t="str">
        <f ca="1">IF(Table3[[#This Row],[الاعتماد ]]="تم ",IF(H31="",TODAY(),H31),"")</f>
        <v/>
      </c>
      <c r="J31" s="212" t="str">
        <f ca="1">IF(G31&lt;&gt;"",IF(Table3[[#This Row],[الاعتماد ]]&lt;&gt;"",IF(J31=0,NOW()-Table3[[#This Row],[التاريخ الفعلي  للمخرج]],J31),NOW()-Table3[[#This Row],[التاريخ المستحق للمخرج]]),"")</f>
        <v/>
      </c>
    </row>
    <row r="32" spans="1:11" x14ac:dyDescent="0.5">
      <c r="A32" s="210">
        <v>2020</v>
      </c>
      <c r="C32" s="210" t="s">
        <v>614</v>
      </c>
      <c r="D32" s="210" t="s">
        <v>608</v>
      </c>
      <c r="E32" s="210">
        <v>3</v>
      </c>
      <c r="F32" s="210">
        <v>3</v>
      </c>
      <c r="G32" s="211"/>
      <c r="H32" s="211" t="str">
        <f ca="1">IF(Table3[[#This Row],[الاعتماد ]]="تم ",IF(H32="",TODAY(),H32),"")</f>
        <v/>
      </c>
      <c r="J32" s="212" t="str">
        <f ca="1">IF(G32&lt;&gt;"",IF(Table3[[#This Row],[الاعتماد ]]&lt;&gt;"",IF(J32=0,NOW()-Table3[[#This Row],[التاريخ الفعلي  للمخرج]],J32),NOW()-Table3[[#This Row],[التاريخ المستحق للمخرج]]),"")</f>
        <v/>
      </c>
    </row>
    <row r="33" spans="1:10" x14ac:dyDescent="0.5">
      <c r="A33" s="210">
        <v>2020</v>
      </c>
      <c r="C33" s="210" t="s">
        <v>615</v>
      </c>
      <c r="D33" s="210" t="s">
        <v>609</v>
      </c>
      <c r="E33" s="210">
        <v>3</v>
      </c>
      <c r="F33" s="210">
        <v>3</v>
      </c>
      <c r="G33" s="211"/>
      <c r="H33" s="211" t="str">
        <f ca="1">IF(Table3[[#This Row],[الاعتماد ]]="تم ",IF(H33="",TODAY(),H33),"")</f>
        <v/>
      </c>
      <c r="J33" s="212" t="str">
        <f ca="1">IF(G33&lt;&gt;"",IF(Table3[[#This Row],[الاعتماد ]]&lt;&gt;"",IF(J33=0,NOW()-Table3[[#This Row],[التاريخ الفعلي  للمخرج]],J33),NOW()-Table3[[#This Row],[التاريخ المستحق للمخرج]]),"")</f>
        <v/>
      </c>
    </row>
    <row r="34" spans="1:10" x14ac:dyDescent="0.5">
      <c r="A34" s="210">
        <v>2020</v>
      </c>
      <c r="C34" s="210" t="s">
        <v>615</v>
      </c>
      <c r="D34" s="210" t="s">
        <v>76</v>
      </c>
      <c r="E34" s="210">
        <v>3</v>
      </c>
      <c r="F34" s="210">
        <v>3</v>
      </c>
      <c r="G34" s="211"/>
      <c r="H34" s="211" t="str">
        <f ca="1">IF(Table3[[#This Row],[الاعتماد ]]="تم ",IF(H34="",TODAY(),H34),"")</f>
        <v/>
      </c>
      <c r="J34" s="212" t="str">
        <f ca="1">IF(G34&lt;&gt;"",IF(Table3[[#This Row],[الاعتماد ]]&lt;&gt;"",IF(J34=0,NOW()-Table3[[#This Row],[التاريخ الفعلي  للمخرج]],J34),NOW()-Table3[[#This Row],[التاريخ المستحق للمخرج]]),"")</f>
        <v/>
      </c>
    </row>
    <row r="35" spans="1:10" x14ac:dyDescent="0.5">
      <c r="A35" s="210">
        <v>2020</v>
      </c>
      <c r="C35" s="210" t="s">
        <v>614</v>
      </c>
      <c r="D35" s="210" t="s">
        <v>610</v>
      </c>
      <c r="E35" s="210">
        <v>3</v>
      </c>
      <c r="F35" s="210">
        <v>3</v>
      </c>
      <c r="G35" s="211"/>
      <c r="H35" s="211" t="str">
        <f ca="1">IF(Table3[[#This Row],[الاعتماد ]]="تم ",IF(H35="",TODAY(),H35),"")</f>
        <v/>
      </c>
      <c r="J35" s="212" t="str">
        <f ca="1">IF(G35&lt;&gt;"",IF(Table3[[#This Row],[الاعتماد ]]&lt;&gt;"",IF(J35=0,NOW()-Table3[[#This Row],[التاريخ الفعلي  للمخرج]],J35),NOW()-Table3[[#This Row],[التاريخ المستحق للمخرج]]),"")</f>
        <v/>
      </c>
    </row>
    <row r="36" spans="1:10" x14ac:dyDescent="0.5">
      <c r="A36" s="210">
        <v>2020</v>
      </c>
      <c r="C36" s="210" t="s">
        <v>1</v>
      </c>
      <c r="D36" s="210" t="s">
        <v>611</v>
      </c>
      <c r="E36" s="210">
        <v>3</v>
      </c>
      <c r="F36" s="210">
        <v>3</v>
      </c>
      <c r="G36" s="211"/>
      <c r="H36" s="211" t="str">
        <f ca="1">IF(Table3[[#This Row],[الاعتماد ]]="تم ",IF(H36="",TODAY(),H36),"")</f>
        <v/>
      </c>
      <c r="J36" s="212" t="str">
        <f ca="1">IF(G36&lt;&gt;"",IF(Table3[[#This Row],[الاعتماد ]]&lt;&gt;"",IF(J36=0,NOW()-Table3[[#This Row],[التاريخ الفعلي  للمخرج]],J36),NOW()-Table3[[#This Row],[التاريخ المستحق للمخرج]]),"")</f>
        <v/>
      </c>
    </row>
    <row r="37" spans="1:10" x14ac:dyDescent="0.5">
      <c r="G37" s="211"/>
      <c r="H37" s="211" t="str">
        <f ca="1">IF(Table3[[#This Row],[الاعتماد ]]="تم ",IF(H37="",TODAY(),H37),"")</f>
        <v/>
      </c>
      <c r="J37" s="212" t="str">
        <f ca="1">IF(G37&lt;&gt;"",IF(Table3[[#This Row],[الاعتماد ]]&lt;&gt;"",IF(J37=0,NOW()-Table3[[#This Row],[التاريخ الفعلي  للمخرج]],J37),NOW()-Table3[[#This Row],[التاريخ المستحق للمخرج]]),"")</f>
        <v/>
      </c>
    </row>
    <row r="38" spans="1:10" x14ac:dyDescent="0.5">
      <c r="G38" s="211"/>
      <c r="H38" s="211" t="str">
        <f ca="1">IF(Table3[[#This Row],[الاعتماد ]]="تم ",IF(H38="",TODAY(),H38),"")</f>
        <v/>
      </c>
      <c r="J38" s="212" t="str">
        <f ca="1">IF(G38&lt;&gt;"",IF(Table3[[#This Row],[الاعتماد ]]&lt;&gt;"",IF(J38=0,NOW()-Table3[[#This Row],[التاريخ الفعلي  للمخرج]],J38),NOW()-Table3[[#This Row],[التاريخ المستحق للمخرج]]),"")</f>
        <v/>
      </c>
    </row>
    <row r="39" spans="1:10" x14ac:dyDescent="0.5">
      <c r="G39" s="211"/>
      <c r="H39" s="211" t="str">
        <f ca="1">IF(Table3[[#This Row],[الاعتماد ]]="تم ",IF(H39="",TODAY(),H39),"")</f>
        <v/>
      </c>
      <c r="J39" s="212" t="str">
        <f ca="1">IF(G39&lt;&gt;"",IF(Table3[[#This Row],[الاعتماد ]]&lt;&gt;"",IF(J39=0,NOW()-Table3[[#This Row],[التاريخ الفعلي  للمخرج]],J39),NOW()-Table3[[#This Row],[التاريخ المستحق للمخرج]]),"")</f>
        <v/>
      </c>
    </row>
    <row r="40" spans="1:10" x14ac:dyDescent="0.5">
      <c r="G40" s="211"/>
      <c r="H40" s="211" t="str">
        <f ca="1">IF(Table3[[#This Row],[الاعتماد ]]="تم ",IF(H40="",TODAY(),H40),"")</f>
        <v/>
      </c>
      <c r="J40" s="212" t="str">
        <f ca="1">IF(G40&lt;&gt;"",IF(Table3[[#This Row],[الاعتماد ]]&lt;&gt;"",IF(J40=0,NOW()-Table3[[#This Row],[التاريخ الفعلي  للمخرج]],J40),NOW()-Table3[[#This Row],[التاريخ المستحق للمخرج]]),"")</f>
        <v/>
      </c>
    </row>
    <row r="41" spans="1:10" x14ac:dyDescent="0.5">
      <c r="G41" s="211"/>
      <c r="H41" s="211" t="str">
        <f ca="1">IF(Table3[[#This Row],[الاعتماد ]]="تم ",IF(H41="",TODAY(),H41),"")</f>
        <v/>
      </c>
      <c r="J41" s="212" t="str">
        <f ca="1">IF(G41&lt;&gt;"",IF(Table3[[#This Row],[الاعتماد ]]&lt;&gt;"",IF(J41=0,NOW()-Table3[[#This Row],[التاريخ الفعلي  للمخرج]],J41),NOW()-Table3[[#This Row],[التاريخ المستحق للمخرج]]),"")</f>
        <v/>
      </c>
    </row>
    <row r="42" spans="1:10" x14ac:dyDescent="0.5">
      <c r="G42" s="211"/>
      <c r="H42" s="211" t="str">
        <f ca="1">IF(Table3[[#This Row],[الاعتماد ]]="تم ",IF(H42="",TODAY(),H42),"")</f>
        <v/>
      </c>
      <c r="J42" s="212" t="str">
        <f ca="1">IF(G42&lt;&gt;"",IF(Table3[[#This Row],[الاعتماد ]]&lt;&gt;"",IF(J42=0,NOW()-Table3[[#This Row],[التاريخ الفعلي  للمخرج]],J42),NOW()-Table3[[#This Row],[التاريخ المستحق للمخرج]]),"")</f>
        <v/>
      </c>
    </row>
    <row r="43" spans="1:10" x14ac:dyDescent="0.5">
      <c r="G43" s="211"/>
      <c r="H43" s="211" t="str">
        <f ca="1">IF(Table3[[#This Row],[الاعتماد ]]="تم ",IF(H43="",TODAY(),H43),"")</f>
        <v/>
      </c>
      <c r="J43" s="212" t="str">
        <f ca="1">IF(G43&lt;&gt;"",IF(Table3[[#This Row],[الاعتماد ]]&lt;&gt;"",IF(J43=0,NOW()-Table3[[#This Row],[التاريخ الفعلي  للمخرج]],J43),NOW()-Table3[[#This Row],[التاريخ المستحق للمخرج]]),"")</f>
        <v/>
      </c>
    </row>
    <row r="44" spans="1:10" x14ac:dyDescent="0.5">
      <c r="G44" s="211"/>
      <c r="H44" s="211" t="str">
        <f ca="1">IF(Table3[[#This Row],[الاعتماد ]]="تم ",IF(H44="",TODAY(),H44),"")</f>
        <v/>
      </c>
      <c r="J44" s="212" t="str">
        <f ca="1">IF(G44&lt;&gt;"",IF(Table3[[#This Row],[الاعتماد ]]&lt;&gt;"",IF(J44=0,NOW()-Table3[[#This Row],[التاريخ الفعلي  للمخرج]],J44),NOW()-Table3[[#This Row],[التاريخ المستحق للمخرج]]),"")</f>
        <v/>
      </c>
    </row>
    <row r="45" spans="1:10" x14ac:dyDescent="0.5">
      <c r="G45" s="211"/>
      <c r="H45" s="211" t="str">
        <f ca="1">IF(Table3[[#This Row],[الاعتماد ]]="تم ",IF(H45="",TODAY(),H45),"")</f>
        <v/>
      </c>
      <c r="J45" s="212" t="str">
        <f ca="1">IF(G45&lt;&gt;"",IF(Table3[[#This Row],[الاعتماد ]]&lt;&gt;"",IF(J45=0,NOW()-Table3[[#This Row],[التاريخ الفعلي  للمخرج]],J45),NOW()-Table3[[#This Row],[التاريخ المستحق للمخرج]]),"")</f>
        <v/>
      </c>
    </row>
    <row r="46" spans="1:10" x14ac:dyDescent="0.5">
      <c r="G46" s="211"/>
      <c r="H46" s="211" t="str">
        <f ca="1">IF(Table3[[#This Row],[الاعتماد ]]="تم ",IF(H46="",TODAY(),H46),"")</f>
        <v/>
      </c>
      <c r="J46" s="212" t="str">
        <f ca="1">IF(G46&lt;&gt;"",IF(Table3[[#This Row],[الاعتماد ]]&lt;&gt;"",IF(J46=0,NOW()-Table3[[#This Row],[التاريخ الفعلي  للمخرج]],J46),NOW()-Table3[[#This Row],[التاريخ المستحق للمخرج]]),"")</f>
        <v/>
      </c>
    </row>
    <row r="47" spans="1:10" x14ac:dyDescent="0.5">
      <c r="G47" s="211"/>
      <c r="H47" s="211" t="str">
        <f ca="1">IF(Table3[[#This Row],[الاعتماد ]]="تم ",IF(H47="",TODAY(),H47),"")</f>
        <v/>
      </c>
      <c r="J47" s="212" t="str">
        <f ca="1">IF(G47&lt;&gt;"",IF(Table3[[#This Row],[الاعتماد ]]&lt;&gt;"",IF(J47=0,NOW()-Table3[[#This Row],[التاريخ الفعلي  للمخرج]],J47),NOW()-Table3[[#This Row],[التاريخ المستحق للمخرج]]),"")</f>
        <v/>
      </c>
    </row>
    <row r="48" spans="1:10" x14ac:dyDescent="0.5">
      <c r="G48" s="211"/>
      <c r="H48" s="211" t="str">
        <f ca="1">IF(Table3[[#This Row],[الاعتماد ]]="تم ",IF(H48="",TODAY(),H48),"")</f>
        <v/>
      </c>
      <c r="J48" s="212" t="str">
        <f ca="1">IF(G48&lt;&gt;"",IF(Table3[[#This Row],[الاعتماد ]]&lt;&gt;"",IF(J48=0,NOW()-Table3[[#This Row],[التاريخ الفعلي  للمخرج]],J48),NOW()-Table3[[#This Row],[التاريخ المستحق للمخرج]]),"")</f>
        <v/>
      </c>
    </row>
    <row r="49" spans="7:10" x14ac:dyDescent="0.5">
      <c r="G49" s="211"/>
      <c r="H49" s="211" t="str">
        <f ca="1">IF(Table3[[#This Row],[الاعتماد ]]="تم ",IF(H49="",TODAY(),H49),"")</f>
        <v/>
      </c>
      <c r="J49" s="212" t="str">
        <f ca="1">IF(G49&lt;&gt;"",IF(Table3[[#This Row],[الاعتماد ]]&lt;&gt;"",IF(J49=0,NOW()-Table3[[#This Row],[التاريخ الفعلي  للمخرج]],J49),NOW()-Table3[[#This Row],[التاريخ المستحق للمخرج]]),"")</f>
        <v/>
      </c>
    </row>
    <row r="50" spans="7:10" x14ac:dyDescent="0.5">
      <c r="G50" s="211"/>
      <c r="H50" s="211" t="str">
        <f ca="1">IF(Table3[[#This Row],[الاعتماد ]]="تم ",IF(H50="",TODAY(),H50),"")</f>
        <v/>
      </c>
      <c r="J50" s="212" t="str">
        <f ca="1">IF(G50&lt;&gt;"",IF(Table3[[#This Row],[الاعتماد ]]&lt;&gt;"",IF(J50=0,NOW()-Table3[[#This Row],[التاريخ الفعلي  للمخرج]],J50),NOW()-Table3[[#This Row],[التاريخ المستحق للمخرج]]),"")</f>
        <v/>
      </c>
    </row>
    <row r="51" spans="7:10" x14ac:dyDescent="0.5">
      <c r="G51" s="211"/>
      <c r="H51" s="211" t="str">
        <f ca="1">IF(Table3[[#This Row],[الاعتماد ]]="تم ",IF(H51="",TODAY(),H51),"")</f>
        <v/>
      </c>
      <c r="J51" s="212" t="str">
        <f ca="1">IF(G51&lt;&gt;"",IF(Table3[[#This Row],[الاعتماد ]]&lt;&gt;"",IF(J51=0,NOW()-Table3[[#This Row],[التاريخ الفعلي  للمخرج]],J51),NOW()-Table3[[#This Row],[التاريخ المستحق للمخرج]]),"")</f>
        <v/>
      </c>
    </row>
    <row r="52" spans="7:10" x14ac:dyDescent="0.5">
      <c r="G52" s="211"/>
      <c r="H52" s="211" t="str">
        <f ca="1">IF(Table3[[#This Row],[الاعتماد ]]="تم ",IF(H52="",TODAY(),H52),"")</f>
        <v/>
      </c>
      <c r="J52" s="212" t="str">
        <f ca="1">IF(G52&lt;&gt;"",IF(Table3[[#This Row],[الاعتماد ]]&lt;&gt;"",IF(J52=0,NOW()-Table3[[#This Row],[التاريخ الفعلي  للمخرج]],J52),NOW()-Table3[[#This Row],[التاريخ المستحق للمخرج]]),"")</f>
        <v/>
      </c>
    </row>
    <row r="53" spans="7:10" x14ac:dyDescent="0.5">
      <c r="G53" s="211"/>
      <c r="H53" s="211" t="str">
        <f ca="1">IF(Table3[[#This Row],[الاعتماد ]]="تم ",IF(H53="",TODAY(),H53),"")</f>
        <v/>
      </c>
      <c r="J53" s="212" t="str">
        <f ca="1">IF(G53&lt;&gt;"",IF(Table3[[#This Row],[الاعتماد ]]&lt;&gt;"",IF(J53=0,NOW()-Table3[[#This Row],[التاريخ الفعلي  للمخرج]],J53),NOW()-Table3[[#This Row],[التاريخ المستحق للمخرج]]),"")</f>
        <v/>
      </c>
    </row>
    <row r="54" spans="7:10" x14ac:dyDescent="0.5">
      <c r="G54" s="211"/>
      <c r="H54" s="211" t="str">
        <f ca="1">IF(Table3[[#This Row],[الاعتماد ]]="تم ",IF(H54="",TODAY(),H54),"")</f>
        <v/>
      </c>
      <c r="J54" s="212" t="str">
        <f ca="1">IF(G54&lt;&gt;"",IF(Table3[[#This Row],[الاعتماد ]]&lt;&gt;"",IF(J54=0,NOW()-Table3[[#This Row],[التاريخ الفعلي  للمخرج]],J54),NOW()-Table3[[#This Row],[التاريخ المستحق للمخرج]]),"")</f>
        <v/>
      </c>
    </row>
    <row r="55" spans="7:10" x14ac:dyDescent="0.5">
      <c r="G55" s="211"/>
      <c r="H55" s="211" t="str">
        <f ca="1">IF(Table3[[#This Row],[الاعتماد ]]="تم ",IF(H55="",TODAY(),H55),"")</f>
        <v/>
      </c>
      <c r="J55" s="212" t="str">
        <f ca="1">IF(G55&lt;&gt;"",IF(Table3[[#This Row],[الاعتماد ]]&lt;&gt;"",IF(J55=0,NOW()-Table3[[#This Row],[التاريخ الفعلي  للمخرج]],J55),NOW()-Table3[[#This Row],[التاريخ المستحق للمخرج]]),"")</f>
        <v/>
      </c>
    </row>
    <row r="56" spans="7:10" x14ac:dyDescent="0.5">
      <c r="G56" s="211"/>
      <c r="H56" s="211" t="str">
        <f ca="1">IF(Table3[[#This Row],[الاعتماد ]]="تم ",IF(H56="",TODAY(),H56),"")</f>
        <v/>
      </c>
      <c r="J56" s="212" t="str">
        <f ca="1">IF(G56&lt;&gt;"",IF(Table3[[#This Row],[الاعتماد ]]&lt;&gt;"",IF(J56=0,NOW()-Table3[[#This Row],[التاريخ الفعلي  للمخرج]],J56),NOW()-Table3[[#This Row],[التاريخ المستحق للمخرج]]),"")</f>
        <v/>
      </c>
    </row>
    <row r="57" spans="7:10" x14ac:dyDescent="0.5">
      <c r="G57" s="211"/>
      <c r="H57" s="211" t="str">
        <f ca="1">IF(Table3[[#This Row],[الاعتماد ]]="تم ",IF(H57="",TODAY(),H57),"")</f>
        <v/>
      </c>
      <c r="J57" s="212" t="str">
        <f ca="1">IF(G57&lt;&gt;"",IF(Table3[[#This Row],[الاعتماد ]]&lt;&gt;"",IF(J57=0,NOW()-Table3[[#This Row],[التاريخ الفعلي  للمخرج]],J57),NOW()-Table3[[#This Row],[التاريخ المستحق للمخرج]]),"")</f>
        <v/>
      </c>
    </row>
    <row r="58" spans="7:10" x14ac:dyDescent="0.5">
      <c r="G58" s="211"/>
      <c r="H58" s="211" t="str">
        <f ca="1">IF(Table3[[#This Row],[الاعتماد ]]="تم ",IF(H58="",TODAY(),H58),"")</f>
        <v/>
      </c>
      <c r="J58" s="212" t="str">
        <f ca="1">IF(G58&lt;&gt;"",IF(Table3[[#This Row],[الاعتماد ]]&lt;&gt;"",IF(J58=0,NOW()-Table3[[#This Row],[التاريخ الفعلي  للمخرج]],J58),NOW()-Table3[[#This Row],[التاريخ المستحق للمخرج]]),"")</f>
        <v/>
      </c>
    </row>
    <row r="59" spans="7:10" x14ac:dyDescent="0.5">
      <c r="G59" s="211"/>
      <c r="H59" s="211" t="str">
        <f ca="1">IF(Table3[[#This Row],[الاعتماد ]]="تم ",IF(H59="",TODAY(),H59),"")</f>
        <v/>
      </c>
      <c r="J59" s="212" t="str">
        <f ca="1">IF(G59&lt;&gt;"",IF(Table3[[#This Row],[الاعتماد ]]&lt;&gt;"",IF(J59=0,NOW()-Table3[[#This Row],[التاريخ الفعلي  للمخرج]],J59),NOW()-Table3[[#This Row],[التاريخ المستحق للمخرج]]),"")</f>
        <v/>
      </c>
    </row>
    <row r="60" spans="7:10" x14ac:dyDescent="0.5">
      <c r="G60" s="211"/>
      <c r="H60" s="211" t="str">
        <f ca="1">IF(Table3[[#This Row],[الاعتماد ]]="تم ",IF(H60="",TODAY(),H60),"")</f>
        <v/>
      </c>
      <c r="J60" s="212" t="str">
        <f ca="1">IF(G60&lt;&gt;"",IF(Table3[[#This Row],[الاعتماد ]]&lt;&gt;"",IF(J60=0,NOW()-Table3[[#This Row],[التاريخ الفعلي  للمخرج]],J60),NOW()-Table3[[#This Row],[التاريخ المستحق للمخرج]]),"")</f>
        <v/>
      </c>
    </row>
    <row r="61" spans="7:10" x14ac:dyDescent="0.5">
      <c r="G61" s="211"/>
      <c r="H61" s="211" t="str">
        <f ca="1">IF(Table3[[#This Row],[الاعتماد ]]="تم ",IF(H61="",TODAY(),H61),"")</f>
        <v/>
      </c>
      <c r="J61" s="212" t="str">
        <f ca="1">IF(G61&lt;&gt;"",IF(Table3[[#This Row],[الاعتماد ]]&lt;&gt;"",IF(J61=0,NOW()-Table3[[#This Row],[التاريخ الفعلي  للمخرج]],J61),NOW()-Table3[[#This Row],[التاريخ المستحق للمخرج]]),"")</f>
        <v/>
      </c>
    </row>
    <row r="62" spans="7:10" x14ac:dyDescent="0.5">
      <c r="G62" s="211"/>
      <c r="H62" s="211" t="str">
        <f ca="1">IF(Table3[[#This Row],[الاعتماد ]]="تم ",IF(H62="",TODAY(),H62),"")</f>
        <v/>
      </c>
      <c r="J62" s="212" t="str">
        <f ca="1">IF(G62&lt;&gt;"",IF(Table3[[#This Row],[الاعتماد ]]&lt;&gt;"",IF(J62=0,NOW()-Table3[[#This Row],[التاريخ الفعلي  للمخرج]],J62),NOW()-Table3[[#This Row],[التاريخ المستحق للمخرج]]),"")</f>
        <v/>
      </c>
    </row>
    <row r="63" spans="7:10" x14ac:dyDescent="0.5">
      <c r="G63" s="211"/>
      <c r="H63" s="211" t="str">
        <f ca="1">IF(Table3[[#This Row],[الاعتماد ]]="تم ",IF(H63="",TODAY(),H63),"")</f>
        <v/>
      </c>
      <c r="J63" s="212" t="str">
        <f ca="1">IF(G63&lt;&gt;"",IF(Table3[[#This Row],[الاعتماد ]]&lt;&gt;"",IF(J63=0,NOW()-Table3[[#This Row],[التاريخ الفعلي  للمخرج]],J63),NOW()-Table3[[#This Row],[التاريخ المستحق للمخرج]]),"")</f>
        <v/>
      </c>
    </row>
    <row r="64" spans="7:10" x14ac:dyDescent="0.5">
      <c r="G64" s="211"/>
      <c r="H64" s="211" t="str">
        <f ca="1">IF(Table3[[#This Row],[الاعتماد ]]="تم ",IF(H64="",TODAY(),H64),"")</f>
        <v/>
      </c>
      <c r="J64" s="212" t="str">
        <f ca="1">IF(G64&lt;&gt;"",IF(Table3[[#This Row],[الاعتماد ]]&lt;&gt;"",IF(J64=0,NOW()-Table3[[#This Row],[التاريخ الفعلي  للمخرج]],J64),NOW()-Table3[[#This Row],[التاريخ المستحق للمخرج]]),"")</f>
        <v/>
      </c>
    </row>
    <row r="65" spans="7:10" x14ac:dyDescent="0.5">
      <c r="G65" s="211"/>
      <c r="H65" s="211" t="str">
        <f ca="1">IF(Table3[[#This Row],[الاعتماد ]]="تم ",IF(H65="",TODAY(),H65),"")</f>
        <v/>
      </c>
      <c r="J65" s="212" t="str">
        <f ca="1">IF(G65&lt;&gt;"",IF(Table3[[#This Row],[الاعتماد ]]&lt;&gt;"",IF(J65=0,NOW()-Table3[[#This Row],[التاريخ الفعلي  للمخرج]],J65),NOW()-Table3[[#This Row],[التاريخ المستحق للمخرج]]),"")</f>
        <v/>
      </c>
    </row>
    <row r="66" spans="7:10" x14ac:dyDescent="0.5">
      <c r="G66" s="211"/>
      <c r="H66" s="211" t="str">
        <f ca="1">IF(Table3[[#This Row],[الاعتماد ]]="تم ",IF(H66="",TODAY(),H66),"")</f>
        <v/>
      </c>
      <c r="J66" s="212" t="str">
        <f ca="1">IF(G66&lt;&gt;"",IF(Table3[[#This Row],[الاعتماد ]]&lt;&gt;"",IF(J66=0,NOW()-Table3[[#This Row],[التاريخ الفعلي  للمخرج]],J66),NOW()-Table3[[#This Row],[التاريخ المستحق للمخرج]]),"")</f>
        <v/>
      </c>
    </row>
    <row r="67" spans="7:10" x14ac:dyDescent="0.5">
      <c r="G67" s="211"/>
      <c r="H67" s="211" t="str">
        <f ca="1">IF(Table3[[#This Row],[الاعتماد ]]="تم ",IF(H67="",TODAY(),H67),"")</f>
        <v/>
      </c>
      <c r="J67" s="212" t="str">
        <f ca="1">IF(G67&lt;&gt;"",IF(Table3[[#This Row],[الاعتماد ]]&lt;&gt;"",IF(J67=0,NOW()-Table3[[#This Row],[التاريخ الفعلي  للمخرج]],J67),NOW()-Table3[[#This Row],[التاريخ المستحق للمخرج]]),"")</f>
        <v/>
      </c>
    </row>
    <row r="68" spans="7:10" x14ac:dyDescent="0.5">
      <c r="G68" s="211"/>
      <c r="H68" s="211" t="str">
        <f ca="1">IF(Table3[[#This Row],[الاعتماد ]]="تم ",IF(H68="",TODAY(),H68),"")</f>
        <v/>
      </c>
      <c r="J68" s="212" t="str">
        <f ca="1">IF(G68&lt;&gt;"",IF(Table3[[#This Row],[الاعتماد ]]&lt;&gt;"",IF(J68=0,NOW()-Table3[[#This Row],[التاريخ الفعلي  للمخرج]],J68),NOW()-Table3[[#This Row],[التاريخ المستحق للمخرج]]),"")</f>
        <v/>
      </c>
    </row>
    <row r="69" spans="7:10" x14ac:dyDescent="0.5">
      <c r="G69" s="211"/>
      <c r="H69" s="211" t="str">
        <f ca="1">IF(Table3[[#This Row],[الاعتماد ]]="تم ",IF(H69="",TODAY(),H69),"")</f>
        <v/>
      </c>
      <c r="J69" s="212" t="str">
        <f ca="1">IF(G69&lt;&gt;"",IF(Table3[[#This Row],[الاعتماد ]]&lt;&gt;"",IF(J69=0,NOW()-Table3[[#This Row],[التاريخ الفعلي  للمخرج]],J69),NOW()-Table3[[#This Row],[التاريخ المستحق للمخرج]]),"")</f>
        <v/>
      </c>
    </row>
    <row r="70" spans="7:10" x14ac:dyDescent="0.5">
      <c r="G70" s="211"/>
      <c r="H70" s="211" t="str">
        <f ca="1">IF(Table3[[#This Row],[الاعتماد ]]="تم ",IF(H70="",TODAY(),H70),"")</f>
        <v/>
      </c>
      <c r="J70" s="212" t="str">
        <f ca="1">IF(G70&lt;&gt;"",IF(Table3[[#This Row],[الاعتماد ]]&lt;&gt;"",IF(J70=0,NOW()-Table3[[#This Row],[التاريخ الفعلي  للمخرج]],J70),NOW()-Table3[[#This Row],[التاريخ المستحق للمخرج]]),"")</f>
        <v/>
      </c>
    </row>
    <row r="71" spans="7:10" x14ac:dyDescent="0.5">
      <c r="G71" s="211"/>
      <c r="H71" s="211" t="str">
        <f ca="1">IF(Table3[[#This Row],[الاعتماد ]]="تم ",IF(H71="",TODAY(),H71),"")</f>
        <v/>
      </c>
      <c r="J71" s="212" t="str">
        <f ca="1">IF(G71&lt;&gt;"",IF(Table3[[#This Row],[الاعتماد ]]&lt;&gt;"",IF(J71=0,NOW()-Table3[[#This Row],[التاريخ الفعلي  للمخرج]],J71),NOW()-Table3[[#This Row],[التاريخ المستحق للمخرج]]),"")</f>
        <v/>
      </c>
    </row>
    <row r="72" spans="7:10" x14ac:dyDescent="0.5">
      <c r="G72" s="211"/>
      <c r="H72" s="211" t="str">
        <f ca="1">IF(Table3[[#This Row],[الاعتماد ]]="تم ",IF(H72="",TODAY(),H72),"")</f>
        <v/>
      </c>
      <c r="J72" s="212" t="str">
        <f ca="1">IF(G72&lt;&gt;"",IF(Table3[[#This Row],[الاعتماد ]]&lt;&gt;"",IF(J72=0,NOW()-Table3[[#This Row],[التاريخ الفعلي  للمخرج]],J72),NOW()-Table3[[#This Row],[التاريخ المستحق للمخرج]]),"")</f>
        <v/>
      </c>
    </row>
    <row r="73" spans="7:10" x14ac:dyDescent="0.5">
      <c r="G73" s="211"/>
      <c r="H73" s="211" t="str">
        <f ca="1">IF(Table3[[#This Row],[الاعتماد ]]="تم ",IF(H73="",TODAY(),H73),"")</f>
        <v/>
      </c>
      <c r="J73" s="212" t="str">
        <f ca="1">IF(G73&lt;&gt;"",IF(Table3[[#This Row],[الاعتماد ]]&lt;&gt;"",IF(J73=0,NOW()-Table3[[#This Row],[التاريخ الفعلي  للمخرج]],J73),NOW()-Table3[[#This Row],[التاريخ المستحق للمخرج]]),"")</f>
        <v/>
      </c>
    </row>
    <row r="74" spans="7:10" x14ac:dyDescent="0.5">
      <c r="G74" s="211"/>
      <c r="H74" s="211" t="str">
        <f ca="1">IF(Table3[[#This Row],[الاعتماد ]]="تم ",IF(H74="",TODAY(),H74),"")</f>
        <v/>
      </c>
      <c r="J74" s="212" t="str">
        <f ca="1">IF(G74&lt;&gt;"",IF(Table3[[#This Row],[الاعتماد ]]&lt;&gt;"",IF(J74=0,NOW()-Table3[[#This Row],[التاريخ الفعلي  للمخرج]],J74),NOW()-Table3[[#This Row],[التاريخ المستحق للمخرج]]),"")</f>
        <v/>
      </c>
    </row>
    <row r="75" spans="7:10" x14ac:dyDescent="0.5">
      <c r="G75" s="211"/>
      <c r="H75" s="211" t="str">
        <f ca="1">IF(Table3[[#This Row],[الاعتماد ]]="تم ",IF(H75="",TODAY(),H75),"")</f>
        <v/>
      </c>
      <c r="J75" s="212" t="str">
        <f ca="1">IF(G75&lt;&gt;"",IF(Table3[[#This Row],[الاعتماد ]]&lt;&gt;"",IF(J75=0,NOW()-Table3[[#This Row],[التاريخ الفعلي  للمخرج]],J75),NOW()-Table3[[#This Row],[التاريخ المستحق للمخرج]]),"")</f>
        <v/>
      </c>
    </row>
    <row r="76" spans="7:10" x14ac:dyDescent="0.5">
      <c r="G76" s="211"/>
      <c r="H76" s="211" t="str">
        <f ca="1">IF(Table3[[#This Row],[الاعتماد ]]="تم ",IF(H76="",TODAY(),H76),"")</f>
        <v/>
      </c>
      <c r="J76" s="212" t="str">
        <f ca="1">IF(G76&lt;&gt;"",IF(Table3[[#This Row],[الاعتماد ]]&lt;&gt;"",IF(J76=0,NOW()-Table3[[#This Row],[التاريخ الفعلي  للمخرج]],J76),NOW()-Table3[[#This Row],[التاريخ المستحق للمخرج]]),"")</f>
        <v/>
      </c>
    </row>
    <row r="77" spans="7:10" x14ac:dyDescent="0.5">
      <c r="G77" s="211"/>
      <c r="H77" s="211" t="str">
        <f ca="1">IF(Table3[[#This Row],[الاعتماد ]]="تم ",IF(H77="",TODAY(),H77),"")</f>
        <v/>
      </c>
      <c r="J77" s="212" t="str">
        <f ca="1">IF(G77&lt;&gt;"",IF(Table3[[#This Row],[الاعتماد ]]&lt;&gt;"",IF(J77=0,NOW()-Table3[[#This Row],[التاريخ الفعلي  للمخرج]],J77),NOW()-Table3[[#This Row],[التاريخ المستحق للمخرج]]),"")</f>
        <v/>
      </c>
    </row>
    <row r="78" spans="7:10" x14ac:dyDescent="0.5">
      <c r="G78" s="211"/>
      <c r="H78" s="211" t="str">
        <f ca="1">IF(Table3[[#This Row],[الاعتماد ]]="تم ",IF(H78="",TODAY(),H78),"")</f>
        <v/>
      </c>
      <c r="J78" s="212" t="str">
        <f ca="1">IF(G78&lt;&gt;"",IF(Table3[[#This Row],[الاعتماد ]]&lt;&gt;"",IF(J78=0,NOW()-Table3[[#This Row],[التاريخ الفعلي  للمخرج]],J78),NOW()-Table3[[#This Row],[التاريخ المستحق للمخرج]]),"")</f>
        <v/>
      </c>
    </row>
    <row r="79" spans="7:10" x14ac:dyDescent="0.5">
      <c r="G79" s="211"/>
      <c r="H79" s="211" t="str">
        <f ca="1">IF(Table3[[#This Row],[الاعتماد ]]="تم ",IF(H79="",TODAY(),H79),"")</f>
        <v/>
      </c>
      <c r="J79" s="212" t="str">
        <f ca="1">IF(G79&lt;&gt;"",IF(Table3[[#This Row],[الاعتماد ]]&lt;&gt;"",IF(J79=0,NOW()-Table3[[#This Row],[التاريخ الفعلي  للمخرج]],J79),NOW()-Table3[[#This Row],[التاريخ المستحق للمخرج]]),"")</f>
        <v/>
      </c>
    </row>
    <row r="80" spans="7:10" x14ac:dyDescent="0.5">
      <c r="G80" s="211"/>
      <c r="H80" s="211" t="str">
        <f ca="1">IF(Table3[[#This Row],[الاعتماد ]]="تم ",IF(H80="",TODAY(),H80),"")</f>
        <v/>
      </c>
      <c r="J80" s="212" t="str">
        <f ca="1">IF(G80&lt;&gt;"",IF(Table3[[#This Row],[الاعتماد ]]&lt;&gt;"",IF(J80=0,NOW()-Table3[[#This Row],[التاريخ الفعلي  للمخرج]],J80),NOW()-Table3[[#This Row],[التاريخ المستحق للمخرج]]),"")</f>
        <v/>
      </c>
    </row>
    <row r="81" spans="7:10" x14ac:dyDescent="0.5">
      <c r="G81" s="211"/>
      <c r="H81" s="211" t="str">
        <f ca="1">IF(Table3[[#This Row],[الاعتماد ]]="تم ",IF(H81="",TODAY(),H81),"")</f>
        <v/>
      </c>
      <c r="J81" s="212" t="str">
        <f ca="1">IF(G81&lt;&gt;"",IF(Table3[[#This Row],[الاعتماد ]]&lt;&gt;"",IF(J81=0,NOW()-Table3[[#This Row],[التاريخ الفعلي  للمخرج]],J81),NOW()-Table3[[#This Row],[التاريخ المستحق للمخرج]]),"")</f>
        <v/>
      </c>
    </row>
    <row r="82" spans="7:10" x14ac:dyDescent="0.5">
      <c r="G82" s="211"/>
      <c r="H82" s="211" t="str">
        <f ca="1">IF(Table3[[#This Row],[الاعتماد ]]="تم ",IF(H82="",TODAY(),H82),"")</f>
        <v/>
      </c>
      <c r="J82" s="212" t="str">
        <f ca="1">IF(G82&lt;&gt;"",IF(Table3[[#This Row],[الاعتماد ]]&lt;&gt;"",IF(J82=0,NOW()-Table3[[#This Row],[التاريخ الفعلي  للمخرج]],J82),NOW()-Table3[[#This Row],[التاريخ المستحق للمخرج]]),"")</f>
        <v/>
      </c>
    </row>
    <row r="83" spans="7:10" x14ac:dyDescent="0.5">
      <c r="G83" s="211"/>
      <c r="H83" s="211" t="str">
        <f ca="1">IF(Table3[[#This Row],[الاعتماد ]]="تم ",IF(H83="",TODAY(),H83),"")</f>
        <v/>
      </c>
      <c r="J83" s="212" t="str">
        <f ca="1">IF(G83&lt;&gt;"",IF(Table3[[#This Row],[الاعتماد ]]&lt;&gt;"",IF(J83=0,NOW()-Table3[[#This Row],[التاريخ الفعلي  للمخرج]],J83),NOW()-Table3[[#This Row],[التاريخ المستحق للمخرج]]),"")</f>
        <v/>
      </c>
    </row>
    <row r="84" spans="7:10" x14ac:dyDescent="0.5">
      <c r="G84" s="211"/>
      <c r="H84" s="211" t="str">
        <f ca="1">IF(Table3[[#This Row],[الاعتماد ]]="تم ",IF(H84="",TODAY(),H84),"")</f>
        <v/>
      </c>
      <c r="J84" s="212" t="str">
        <f ca="1">IF(G84&lt;&gt;"",IF(Table3[[#This Row],[الاعتماد ]]&lt;&gt;"",IF(J84=0,NOW()-Table3[[#This Row],[التاريخ الفعلي  للمخرج]],J84),NOW()-Table3[[#This Row],[التاريخ المستحق للمخرج]]),"")</f>
        <v/>
      </c>
    </row>
    <row r="85" spans="7:10" x14ac:dyDescent="0.5">
      <c r="G85" s="211"/>
      <c r="H85" s="211" t="str">
        <f ca="1">IF(Table3[[#This Row],[الاعتماد ]]="تم ",IF(H85="",TODAY(),H85),"")</f>
        <v/>
      </c>
      <c r="J85" s="212" t="str">
        <f ca="1">IF(G85&lt;&gt;"",IF(Table3[[#This Row],[الاعتماد ]]&lt;&gt;"",IF(J85=0,NOW()-Table3[[#This Row],[التاريخ الفعلي  للمخرج]],J85),NOW()-Table3[[#This Row],[التاريخ المستحق للمخرج]]),"")</f>
        <v/>
      </c>
    </row>
    <row r="86" spans="7:10" x14ac:dyDescent="0.5">
      <c r="G86" s="211"/>
      <c r="H86" s="211" t="str">
        <f ca="1">IF(Table3[[#This Row],[الاعتماد ]]="تم ",IF(H86="",TODAY(),H86),"")</f>
        <v/>
      </c>
      <c r="J86" s="212" t="str">
        <f ca="1">IF(G86&lt;&gt;"",IF(Table3[[#This Row],[الاعتماد ]]&lt;&gt;"",IF(J86=0,NOW()-Table3[[#This Row],[التاريخ الفعلي  للمخرج]],J86),NOW()-Table3[[#This Row],[التاريخ المستحق للمخرج]]),"")</f>
        <v/>
      </c>
    </row>
    <row r="87" spans="7:10" x14ac:dyDescent="0.5">
      <c r="G87" s="211"/>
      <c r="H87" s="211" t="str">
        <f ca="1">IF(Table3[[#This Row],[الاعتماد ]]="تم ",IF(H87="",TODAY(),H87),"")</f>
        <v/>
      </c>
      <c r="J87" s="212" t="str">
        <f ca="1">IF(G87&lt;&gt;"",IF(Table3[[#This Row],[الاعتماد ]]&lt;&gt;"",IF(J87=0,NOW()-Table3[[#This Row],[التاريخ الفعلي  للمخرج]],J87),NOW()-Table3[[#This Row],[التاريخ المستحق للمخرج]]),"")</f>
        <v/>
      </c>
    </row>
    <row r="88" spans="7:10" x14ac:dyDescent="0.5">
      <c r="G88" s="211"/>
      <c r="H88" s="211" t="str">
        <f ca="1">IF(Table3[[#This Row],[الاعتماد ]]="تم ",IF(H88="",TODAY(),H88),"")</f>
        <v/>
      </c>
      <c r="J88" s="212" t="str">
        <f ca="1">IF(G88&lt;&gt;"",IF(Table3[[#This Row],[الاعتماد ]]&lt;&gt;"",IF(J88=0,NOW()-Table3[[#This Row],[التاريخ الفعلي  للمخرج]],J88),NOW()-Table3[[#This Row],[التاريخ المستحق للمخرج]]),"")</f>
        <v/>
      </c>
    </row>
    <row r="89" spans="7:10" x14ac:dyDescent="0.5">
      <c r="G89" s="211"/>
      <c r="H89" s="211" t="str">
        <f ca="1">IF(Table3[[#This Row],[الاعتماد ]]="تم ",IF(H89="",TODAY(),H89),"")</f>
        <v/>
      </c>
      <c r="J89" s="212" t="str">
        <f ca="1">IF(G89&lt;&gt;"",IF(Table3[[#This Row],[الاعتماد ]]&lt;&gt;"",IF(J89=0,NOW()-Table3[[#This Row],[التاريخ الفعلي  للمخرج]],J89),NOW()-Table3[[#This Row],[التاريخ المستحق للمخرج]]),"")</f>
        <v/>
      </c>
    </row>
    <row r="90" spans="7:10" x14ac:dyDescent="0.5">
      <c r="G90" s="211"/>
      <c r="H90" s="211" t="str">
        <f ca="1">IF(Table3[[#This Row],[الاعتماد ]]="تم ",IF(H90="",TODAY(),H90),"")</f>
        <v/>
      </c>
      <c r="J90" s="212" t="str">
        <f ca="1">IF(G90&lt;&gt;"",IF(Table3[[#This Row],[الاعتماد ]]&lt;&gt;"",IF(J90=0,NOW()-Table3[[#This Row],[التاريخ الفعلي  للمخرج]],J90),NOW()-Table3[[#This Row],[التاريخ المستحق للمخرج]]),"")</f>
        <v/>
      </c>
    </row>
    <row r="91" spans="7:10" x14ac:dyDescent="0.5">
      <c r="G91" s="211"/>
      <c r="H91" s="211" t="str">
        <f ca="1">IF(Table3[[#This Row],[الاعتماد ]]="تم ",IF(H91="",TODAY(),H91),"")</f>
        <v/>
      </c>
      <c r="J91" s="212" t="str">
        <f ca="1">IF(G91&lt;&gt;"",IF(Table3[[#This Row],[الاعتماد ]]&lt;&gt;"",IF(J91=0,NOW()-Table3[[#This Row],[التاريخ الفعلي  للمخرج]],J91),NOW()-Table3[[#This Row],[التاريخ المستحق للمخرج]]),"")</f>
        <v/>
      </c>
    </row>
    <row r="92" spans="7:10" x14ac:dyDescent="0.5">
      <c r="G92" s="211"/>
      <c r="H92" s="211" t="str">
        <f ca="1">IF(Table3[[#This Row],[الاعتماد ]]="تم ",IF(H92="",TODAY(),H92),"")</f>
        <v/>
      </c>
      <c r="J92" s="212" t="str">
        <f ca="1">IF(G92&lt;&gt;"",IF(Table3[[#This Row],[الاعتماد ]]&lt;&gt;"",IF(J92=0,NOW()-Table3[[#This Row],[التاريخ الفعلي  للمخرج]],J92),NOW()-Table3[[#This Row],[التاريخ المستحق للمخرج]]),"")</f>
        <v/>
      </c>
    </row>
    <row r="93" spans="7:10" x14ac:dyDescent="0.5">
      <c r="G93" s="211"/>
      <c r="H93" s="211" t="str">
        <f ca="1">IF(Table3[[#This Row],[الاعتماد ]]="تم ",IF(H93="",TODAY(),H93),"")</f>
        <v/>
      </c>
      <c r="J93" s="212" t="str">
        <f ca="1">IF(G93&lt;&gt;"",IF(Table3[[#This Row],[الاعتماد ]]&lt;&gt;"",IF(J93=0,NOW()-Table3[[#This Row],[التاريخ الفعلي  للمخرج]],J93),NOW()-Table3[[#This Row],[التاريخ المستحق للمخرج]]),"")</f>
        <v/>
      </c>
    </row>
    <row r="94" spans="7:10" x14ac:dyDescent="0.5">
      <c r="G94" s="211"/>
      <c r="H94" s="211" t="str">
        <f ca="1">IF(Table3[[#This Row],[الاعتماد ]]="تم ",IF(H94="",TODAY(),H94),"")</f>
        <v/>
      </c>
      <c r="J94" s="212" t="str">
        <f ca="1">IF(G94&lt;&gt;"",IF(Table3[[#This Row],[الاعتماد ]]&lt;&gt;"",IF(J94=0,NOW()-Table3[[#This Row],[التاريخ الفعلي  للمخرج]],J94),NOW()-Table3[[#This Row],[التاريخ المستحق للمخرج]]),"")</f>
        <v/>
      </c>
    </row>
    <row r="95" spans="7:10" x14ac:dyDescent="0.5">
      <c r="G95" s="211"/>
      <c r="H95" s="211" t="str">
        <f ca="1">IF(Table3[[#This Row],[الاعتماد ]]="تم ",IF(H95="",TODAY(),H95),"")</f>
        <v/>
      </c>
      <c r="J95" s="212" t="str">
        <f ca="1">IF(G95&lt;&gt;"",IF(Table3[[#This Row],[الاعتماد ]]&lt;&gt;"",IF(J95=0,NOW()-Table3[[#This Row],[التاريخ الفعلي  للمخرج]],J95),NOW()-Table3[[#This Row],[التاريخ المستحق للمخرج]]),"")</f>
        <v/>
      </c>
    </row>
    <row r="96" spans="7:10" x14ac:dyDescent="0.5">
      <c r="G96" s="211"/>
      <c r="H96" s="211" t="str">
        <f ca="1">IF(Table3[[#This Row],[الاعتماد ]]="تم ",IF(H96="",TODAY(),H96),"")</f>
        <v/>
      </c>
      <c r="J96" s="212" t="str">
        <f ca="1">IF(G96&lt;&gt;"",IF(Table3[[#This Row],[الاعتماد ]]&lt;&gt;"",IF(J96=0,NOW()-Table3[[#This Row],[التاريخ الفعلي  للمخرج]],J96),NOW()-Table3[[#This Row],[التاريخ المستحق للمخرج]]),"")</f>
        <v/>
      </c>
    </row>
    <row r="97" spans="7:10" x14ac:dyDescent="0.5">
      <c r="G97" s="211"/>
      <c r="H97" s="211" t="str">
        <f ca="1">IF(Table3[[#This Row],[الاعتماد ]]="تم ",IF(H97="",TODAY(),H97),"")</f>
        <v/>
      </c>
      <c r="J97" s="212" t="str">
        <f ca="1">IF(G97&lt;&gt;"",IF(Table3[[#This Row],[الاعتماد ]]&lt;&gt;"",IF(J97=0,NOW()-Table3[[#This Row],[التاريخ الفعلي  للمخرج]],J97),NOW()-Table3[[#This Row],[التاريخ المستحق للمخرج]]),"")</f>
        <v/>
      </c>
    </row>
    <row r="98" spans="7:10" x14ac:dyDescent="0.5">
      <c r="G98" s="211"/>
      <c r="H98" s="211" t="str">
        <f ca="1">IF(Table3[[#This Row],[الاعتماد ]]="تم ",IF(H98="",TODAY(),H98),"")</f>
        <v/>
      </c>
      <c r="J98" s="212" t="str">
        <f ca="1">IF(G98&lt;&gt;"",IF(Table3[[#This Row],[الاعتماد ]]&lt;&gt;"",IF(J98=0,NOW()-Table3[[#This Row],[التاريخ الفعلي  للمخرج]],J98),NOW()-Table3[[#This Row],[التاريخ المستحق للمخرج]]),"")</f>
        <v/>
      </c>
    </row>
    <row r="99" spans="7:10" x14ac:dyDescent="0.5">
      <c r="G99" s="211"/>
      <c r="H99" s="211" t="str">
        <f ca="1">IF(Table3[[#This Row],[الاعتماد ]]="تم ",IF(H99="",TODAY(),H99),"")</f>
        <v/>
      </c>
      <c r="J99" s="212" t="str">
        <f ca="1">IF(G99&lt;&gt;"",IF(Table3[[#This Row],[الاعتماد ]]&lt;&gt;"",IF(J99=0,NOW()-Table3[[#This Row],[التاريخ الفعلي  للمخرج]],J99),NOW()-Table3[[#This Row],[التاريخ المستحق للمخرج]]),"")</f>
        <v/>
      </c>
    </row>
    <row r="100" spans="7:10" x14ac:dyDescent="0.5">
      <c r="G100" s="211"/>
      <c r="H100" s="211" t="str">
        <f ca="1">IF(Table3[[#This Row],[الاعتماد ]]="تم ",IF(H100="",TODAY(),H100),"")</f>
        <v/>
      </c>
      <c r="J100" s="212" t="str">
        <f ca="1">IF(G100&lt;&gt;"",IF(Table3[[#This Row],[الاعتماد ]]&lt;&gt;"",IF(J100=0,NOW()-Table3[[#This Row],[التاريخ الفعلي  للمخرج]],J100),NOW()-Table3[[#This Row],[التاريخ المستحق للمخرج]]),"")</f>
        <v/>
      </c>
    </row>
    <row r="101" spans="7:10" x14ac:dyDescent="0.5">
      <c r="G101" s="211"/>
      <c r="H101" s="211" t="str">
        <f ca="1">IF(Table3[[#This Row],[الاعتماد ]]="تم ",IF(H101="",TODAY(),H101),"")</f>
        <v/>
      </c>
      <c r="J101" s="212" t="str">
        <f ca="1">IF(G101&lt;&gt;"",IF(Table3[[#This Row],[الاعتماد ]]&lt;&gt;"",IF(J101=0,NOW()-Table3[[#This Row],[التاريخ الفعلي  للمخرج]],J101),NOW()-Table3[[#This Row],[التاريخ المستحق للمخرج]]),"")</f>
        <v/>
      </c>
    </row>
    <row r="102" spans="7:10" x14ac:dyDescent="0.5">
      <c r="G102" s="211"/>
      <c r="H102" s="211" t="str">
        <f ca="1">IF(Table3[[#This Row],[الاعتماد ]]="تم ",IF(H102="",TODAY(),H102),"")</f>
        <v/>
      </c>
      <c r="J102" s="212" t="str">
        <f ca="1">IF(G102&lt;&gt;"",IF(Table3[[#This Row],[الاعتماد ]]&lt;&gt;"",IF(J102=0,NOW()-Table3[[#This Row],[التاريخ الفعلي  للمخرج]],J102),NOW()-Table3[[#This Row],[التاريخ المستحق للمخرج]]),"")</f>
        <v/>
      </c>
    </row>
    <row r="103" spans="7:10" x14ac:dyDescent="0.5">
      <c r="G103" s="211"/>
      <c r="H103" s="211" t="str">
        <f ca="1">IF(Table3[[#This Row],[الاعتماد ]]="تم ",IF(H103="",TODAY(),H103),"")</f>
        <v/>
      </c>
      <c r="J103" s="212" t="str">
        <f ca="1">IF(G103&lt;&gt;"",IF(Table3[[#This Row],[الاعتماد ]]&lt;&gt;"",IF(J103=0,NOW()-Table3[[#This Row],[التاريخ الفعلي  للمخرج]],J103),NOW()-Table3[[#This Row],[التاريخ المستحق للمخرج]]),"")</f>
        <v/>
      </c>
    </row>
    <row r="104" spans="7:10" x14ac:dyDescent="0.5">
      <c r="G104" s="211"/>
      <c r="H104" s="211" t="str">
        <f ca="1">IF(Table3[[#This Row],[الاعتماد ]]="تم ",IF(H104="",TODAY(),H104),"")</f>
        <v/>
      </c>
      <c r="J104" s="212" t="str">
        <f ca="1">IF(G104&lt;&gt;"",IF(Table3[[#This Row],[الاعتماد ]]&lt;&gt;"",IF(J104=0,NOW()-Table3[[#This Row],[التاريخ الفعلي  للمخرج]],J104),NOW()-Table3[[#This Row],[التاريخ المستحق للمخرج]]),"")</f>
        <v/>
      </c>
    </row>
    <row r="105" spans="7:10" x14ac:dyDescent="0.5">
      <c r="G105" s="211"/>
      <c r="H105" s="211" t="str">
        <f ca="1">IF(Table3[[#This Row],[الاعتماد ]]="تم ",IF(H105="",TODAY(),H105),"")</f>
        <v/>
      </c>
      <c r="J105" s="212" t="str">
        <f ca="1">IF(G105&lt;&gt;"",IF(Table3[[#This Row],[الاعتماد ]]&lt;&gt;"",IF(J105=0,NOW()-Table3[[#This Row],[التاريخ الفعلي  للمخرج]],J105),NOW()-Table3[[#This Row],[التاريخ المستحق للمخرج]]),"")</f>
        <v/>
      </c>
    </row>
    <row r="106" spans="7:10" x14ac:dyDescent="0.5">
      <c r="G106" s="211"/>
      <c r="H106" s="211" t="str">
        <f ca="1">IF(Table3[[#This Row],[الاعتماد ]]="تم ",IF(H106="",TODAY(),H106),"")</f>
        <v/>
      </c>
      <c r="J106" s="212" t="str">
        <f ca="1">IF(G106&lt;&gt;"",IF(Table3[[#This Row],[الاعتماد ]]&lt;&gt;"",IF(J106=0,NOW()-Table3[[#This Row],[التاريخ الفعلي  للمخرج]],J106),NOW()-Table3[[#This Row],[التاريخ المستحق للمخرج]]),"")</f>
        <v/>
      </c>
    </row>
    <row r="107" spans="7:10" x14ac:dyDescent="0.5">
      <c r="G107" s="211"/>
      <c r="H107" s="211" t="str">
        <f ca="1">IF(Table3[[#This Row],[الاعتماد ]]="تم ",IF(H107="",TODAY(),H107),"")</f>
        <v/>
      </c>
      <c r="J107" s="212" t="str">
        <f ca="1">IF(G107&lt;&gt;"",IF(Table3[[#This Row],[الاعتماد ]]&lt;&gt;"",IF(J107=0,NOW()-Table3[[#This Row],[التاريخ الفعلي  للمخرج]],J107),NOW()-Table3[[#This Row],[التاريخ المستحق للمخرج]]),"")</f>
        <v/>
      </c>
    </row>
    <row r="108" spans="7:10" x14ac:dyDescent="0.5">
      <c r="G108" s="211"/>
      <c r="H108" s="211" t="str">
        <f ca="1">IF(Table3[[#This Row],[الاعتماد ]]="تم ",IF(H108="",TODAY(),H108),"")</f>
        <v/>
      </c>
      <c r="J108" s="212" t="str">
        <f ca="1">IF(G108&lt;&gt;"",IF(Table3[[#This Row],[الاعتماد ]]&lt;&gt;"",IF(J108=0,NOW()-Table3[[#This Row],[التاريخ الفعلي  للمخرج]],J108),NOW()-Table3[[#This Row],[التاريخ المستحق للمخرج]]),"")</f>
        <v/>
      </c>
    </row>
    <row r="109" spans="7:10" x14ac:dyDescent="0.5">
      <c r="G109" s="211"/>
      <c r="H109" s="211" t="str">
        <f ca="1">IF(Table3[[#This Row],[الاعتماد ]]="تم ",IF(H109="",TODAY(),H109),"")</f>
        <v/>
      </c>
      <c r="J109" s="212" t="str">
        <f ca="1">IF(G109&lt;&gt;"",IF(Table3[[#This Row],[الاعتماد ]]&lt;&gt;"",IF(J109=0,NOW()-Table3[[#This Row],[التاريخ الفعلي  للمخرج]],J109),NOW()-Table3[[#This Row],[التاريخ المستحق للمخرج]]),"")</f>
        <v/>
      </c>
    </row>
    <row r="110" spans="7:10" x14ac:dyDescent="0.5">
      <c r="G110" s="211"/>
      <c r="H110" s="211" t="str">
        <f ca="1">IF(Table3[[#This Row],[الاعتماد ]]="تم ",IF(H110="",TODAY(),H110),"")</f>
        <v/>
      </c>
      <c r="J110" s="212" t="str">
        <f ca="1">IF(G110&lt;&gt;"",IF(Table3[[#This Row],[الاعتماد ]]&lt;&gt;"",IF(J110=0,NOW()-Table3[[#This Row],[التاريخ الفعلي  للمخرج]],J110),NOW()-Table3[[#This Row],[التاريخ المستحق للمخرج]]),"")</f>
        <v/>
      </c>
    </row>
    <row r="111" spans="7:10" x14ac:dyDescent="0.5">
      <c r="G111" s="211"/>
      <c r="H111" s="211" t="str">
        <f ca="1">IF(Table3[[#This Row],[الاعتماد ]]="تم ",IF(H111="",TODAY(),H111),"")</f>
        <v/>
      </c>
      <c r="J111" s="212" t="str">
        <f ca="1">IF(G111&lt;&gt;"",IF(Table3[[#This Row],[الاعتماد ]]&lt;&gt;"",IF(J111=0,NOW()-Table3[[#This Row],[التاريخ الفعلي  للمخرج]],J111),NOW()-Table3[[#This Row],[التاريخ المستحق للمخرج]]),"")</f>
        <v/>
      </c>
    </row>
    <row r="112" spans="7:10" x14ac:dyDescent="0.5">
      <c r="G112" s="211"/>
      <c r="H112" s="211" t="str">
        <f ca="1">IF(Table3[[#This Row],[الاعتماد ]]="تم ",IF(H112="",TODAY(),H112),"")</f>
        <v/>
      </c>
      <c r="J112" s="212" t="str">
        <f ca="1">IF(G112&lt;&gt;"",IF(Table3[[#This Row],[الاعتماد ]]&lt;&gt;"",IF(J112=0,NOW()-Table3[[#This Row],[التاريخ الفعلي  للمخرج]],J112),NOW()-Table3[[#This Row],[التاريخ المستحق للمخرج]]),"")</f>
        <v/>
      </c>
    </row>
    <row r="113" spans="7:10" x14ac:dyDescent="0.5">
      <c r="G113" s="211"/>
      <c r="H113" s="211" t="str">
        <f ca="1">IF(Table3[[#This Row],[الاعتماد ]]="تم ",IF(H113="",TODAY(),H113),"")</f>
        <v/>
      </c>
      <c r="J113" s="212" t="str">
        <f ca="1">IF(G113&lt;&gt;"",IF(Table3[[#This Row],[الاعتماد ]]&lt;&gt;"",IF(J113=0,NOW()-Table3[[#This Row],[التاريخ الفعلي  للمخرج]],J113),NOW()-Table3[[#This Row],[التاريخ المستحق للمخرج]]),"")</f>
        <v/>
      </c>
    </row>
    <row r="114" spans="7:10" x14ac:dyDescent="0.5">
      <c r="G114" s="211"/>
      <c r="H114" s="211" t="str">
        <f ca="1">IF(Table3[[#This Row],[الاعتماد ]]="تم ",IF(H114="",TODAY(),H114),"")</f>
        <v/>
      </c>
      <c r="J114" s="212" t="str">
        <f ca="1">IF(G114&lt;&gt;"",IF(Table3[[#This Row],[الاعتماد ]]&lt;&gt;"",IF(J114=0,NOW()-Table3[[#This Row],[التاريخ الفعلي  للمخرج]],J114),NOW()-Table3[[#This Row],[التاريخ المستحق للمخرج]]),"")</f>
        <v/>
      </c>
    </row>
    <row r="115" spans="7:10" x14ac:dyDescent="0.5">
      <c r="G115" s="211"/>
      <c r="H115" s="211" t="str">
        <f ca="1">IF(Table3[[#This Row],[الاعتماد ]]="تم ",IF(H115="",TODAY(),H115),"")</f>
        <v/>
      </c>
      <c r="J115" s="212" t="str">
        <f ca="1">IF(G115&lt;&gt;"",IF(Table3[[#This Row],[الاعتماد ]]&lt;&gt;"",IF(J115=0,NOW()-Table3[[#This Row],[التاريخ الفعلي  للمخرج]],J115),NOW()-Table3[[#This Row],[التاريخ المستحق للمخرج]]),"")</f>
        <v/>
      </c>
    </row>
    <row r="116" spans="7:10" x14ac:dyDescent="0.5">
      <c r="G116" s="211"/>
      <c r="H116" s="211" t="str">
        <f ca="1">IF(Table3[[#This Row],[الاعتماد ]]="تم ",IF(H116="",TODAY(),H116),"")</f>
        <v/>
      </c>
      <c r="J116" s="212" t="str">
        <f ca="1">IF(G116&lt;&gt;"",IF(Table3[[#This Row],[الاعتماد ]]&lt;&gt;"",IF(J116=0,NOW()-Table3[[#This Row],[التاريخ الفعلي  للمخرج]],J116),NOW()-Table3[[#This Row],[التاريخ المستحق للمخرج]]),"")</f>
        <v/>
      </c>
    </row>
    <row r="117" spans="7:10" x14ac:dyDescent="0.5">
      <c r="G117" s="211"/>
      <c r="H117" s="211" t="str">
        <f ca="1">IF(Table3[[#This Row],[الاعتماد ]]="تم ",IF(H117="",TODAY(),H117),"")</f>
        <v/>
      </c>
      <c r="J117" s="212" t="str">
        <f ca="1">IF(G117&lt;&gt;"",IF(Table3[[#This Row],[الاعتماد ]]&lt;&gt;"",IF(J117=0,NOW()-Table3[[#This Row],[التاريخ الفعلي  للمخرج]],J117),NOW()-Table3[[#This Row],[التاريخ المستحق للمخرج]]),"")</f>
        <v/>
      </c>
    </row>
    <row r="118" spans="7:10" x14ac:dyDescent="0.5">
      <c r="G118" s="211"/>
      <c r="H118" s="211" t="str">
        <f ca="1">IF(Table3[[#This Row],[الاعتماد ]]="تم ",IF(H118="",TODAY(),H118),"")</f>
        <v/>
      </c>
      <c r="J118" s="212" t="str">
        <f ca="1">IF(G118&lt;&gt;"",IF(Table3[[#This Row],[الاعتماد ]]&lt;&gt;"",IF(J118=0,NOW()-Table3[[#This Row],[التاريخ الفعلي  للمخرج]],J118),NOW()-Table3[[#This Row],[التاريخ المستحق للمخرج]]),"")</f>
        <v/>
      </c>
    </row>
    <row r="119" spans="7:10" x14ac:dyDescent="0.5">
      <c r="G119" s="211"/>
      <c r="H119" s="211" t="str">
        <f ca="1">IF(Table3[[#This Row],[الاعتماد ]]="تم ",IF(H119="",TODAY(),H119),"")</f>
        <v/>
      </c>
      <c r="J119" s="212" t="str">
        <f ca="1">IF(G119&lt;&gt;"",IF(Table3[[#This Row],[الاعتماد ]]&lt;&gt;"",IF(J119=0,NOW()-Table3[[#This Row],[التاريخ الفعلي  للمخرج]],J119),NOW()-Table3[[#This Row],[التاريخ المستحق للمخرج]]),"")</f>
        <v/>
      </c>
    </row>
    <row r="120" spans="7:10" x14ac:dyDescent="0.5">
      <c r="G120" s="211"/>
      <c r="H120" s="211" t="str">
        <f ca="1">IF(Table3[[#This Row],[الاعتماد ]]="تم ",IF(H120="",TODAY(),H120),"")</f>
        <v/>
      </c>
      <c r="J120" s="212" t="str">
        <f ca="1">IF(G120&lt;&gt;"",IF(Table3[[#This Row],[الاعتماد ]]&lt;&gt;"",IF(J120=0,NOW()-Table3[[#This Row],[التاريخ الفعلي  للمخرج]],J120),NOW()-Table3[[#This Row],[التاريخ المستحق للمخرج]]),"")</f>
        <v/>
      </c>
    </row>
    <row r="121" spans="7:10" x14ac:dyDescent="0.5">
      <c r="G121" s="211"/>
      <c r="H121" s="211" t="str">
        <f ca="1">IF(Table3[[#This Row],[الاعتماد ]]="تم ",IF(H121="",TODAY(),H121),"")</f>
        <v/>
      </c>
      <c r="J121" s="212" t="str">
        <f ca="1">IF(G121&lt;&gt;"",IF(Table3[[#This Row],[الاعتماد ]]&lt;&gt;"",IF(J121=0,NOW()-Table3[[#This Row],[التاريخ الفعلي  للمخرج]],J121),NOW()-Table3[[#This Row],[التاريخ المستحق للمخرج]]),"")</f>
        <v/>
      </c>
    </row>
    <row r="122" spans="7:10" x14ac:dyDescent="0.5">
      <c r="G122" s="211"/>
      <c r="H122" s="211" t="str">
        <f ca="1">IF(Table3[[#This Row],[الاعتماد ]]="تم ",IF(H122="",TODAY(),H122),"")</f>
        <v/>
      </c>
      <c r="J122" s="212" t="str">
        <f ca="1">IF(G122&lt;&gt;"",IF(Table3[[#This Row],[الاعتماد ]]&lt;&gt;"",IF(J122=0,NOW()-Table3[[#This Row],[التاريخ الفعلي  للمخرج]],J122),NOW()-Table3[[#This Row],[التاريخ المستحق للمخرج]]),"")</f>
        <v/>
      </c>
    </row>
    <row r="123" spans="7:10" x14ac:dyDescent="0.5">
      <c r="G123" s="211"/>
      <c r="H123" s="211" t="str">
        <f ca="1">IF(Table3[[#This Row],[الاعتماد ]]="تم ",IF(H123="",TODAY(),H123),"")</f>
        <v/>
      </c>
      <c r="J123" s="212" t="str">
        <f ca="1">IF(G123&lt;&gt;"",IF(Table3[[#This Row],[الاعتماد ]]&lt;&gt;"",IF(J123=0,NOW()-Table3[[#This Row],[التاريخ الفعلي  للمخرج]],J123),NOW()-Table3[[#This Row],[التاريخ المستحق للمخرج]]),"")</f>
        <v/>
      </c>
    </row>
    <row r="124" spans="7:10" x14ac:dyDescent="0.5">
      <c r="G124" s="211"/>
      <c r="H124" s="211" t="str">
        <f ca="1">IF(Table3[[#This Row],[الاعتماد ]]="تم ",IF(H124="",TODAY(),H124),"")</f>
        <v/>
      </c>
      <c r="J124" s="212" t="str">
        <f ca="1">IF(G124&lt;&gt;"",IF(Table3[[#This Row],[الاعتماد ]]&lt;&gt;"",IF(J124=0,NOW()-Table3[[#This Row],[التاريخ الفعلي  للمخرج]],J124),NOW()-Table3[[#This Row],[التاريخ المستحق للمخرج]]),"")</f>
        <v/>
      </c>
    </row>
    <row r="125" spans="7:10" x14ac:dyDescent="0.5">
      <c r="G125" s="211"/>
      <c r="H125" s="211" t="str">
        <f ca="1">IF(Table3[[#This Row],[الاعتماد ]]="تم ",IF(H125="",TODAY(),H125),"")</f>
        <v/>
      </c>
      <c r="J125" s="212" t="str">
        <f ca="1">IF(G125&lt;&gt;"",IF(Table3[[#This Row],[الاعتماد ]]&lt;&gt;"",IF(J125=0,NOW()-Table3[[#This Row],[التاريخ الفعلي  للمخرج]],J125),NOW()-Table3[[#This Row],[التاريخ المستحق للمخرج]]),"")</f>
        <v/>
      </c>
    </row>
    <row r="126" spans="7:10" x14ac:dyDescent="0.5">
      <c r="G126" s="211"/>
      <c r="H126" s="211" t="str">
        <f ca="1">IF(Table3[[#This Row],[الاعتماد ]]="تم ",IF(H126="",TODAY(),H126),"")</f>
        <v/>
      </c>
      <c r="J126" s="212" t="str">
        <f ca="1">IF(G126&lt;&gt;"",IF(Table3[[#This Row],[الاعتماد ]]&lt;&gt;"",IF(J126=0,NOW()-Table3[[#This Row],[التاريخ الفعلي  للمخرج]],J126),NOW()-Table3[[#This Row],[التاريخ المستحق للمخرج]]),"")</f>
        <v/>
      </c>
    </row>
    <row r="127" spans="7:10" x14ac:dyDescent="0.5">
      <c r="G127" s="211"/>
      <c r="H127" s="211" t="str">
        <f ca="1">IF(Table3[[#This Row],[الاعتماد ]]="تم ",IF(H127="",TODAY(),H127),"")</f>
        <v/>
      </c>
      <c r="J127" s="212" t="str">
        <f ca="1">IF(G127&lt;&gt;"",IF(Table3[[#This Row],[الاعتماد ]]&lt;&gt;"",IF(J127=0,NOW()-Table3[[#This Row],[التاريخ الفعلي  للمخرج]],J127),NOW()-Table3[[#This Row],[التاريخ المستحق للمخرج]]),"")</f>
        <v/>
      </c>
    </row>
    <row r="128" spans="7:10" x14ac:dyDescent="0.5">
      <c r="G128" s="211"/>
      <c r="H128" s="211" t="str">
        <f ca="1">IF(Table3[[#This Row],[الاعتماد ]]="تم ",IF(H128="",TODAY(),H128),"")</f>
        <v/>
      </c>
      <c r="J128" s="212" t="str">
        <f ca="1">IF(G128&lt;&gt;"",IF(Table3[[#This Row],[الاعتماد ]]&lt;&gt;"",IF(J128=0,NOW()-Table3[[#This Row],[التاريخ الفعلي  للمخرج]],J128),NOW()-Table3[[#This Row],[التاريخ المستحق للمخرج]]),"")</f>
        <v/>
      </c>
    </row>
    <row r="129" spans="7:10" x14ac:dyDescent="0.5">
      <c r="G129" s="211"/>
      <c r="H129" s="211" t="str">
        <f ca="1">IF(Table3[[#This Row],[الاعتماد ]]="تم ",IF(H129="",TODAY(),H129),"")</f>
        <v/>
      </c>
      <c r="J129" s="212" t="str">
        <f ca="1">IF(G129&lt;&gt;"",IF(Table3[[#This Row],[الاعتماد ]]&lt;&gt;"",IF(J129=0,NOW()-Table3[[#This Row],[التاريخ الفعلي  للمخرج]],J129),NOW()-Table3[[#This Row],[التاريخ المستحق للمخرج]]),"")</f>
        <v/>
      </c>
    </row>
    <row r="130" spans="7:10" x14ac:dyDescent="0.5">
      <c r="G130" s="211"/>
      <c r="H130" s="211" t="str">
        <f ca="1">IF(Table3[[#This Row],[الاعتماد ]]="تم ",IF(H130="",TODAY(),H130),"")</f>
        <v/>
      </c>
      <c r="J130" s="212" t="str">
        <f ca="1">IF(G130&lt;&gt;"",IF(Table3[[#This Row],[الاعتماد ]]&lt;&gt;"",IF(J130=0,NOW()-Table3[[#This Row],[التاريخ الفعلي  للمخرج]],J130),NOW()-Table3[[#This Row],[التاريخ المستحق للمخرج]]),"")</f>
        <v/>
      </c>
    </row>
    <row r="131" spans="7:10" x14ac:dyDescent="0.5">
      <c r="G131" s="211"/>
      <c r="H131" s="211" t="str">
        <f ca="1">IF(Table3[[#This Row],[الاعتماد ]]="تم ",IF(H131="",TODAY(),H131),"")</f>
        <v/>
      </c>
      <c r="J131" s="212" t="str">
        <f ca="1">IF(G131&lt;&gt;"",IF(Table3[[#This Row],[الاعتماد ]]&lt;&gt;"",IF(J131=0,NOW()-Table3[[#This Row],[التاريخ الفعلي  للمخرج]],J131),NOW()-Table3[[#This Row],[التاريخ المستحق للمخرج]]),"")</f>
        <v/>
      </c>
    </row>
    <row r="132" spans="7:10" x14ac:dyDescent="0.5">
      <c r="G132" s="211"/>
      <c r="H132" s="211" t="str">
        <f ca="1">IF(Table3[[#This Row],[الاعتماد ]]="تم ",IF(H132="",TODAY(),H132),"")</f>
        <v/>
      </c>
      <c r="J132" s="212" t="str">
        <f ca="1">IF(G132&lt;&gt;"",IF(Table3[[#This Row],[الاعتماد ]]&lt;&gt;"",IF(J132=0,NOW()-Table3[[#This Row],[التاريخ الفعلي  للمخرج]],J132),NOW()-Table3[[#This Row],[التاريخ المستحق للمخرج]]),"")</f>
        <v/>
      </c>
    </row>
    <row r="133" spans="7:10" x14ac:dyDescent="0.5">
      <c r="G133" s="211"/>
      <c r="H133" s="211" t="str">
        <f ca="1">IF(Table3[[#This Row],[الاعتماد ]]="تم ",IF(H133="",TODAY(),H133),"")</f>
        <v/>
      </c>
      <c r="J133" s="212" t="str">
        <f ca="1">IF(G133&lt;&gt;"",IF(Table3[[#This Row],[الاعتماد ]]&lt;&gt;"",IF(J133=0,NOW()-Table3[[#This Row],[التاريخ الفعلي  للمخرج]],J133),NOW()-Table3[[#This Row],[التاريخ المستحق للمخرج]]),"")</f>
        <v/>
      </c>
    </row>
    <row r="134" spans="7:10" x14ac:dyDescent="0.5">
      <c r="G134" s="211"/>
      <c r="H134" s="211" t="str">
        <f ca="1">IF(Table3[[#This Row],[الاعتماد ]]="تم ",IF(H134="",TODAY(),H134),"")</f>
        <v/>
      </c>
      <c r="J134" s="212" t="str">
        <f ca="1">IF(G134&lt;&gt;"",IF(Table3[[#This Row],[الاعتماد ]]&lt;&gt;"",IF(J134=0,NOW()-Table3[[#This Row],[التاريخ الفعلي  للمخرج]],J134),NOW()-Table3[[#This Row],[التاريخ المستحق للمخرج]]),"")</f>
        <v/>
      </c>
    </row>
    <row r="135" spans="7:10" x14ac:dyDescent="0.5">
      <c r="G135" s="211"/>
      <c r="H135" s="211" t="str">
        <f ca="1">IF(Table3[[#This Row],[الاعتماد ]]="تم ",IF(H135="",TODAY(),H135),"")</f>
        <v/>
      </c>
      <c r="J135" s="212" t="str">
        <f ca="1">IF(G135&lt;&gt;"",IF(Table3[[#This Row],[الاعتماد ]]&lt;&gt;"",IF(J135=0,NOW()-Table3[[#This Row],[التاريخ الفعلي  للمخرج]],J135),NOW()-Table3[[#This Row],[التاريخ المستحق للمخرج]]),"")</f>
        <v/>
      </c>
    </row>
    <row r="136" spans="7:10" x14ac:dyDescent="0.5">
      <c r="G136" s="211"/>
      <c r="H136" s="211" t="str">
        <f ca="1">IF(Table3[[#This Row],[الاعتماد ]]="تم ",IF(H136="",TODAY(),H136),"")</f>
        <v/>
      </c>
      <c r="J136" s="212" t="str">
        <f ca="1">IF(G136&lt;&gt;"",IF(Table3[[#This Row],[الاعتماد ]]&lt;&gt;"",IF(J136=0,NOW()-Table3[[#This Row],[التاريخ الفعلي  للمخرج]],J136),NOW()-Table3[[#This Row],[التاريخ المستحق للمخرج]]),"")</f>
        <v/>
      </c>
    </row>
    <row r="137" spans="7:10" x14ac:dyDescent="0.5">
      <c r="G137" s="211"/>
      <c r="H137" s="211" t="str">
        <f ca="1">IF(Table3[[#This Row],[الاعتماد ]]="تم ",IF(H137="",TODAY(),H137),"")</f>
        <v/>
      </c>
      <c r="J137" s="212" t="str">
        <f ca="1">IF(G137&lt;&gt;"",IF(Table3[[#This Row],[الاعتماد ]]&lt;&gt;"",IF(J137=0,NOW()-Table3[[#This Row],[التاريخ الفعلي  للمخرج]],J137),NOW()-Table3[[#This Row],[التاريخ المستحق للمخرج]]),"")</f>
        <v/>
      </c>
    </row>
    <row r="138" spans="7:10" x14ac:dyDescent="0.5">
      <c r="G138" s="211"/>
      <c r="H138" s="211" t="str">
        <f ca="1">IF(Table3[[#This Row],[الاعتماد ]]="تم ",IF(H138="",TODAY(),H138),"")</f>
        <v/>
      </c>
      <c r="J138" s="212" t="str">
        <f ca="1">IF(G138&lt;&gt;"",IF(Table3[[#This Row],[الاعتماد ]]&lt;&gt;"",IF(J138=0,NOW()-Table3[[#This Row],[التاريخ الفعلي  للمخرج]],J138),NOW()-Table3[[#This Row],[التاريخ المستحق للمخرج]]),"")</f>
        <v/>
      </c>
    </row>
    <row r="139" spans="7:10" x14ac:dyDescent="0.5">
      <c r="G139" s="211"/>
      <c r="H139" s="211" t="str">
        <f ca="1">IF(Table3[[#This Row],[الاعتماد ]]="تم ",IF(H139="",TODAY(),H139),"")</f>
        <v/>
      </c>
      <c r="J139" s="212" t="str">
        <f ca="1">IF(G139&lt;&gt;"",IF(Table3[[#This Row],[الاعتماد ]]&lt;&gt;"",IF(J139=0,NOW()-Table3[[#This Row],[التاريخ الفعلي  للمخرج]],J139),NOW()-Table3[[#This Row],[التاريخ المستحق للمخرج]]),"")</f>
        <v/>
      </c>
    </row>
    <row r="140" spans="7:10" x14ac:dyDescent="0.5">
      <c r="G140" s="211"/>
      <c r="H140" s="211" t="str">
        <f ca="1">IF(Table3[[#This Row],[الاعتماد ]]="تم ",IF(H140="",TODAY(),H140),"")</f>
        <v/>
      </c>
      <c r="J140" s="212" t="str">
        <f ca="1">IF(G140&lt;&gt;"",IF(Table3[[#This Row],[الاعتماد ]]&lt;&gt;"",IF(J140=0,NOW()-Table3[[#This Row],[التاريخ الفعلي  للمخرج]],J140),NOW()-Table3[[#This Row],[التاريخ المستحق للمخرج]]),"")</f>
        <v/>
      </c>
    </row>
    <row r="141" spans="7:10" x14ac:dyDescent="0.5">
      <c r="G141" s="211"/>
      <c r="H141" s="211" t="str">
        <f ca="1">IF(Table3[[#This Row],[الاعتماد ]]="تم ",IF(H141="",TODAY(),H141),"")</f>
        <v/>
      </c>
      <c r="J141" s="212" t="str">
        <f ca="1">IF(G141&lt;&gt;"",IF(Table3[[#This Row],[الاعتماد ]]&lt;&gt;"",IF(J141=0,NOW()-Table3[[#This Row],[التاريخ الفعلي  للمخرج]],J141),NOW()-Table3[[#This Row],[التاريخ المستحق للمخرج]]),"")</f>
        <v/>
      </c>
    </row>
    <row r="142" spans="7:10" x14ac:dyDescent="0.5">
      <c r="G142" s="211"/>
      <c r="H142" s="211" t="str">
        <f ca="1">IF(Table3[[#This Row],[الاعتماد ]]="تم ",IF(H142="",TODAY(),H142),"")</f>
        <v/>
      </c>
      <c r="J142" s="212" t="str">
        <f ca="1">IF(G142&lt;&gt;"",IF(Table3[[#This Row],[الاعتماد ]]&lt;&gt;"",IF(J142=0,NOW()-Table3[[#This Row],[التاريخ الفعلي  للمخرج]],J142),NOW()-Table3[[#This Row],[التاريخ المستحق للمخرج]]),"")</f>
        <v/>
      </c>
    </row>
    <row r="143" spans="7:10" x14ac:dyDescent="0.5">
      <c r="G143" s="211"/>
      <c r="H143" s="211" t="str">
        <f ca="1">IF(Table3[[#This Row],[الاعتماد ]]="تم ",IF(H143="",TODAY(),H143),"")</f>
        <v/>
      </c>
      <c r="J143" s="212" t="str">
        <f ca="1">IF(G143&lt;&gt;"",IF(Table3[[#This Row],[الاعتماد ]]&lt;&gt;"",IF(J143=0,NOW()-Table3[[#This Row],[التاريخ الفعلي  للمخرج]],J143),NOW()-Table3[[#This Row],[التاريخ المستحق للمخرج]]),"")</f>
        <v/>
      </c>
    </row>
    <row r="144" spans="7:10" x14ac:dyDescent="0.5">
      <c r="G144" s="211"/>
      <c r="H144" s="211" t="str">
        <f ca="1">IF(Table3[[#This Row],[الاعتماد ]]="تم ",IF(H144="",TODAY(),H144),"")</f>
        <v/>
      </c>
      <c r="J144" s="212" t="str">
        <f ca="1">IF(G144&lt;&gt;"",IF(Table3[[#This Row],[الاعتماد ]]&lt;&gt;"",IF(J144=0,NOW()-Table3[[#This Row],[التاريخ الفعلي  للمخرج]],J144),NOW()-Table3[[#This Row],[التاريخ المستحق للمخرج]]),"")</f>
        <v/>
      </c>
    </row>
    <row r="145" spans="7:10" x14ac:dyDescent="0.5">
      <c r="G145" s="211"/>
      <c r="H145" s="211" t="str">
        <f ca="1">IF(Table3[[#This Row],[الاعتماد ]]="تم ",IF(H145="",TODAY(),H145),"")</f>
        <v/>
      </c>
      <c r="J145" s="212" t="str">
        <f ca="1">IF(G145&lt;&gt;"",IF(Table3[[#This Row],[الاعتماد ]]&lt;&gt;"",IF(J145=0,NOW()-Table3[[#This Row],[التاريخ الفعلي  للمخرج]],J145),NOW()-Table3[[#This Row],[التاريخ المستحق للمخرج]]),"")</f>
        <v/>
      </c>
    </row>
    <row r="146" spans="7:10" x14ac:dyDescent="0.5">
      <c r="G146" s="211"/>
      <c r="H146" s="211" t="str">
        <f ca="1">IF(Table3[[#This Row],[الاعتماد ]]="تم ",IF(H146="",TODAY(),H146),"")</f>
        <v/>
      </c>
      <c r="J146" s="212" t="str">
        <f ca="1">IF(G146&lt;&gt;"",IF(Table3[[#This Row],[الاعتماد ]]&lt;&gt;"",IF(J146=0,NOW()-Table3[[#This Row],[التاريخ الفعلي  للمخرج]],J146),NOW()-Table3[[#This Row],[التاريخ المستحق للمخرج]]),"")</f>
        <v/>
      </c>
    </row>
    <row r="147" spans="7:10" x14ac:dyDescent="0.5">
      <c r="G147" s="211"/>
      <c r="H147" s="211" t="str">
        <f ca="1">IF(Table3[[#This Row],[الاعتماد ]]="تم ",IF(H147="",TODAY(),H147),"")</f>
        <v/>
      </c>
      <c r="J147" s="212" t="str">
        <f ca="1">IF(G147&lt;&gt;"",IF(Table3[[#This Row],[الاعتماد ]]&lt;&gt;"",IF(J147=0,NOW()-Table3[[#This Row],[التاريخ الفعلي  للمخرج]],J147),NOW()-Table3[[#This Row],[التاريخ المستحق للمخرج]]),"")</f>
        <v/>
      </c>
    </row>
    <row r="148" spans="7:10" x14ac:dyDescent="0.5">
      <c r="G148" s="211"/>
      <c r="H148" s="211" t="str">
        <f ca="1">IF(Table3[[#This Row],[الاعتماد ]]="تم ",IF(H148="",TODAY(),H148),"")</f>
        <v/>
      </c>
      <c r="J148" s="212" t="str">
        <f ca="1">IF(G148&lt;&gt;"",IF(Table3[[#This Row],[الاعتماد ]]&lt;&gt;"",IF(J148=0,NOW()-Table3[[#This Row],[التاريخ الفعلي  للمخرج]],J148),NOW()-Table3[[#This Row],[التاريخ المستحق للمخرج]]),"")</f>
        <v/>
      </c>
    </row>
    <row r="149" spans="7:10" x14ac:dyDescent="0.5">
      <c r="G149" s="211"/>
      <c r="H149" s="211" t="str">
        <f ca="1">IF(Table3[[#This Row],[الاعتماد ]]="تم ",IF(H149="",TODAY(),H149),"")</f>
        <v/>
      </c>
      <c r="J149" s="212" t="str">
        <f ca="1">IF(G149&lt;&gt;"",IF(Table3[[#This Row],[الاعتماد ]]&lt;&gt;"",IF(J149=0,NOW()-Table3[[#This Row],[التاريخ الفعلي  للمخرج]],J149),NOW()-Table3[[#This Row],[التاريخ المستحق للمخرج]]),"")</f>
        <v/>
      </c>
    </row>
    <row r="150" spans="7:10" x14ac:dyDescent="0.5">
      <c r="G150" s="211"/>
      <c r="H150" s="211" t="str">
        <f ca="1">IF(Table3[[#This Row],[الاعتماد ]]="تم ",IF(H150="",TODAY(),H150),"")</f>
        <v/>
      </c>
      <c r="J150" s="212" t="str">
        <f ca="1">IF(G150&lt;&gt;"",IF(Table3[[#This Row],[الاعتماد ]]&lt;&gt;"",IF(J150=0,NOW()-Table3[[#This Row],[التاريخ الفعلي  للمخرج]],J150),NOW()-Table3[[#This Row],[التاريخ المستحق للمخرج]]),"")</f>
        <v/>
      </c>
    </row>
    <row r="151" spans="7:10" x14ac:dyDescent="0.5">
      <c r="G151" s="211"/>
      <c r="H151" s="211" t="str">
        <f ca="1">IF(Table3[[#This Row],[الاعتماد ]]="تم ",IF(H151="",TODAY(),H151),"")</f>
        <v/>
      </c>
      <c r="J151" s="212" t="str">
        <f ca="1">IF(G151&lt;&gt;"",IF(Table3[[#This Row],[الاعتماد ]]&lt;&gt;"",IF(J151=0,NOW()-Table3[[#This Row],[التاريخ الفعلي  للمخرج]],J151),NOW()-Table3[[#This Row],[التاريخ المستحق للمخرج]]),"")</f>
        <v/>
      </c>
    </row>
    <row r="152" spans="7:10" x14ac:dyDescent="0.5">
      <c r="G152" s="211"/>
      <c r="H152" s="211" t="str">
        <f ca="1">IF(Table3[[#This Row],[الاعتماد ]]="تم ",IF(H152="",TODAY(),H152),"")</f>
        <v/>
      </c>
      <c r="J152" s="212" t="str">
        <f ca="1">IF(G152&lt;&gt;"",IF(Table3[[#This Row],[الاعتماد ]]&lt;&gt;"",IF(J152=0,NOW()-Table3[[#This Row],[التاريخ الفعلي  للمخرج]],J152),NOW()-Table3[[#This Row],[التاريخ المستحق للمخرج]]),"")</f>
        <v/>
      </c>
    </row>
    <row r="153" spans="7:10" x14ac:dyDescent="0.5">
      <c r="G153" s="211"/>
      <c r="H153" s="211" t="str">
        <f ca="1">IF(Table3[[#This Row],[الاعتماد ]]="تم ",IF(H153="",TODAY(),H153),"")</f>
        <v/>
      </c>
      <c r="J153" s="212" t="str">
        <f ca="1">IF(G153&lt;&gt;"",IF(Table3[[#This Row],[الاعتماد ]]&lt;&gt;"",IF(J153=0,NOW()-Table3[[#This Row],[التاريخ الفعلي  للمخرج]],J153),NOW()-Table3[[#This Row],[التاريخ المستحق للمخرج]]),"")</f>
        <v/>
      </c>
    </row>
    <row r="154" spans="7:10" x14ac:dyDescent="0.5">
      <c r="G154" s="211"/>
      <c r="H154" s="211" t="str">
        <f ca="1">IF(Table3[[#This Row],[الاعتماد ]]="تم ",IF(H154="",TODAY(),H154),"")</f>
        <v/>
      </c>
      <c r="J154" s="212" t="str">
        <f ca="1">IF(G154&lt;&gt;"",IF(Table3[[#This Row],[الاعتماد ]]&lt;&gt;"",IF(J154=0,NOW()-Table3[[#This Row],[التاريخ الفعلي  للمخرج]],J154),NOW()-Table3[[#This Row],[التاريخ المستحق للمخرج]]),"")</f>
        <v/>
      </c>
    </row>
    <row r="155" spans="7:10" x14ac:dyDescent="0.5">
      <c r="G155" s="211"/>
      <c r="H155" s="211" t="str">
        <f ca="1">IF(Table3[[#This Row],[الاعتماد ]]="تم ",IF(H155="",TODAY(),H155),"")</f>
        <v/>
      </c>
      <c r="J155" s="212" t="str">
        <f ca="1">IF(G155&lt;&gt;"",IF(Table3[[#This Row],[الاعتماد ]]&lt;&gt;"",IF(J155=0,NOW()-Table3[[#This Row],[التاريخ الفعلي  للمخرج]],J155),NOW()-Table3[[#This Row],[التاريخ المستحق للمخرج]]),"")</f>
        <v/>
      </c>
    </row>
    <row r="156" spans="7:10" x14ac:dyDescent="0.5">
      <c r="G156" s="211"/>
      <c r="H156" s="211" t="str">
        <f ca="1">IF(Table3[[#This Row],[الاعتماد ]]="تم ",IF(H156="",TODAY(),H156),"")</f>
        <v/>
      </c>
      <c r="J156" s="212" t="str">
        <f ca="1">IF(G156&lt;&gt;"",IF(Table3[[#This Row],[الاعتماد ]]&lt;&gt;"",IF(J156=0,NOW()-Table3[[#This Row],[التاريخ الفعلي  للمخرج]],J156),NOW()-Table3[[#This Row],[التاريخ المستحق للمخرج]]),"")</f>
        <v/>
      </c>
    </row>
    <row r="157" spans="7:10" x14ac:dyDescent="0.5">
      <c r="G157" s="211"/>
      <c r="H157" s="211" t="str">
        <f ca="1">IF(Table3[[#This Row],[الاعتماد ]]="تم ",IF(H157="",TODAY(),H157),"")</f>
        <v/>
      </c>
      <c r="J157" s="212" t="str">
        <f ca="1">IF(G157&lt;&gt;"",IF(Table3[[#This Row],[الاعتماد ]]&lt;&gt;"",IF(J157=0,NOW()-Table3[[#This Row],[التاريخ الفعلي  للمخرج]],J157),NOW()-Table3[[#This Row],[التاريخ المستحق للمخرج]]),"")</f>
        <v/>
      </c>
    </row>
    <row r="158" spans="7:10" x14ac:dyDescent="0.5">
      <c r="G158" s="211"/>
      <c r="H158" s="211" t="str">
        <f ca="1">IF(Table3[[#This Row],[الاعتماد ]]="تم ",IF(H158="",TODAY(),H158),"")</f>
        <v/>
      </c>
      <c r="J158" s="212" t="str">
        <f ca="1">IF(G158&lt;&gt;"",IF(Table3[[#This Row],[الاعتماد ]]&lt;&gt;"",IF(J158=0,NOW()-Table3[[#This Row],[التاريخ الفعلي  للمخرج]],J158),NOW()-Table3[[#This Row],[التاريخ المستحق للمخرج]]),"")</f>
        <v/>
      </c>
    </row>
    <row r="159" spans="7:10" x14ac:dyDescent="0.5">
      <c r="G159" s="211"/>
      <c r="H159" s="211" t="str">
        <f ca="1">IF(Table3[[#This Row],[الاعتماد ]]="تم ",IF(H159="",TODAY(),H159),"")</f>
        <v/>
      </c>
      <c r="J159" s="212" t="str">
        <f ca="1">IF(G159&lt;&gt;"",IF(Table3[[#This Row],[الاعتماد ]]&lt;&gt;"",IF(J159=0,NOW()-Table3[[#This Row],[التاريخ الفعلي  للمخرج]],J159),NOW()-Table3[[#This Row],[التاريخ المستحق للمخرج]]),"")</f>
        <v/>
      </c>
    </row>
    <row r="160" spans="7:10" x14ac:dyDescent="0.5">
      <c r="G160" s="211"/>
      <c r="H160" s="211" t="str">
        <f ca="1">IF(Table3[[#This Row],[الاعتماد ]]="تم ",IF(H160="",TODAY(),H160),"")</f>
        <v/>
      </c>
      <c r="J160" s="212" t="str">
        <f ca="1">IF(G160&lt;&gt;"",IF(Table3[[#This Row],[الاعتماد ]]&lt;&gt;"",IF(J160=0,NOW()-Table3[[#This Row],[التاريخ الفعلي  للمخرج]],J160),NOW()-Table3[[#This Row],[التاريخ المستحق للمخرج]]),"")</f>
        <v/>
      </c>
    </row>
    <row r="161" spans="7:10" x14ac:dyDescent="0.5">
      <c r="G161" s="211"/>
      <c r="H161" s="211" t="str">
        <f ca="1">IF(Table3[[#This Row],[الاعتماد ]]="تم ",IF(H161="",TODAY(),H161),"")</f>
        <v/>
      </c>
      <c r="J161" s="212" t="str">
        <f ca="1">IF(G161&lt;&gt;"",IF(Table3[[#This Row],[الاعتماد ]]&lt;&gt;"",IF(J161=0,NOW()-Table3[[#This Row],[التاريخ الفعلي  للمخرج]],J161),NOW()-Table3[[#This Row],[التاريخ المستحق للمخرج]]),"")</f>
        <v/>
      </c>
    </row>
    <row r="162" spans="7:10" x14ac:dyDescent="0.5">
      <c r="G162" s="211"/>
      <c r="H162" s="211" t="str">
        <f ca="1">IF(Table3[[#This Row],[الاعتماد ]]="تم ",IF(H162="",TODAY(),H162),"")</f>
        <v/>
      </c>
      <c r="J162" s="212" t="str">
        <f ca="1">IF(G162&lt;&gt;"",IF(Table3[[#This Row],[الاعتماد ]]&lt;&gt;"",IF(J162=0,NOW()-Table3[[#This Row],[التاريخ الفعلي  للمخرج]],J162),NOW()-Table3[[#This Row],[التاريخ المستحق للمخرج]]),"")</f>
        <v/>
      </c>
    </row>
    <row r="163" spans="7:10" x14ac:dyDescent="0.5">
      <c r="G163" s="211"/>
      <c r="H163" s="211" t="str">
        <f ca="1">IF(Table3[[#This Row],[الاعتماد ]]="تم ",IF(H163="",TODAY(),H163),"")</f>
        <v/>
      </c>
      <c r="J163" s="212" t="str">
        <f ca="1">IF(G163&lt;&gt;"",IF(Table3[[#This Row],[الاعتماد ]]&lt;&gt;"",IF(J163=0,NOW()-Table3[[#This Row],[التاريخ الفعلي  للمخرج]],J163),NOW()-Table3[[#This Row],[التاريخ المستحق للمخرج]]),"")</f>
        <v/>
      </c>
    </row>
    <row r="164" spans="7:10" x14ac:dyDescent="0.5">
      <c r="G164" s="211"/>
      <c r="H164" s="211" t="str">
        <f ca="1">IF(Table3[[#This Row],[الاعتماد ]]="تم ",IF(H164="",TODAY(),H164),"")</f>
        <v/>
      </c>
      <c r="J164" s="212" t="str">
        <f ca="1">IF(G164&lt;&gt;"",IF(Table3[[#This Row],[الاعتماد ]]&lt;&gt;"",IF(J164=0,NOW()-Table3[[#This Row],[التاريخ الفعلي  للمخرج]],J164),NOW()-Table3[[#This Row],[التاريخ المستحق للمخرج]]),"")</f>
        <v/>
      </c>
    </row>
    <row r="165" spans="7:10" x14ac:dyDescent="0.5">
      <c r="G165" s="211"/>
      <c r="H165" s="211" t="str">
        <f ca="1">IF(Table3[[#This Row],[الاعتماد ]]="تم ",IF(H165="",TODAY(),H165),"")</f>
        <v/>
      </c>
      <c r="J165" s="212" t="str">
        <f ca="1">IF(G165&lt;&gt;"",IF(Table3[[#This Row],[الاعتماد ]]&lt;&gt;"",IF(J165=0,NOW()-Table3[[#This Row],[التاريخ الفعلي  للمخرج]],J165),NOW()-Table3[[#This Row],[التاريخ المستحق للمخرج]]),"")</f>
        <v/>
      </c>
    </row>
    <row r="166" spans="7:10" x14ac:dyDescent="0.5">
      <c r="G166" s="211"/>
      <c r="H166" s="211" t="str">
        <f ca="1">IF(Table3[[#This Row],[الاعتماد ]]="تم ",IF(H166="",TODAY(),H166),"")</f>
        <v/>
      </c>
      <c r="J166" s="212" t="str">
        <f ca="1">IF(G166&lt;&gt;"",IF(Table3[[#This Row],[الاعتماد ]]&lt;&gt;"",IF(J166=0,NOW()-Table3[[#This Row],[التاريخ الفعلي  للمخرج]],J166),NOW()-Table3[[#This Row],[التاريخ المستحق للمخرج]]),"")</f>
        <v/>
      </c>
    </row>
    <row r="167" spans="7:10" x14ac:dyDescent="0.5">
      <c r="G167" s="211"/>
      <c r="H167" s="211" t="str">
        <f ca="1">IF(Table3[[#This Row],[الاعتماد ]]="تم ",IF(H167="",TODAY(),H167),"")</f>
        <v/>
      </c>
      <c r="J167" s="212" t="str">
        <f ca="1">IF(G167&lt;&gt;"",IF(Table3[[#This Row],[الاعتماد ]]&lt;&gt;"",IF(J167=0,NOW()-Table3[[#This Row],[التاريخ الفعلي  للمخرج]],J167),NOW()-Table3[[#This Row],[التاريخ المستحق للمخرج]]),"")</f>
        <v/>
      </c>
    </row>
    <row r="168" spans="7:10" x14ac:dyDescent="0.5">
      <c r="G168" s="211"/>
      <c r="H168" s="211" t="str">
        <f ca="1">IF(Table3[[#This Row],[الاعتماد ]]="تم ",IF(H168="",TODAY(),H168),"")</f>
        <v/>
      </c>
      <c r="J168" s="212" t="str">
        <f ca="1">IF(G168&lt;&gt;"",IF(Table3[[#This Row],[الاعتماد ]]&lt;&gt;"",IF(J168=0,NOW()-Table3[[#This Row],[التاريخ الفعلي  للمخرج]],J168),NOW()-Table3[[#This Row],[التاريخ المستحق للمخرج]]),"")</f>
        <v/>
      </c>
    </row>
    <row r="169" spans="7:10" x14ac:dyDescent="0.5">
      <c r="G169" s="211"/>
      <c r="H169" s="211" t="str">
        <f ca="1">IF(Table3[[#This Row],[الاعتماد ]]="تم ",IF(H169="",TODAY(),H169),"")</f>
        <v/>
      </c>
      <c r="J169" s="212" t="str">
        <f ca="1">IF(G169&lt;&gt;"",IF(Table3[[#This Row],[الاعتماد ]]&lt;&gt;"",IF(J169=0,NOW()-Table3[[#This Row],[التاريخ الفعلي  للمخرج]],J169),NOW()-Table3[[#This Row],[التاريخ المستحق للمخرج]]),"")</f>
        <v/>
      </c>
    </row>
    <row r="170" spans="7:10" x14ac:dyDescent="0.5">
      <c r="G170" s="211"/>
      <c r="H170" s="211" t="str">
        <f ca="1">IF(Table3[[#This Row],[الاعتماد ]]="تم ",IF(H170="",TODAY(),H170),"")</f>
        <v/>
      </c>
      <c r="J170" s="212" t="str">
        <f ca="1">IF(G170&lt;&gt;"",IF(Table3[[#This Row],[الاعتماد ]]&lt;&gt;"",IF(J170=0,NOW()-Table3[[#This Row],[التاريخ الفعلي  للمخرج]],J170),NOW()-Table3[[#This Row],[التاريخ المستحق للمخرج]]),"")</f>
        <v/>
      </c>
    </row>
    <row r="171" spans="7:10" x14ac:dyDescent="0.5">
      <c r="G171" s="211"/>
      <c r="H171" s="211" t="str">
        <f ca="1">IF(Table3[[#This Row],[الاعتماد ]]="تم ",IF(H171="",TODAY(),H171),"")</f>
        <v/>
      </c>
      <c r="J171" s="212" t="str">
        <f ca="1">IF(G171&lt;&gt;"",IF(Table3[[#This Row],[الاعتماد ]]&lt;&gt;"",IF(J171=0,NOW()-Table3[[#This Row],[التاريخ الفعلي  للمخرج]],J171),NOW()-Table3[[#This Row],[التاريخ المستحق للمخرج]]),"")</f>
        <v/>
      </c>
    </row>
    <row r="172" spans="7:10" x14ac:dyDescent="0.5">
      <c r="G172" s="211"/>
      <c r="H172" s="211" t="str">
        <f ca="1">IF(Table3[[#This Row],[الاعتماد ]]="تم ",IF(H172="",TODAY(),H172),"")</f>
        <v/>
      </c>
      <c r="J172" s="212" t="str">
        <f ca="1">IF(G172&lt;&gt;"",IF(Table3[[#This Row],[الاعتماد ]]&lt;&gt;"",IF(J172=0,NOW()-Table3[[#This Row],[التاريخ الفعلي  للمخرج]],J172),NOW()-Table3[[#This Row],[التاريخ المستحق للمخرج]]),"")</f>
        <v/>
      </c>
    </row>
    <row r="173" spans="7:10" x14ac:dyDescent="0.5">
      <c r="G173" s="211"/>
      <c r="H173" s="211" t="str">
        <f ca="1">IF(Table3[[#This Row],[الاعتماد ]]="تم ",IF(H173="",TODAY(),H173),"")</f>
        <v/>
      </c>
      <c r="J173" s="212" t="str">
        <f ca="1">IF(G173&lt;&gt;"",IF(Table3[[#This Row],[الاعتماد ]]&lt;&gt;"",IF(J173=0,NOW()-Table3[[#This Row],[التاريخ الفعلي  للمخرج]],J173),NOW()-Table3[[#This Row],[التاريخ المستحق للمخرج]]),"")</f>
        <v/>
      </c>
    </row>
    <row r="174" spans="7:10" x14ac:dyDescent="0.5">
      <c r="G174" s="211"/>
      <c r="H174" s="211" t="str">
        <f ca="1">IF(Table3[[#This Row],[الاعتماد ]]="تم ",IF(H174="",TODAY(),H174),"")</f>
        <v/>
      </c>
      <c r="J174" s="212" t="str">
        <f ca="1">IF(G174&lt;&gt;"",IF(Table3[[#This Row],[الاعتماد ]]&lt;&gt;"",IF(J174=0,NOW()-Table3[[#This Row],[التاريخ الفعلي  للمخرج]],J174),NOW()-Table3[[#This Row],[التاريخ المستحق للمخرج]]),"")</f>
        <v/>
      </c>
    </row>
    <row r="175" spans="7:10" x14ac:dyDescent="0.5">
      <c r="G175" s="211"/>
      <c r="H175" s="211" t="str">
        <f ca="1">IF(Table3[[#This Row],[الاعتماد ]]="تم ",IF(H175="",TODAY(),H175),"")</f>
        <v/>
      </c>
      <c r="J175" s="212" t="str">
        <f ca="1">IF(G175&lt;&gt;"",IF(Table3[[#This Row],[الاعتماد ]]&lt;&gt;"",IF(J175=0,NOW()-Table3[[#This Row],[التاريخ الفعلي  للمخرج]],J175),NOW()-Table3[[#This Row],[التاريخ المستحق للمخرج]]),"")</f>
        <v/>
      </c>
    </row>
    <row r="176" spans="7:10" x14ac:dyDescent="0.5">
      <c r="G176" s="211"/>
      <c r="H176" s="211" t="str">
        <f ca="1">IF(Table3[[#This Row],[الاعتماد ]]="تم ",IF(H176="",TODAY(),H176),"")</f>
        <v/>
      </c>
      <c r="J176" s="212" t="str">
        <f ca="1">IF(G176&lt;&gt;"",IF(Table3[[#This Row],[الاعتماد ]]&lt;&gt;"",IF(J176=0,NOW()-Table3[[#This Row],[التاريخ الفعلي  للمخرج]],J176),NOW()-Table3[[#This Row],[التاريخ المستحق للمخرج]]),"")</f>
        <v/>
      </c>
    </row>
    <row r="177" spans="7:10" x14ac:dyDescent="0.5">
      <c r="G177" s="211"/>
      <c r="H177" s="211" t="str">
        <f ca="1">IF(Table3[[#This Row],[الاعتماد ]]="تم ",IF(H177="",TODAY(),H177),"")</f>
        <v/>
      </c>
      <c r="J177" s="212" t="str">
        <f ca="1">IF(G177&lt;&gt;"",IF(Table3[[#This Row],[الاعتماد ]]&lt;&gt;"",IF(J177=0,NOW()-Table3[[#This Row],[التاريخ الفعلي  للمخرج]],J177),NOW()-Table3[[#This Row],[التاريخ المستحق للمخرج]]),"")</f>
        <v/>
      </c>
    </row>
    <row r="178" spans="7:10" x14ac:dyDescent="0.5">
      <c r="G178" s="211"/>
      <c r="H178" s="211" t="str">
        <f ca="1">IF(Table3[[#This Row],[الاعتماد ]]="تم ",IF(H178="",TODAY(),H178),"")</f>
        <v/>
      </c>
      <c r="J178" s="212" t="str">
        <f ca="1">IF(G178&lt;&gt;"",IF(Table3[[#This Row],[الاعتماد ]]&lt;&gt;"",IF(J178=0,NOW()-Table3[[#This Row],[التاريخ الفعلي  للمخرج]],J178),NOW()-Table3[[#This Row],[التاريخ المستحق للمخرج]]),"")</f>
        <v/>
      </c>
    </row>
    <row r="179" spans="7:10" x14ac:dyDescent="0.5">
      <c r="G179" s="211"/>
      <c r="H179" s="211" t="str">
        <f ca="1">IF(Table3[[#This Row],[الاعتماد ]]="تم ",IF(H179="",TODAY(),H179),"")</f>
        <v/>
      </c>
      <c r="J179" s="212" t="str">
        <f ca="1">IF(G179&lt;&gt;"",IF(Table3[[#This Row],[الاعتماد ]]&lt;&gt;"",IF(J179=0,NOW()-Table3[[#This Row],[التاريخ الفعلي  للمخرج]],J179),NOW()-Table3[[#This Row],[التاريخ المستحق للمخرج]]),"")</f>
        <v/>
      </c>
    </row>
    <row r="180" spans="7:10" x14ac:dyDescent="0.5">
      <c r="G180" s="211"/>
      <c r="H180" s="211" t="str">
        <f ca="1">IF(Table3[[#This Row],[الاعتماد ]]="تم ",IF(H180="",TODAY(),H180),"")</f>
        <v/>
      </c>
      <c r="J180" s="212" t="str">
        <f ca="1">IF(G180&lt;&gt;"",IF(Table3[[#This Row],[الاعتماد ]]&lt;&gt;"",IF(J180=0,NOW()-Table3[[#This Row],[التاريخ الفعلي  للمخرج]],J180),NOW()-Table3[[#This Row],[التاريخ المستحق للمخرج]]),"")</f>
        <v/>
      </c>
    </row>
    <row r="181" spans="7:10" x14ac:dyDescent="0.5">
      <c r="G181" s="211"/>
      <c r="H181" s="211" t="str">
        <f ca="1">IF(Table3[[#This Row],[الاعتماد ]]="تم ",IF(H181="",TODAY(),H181),"")</f>
        <v/>
      </c>
      <c r="J181" s="212" t="str">
        <f ca="1">IF(G181&lt;&gt;"",IF(Table3[[#This Row],[الاعتماد ]]&lt;&gt;"",IF(J181=0,NOW()-Table3[[#This Row],[التاريخ الفعلي  للمخرج]],J181),NOW()-Table3[[#This Row],[التاريخ المستحق للمخرج]]),"")</f>
        <v/>
      </c>
    </row>
    <row r="182" spans="7:10" x14ac:dyDescent="0.5">
      <c r="G182" s="211"/>
      <c r="H182" s="211" t="str">
        <f ca="1">IF(Table3[[#This Row],[الاعتماد ]]="تم ",IF(H182="",TODAY(),H182),"")</f>
        <v/>
      </c>
      <c r="J182" s="212" t="str">
        <f ca="1">IF(G182&lt;&gt;"",IF(Table3[[#This Row],[الاعتماد ]]&lt;&gt;"",IF(J182=0,NOW()-Table3[[#This Row],[التاريخ الفعلي  للمخرج]],J182),NOW()-Table3[[#This Row],[التاريخ المستحق للمخرج]]),"")</f>
        <v/>
      </c>
    </row>
    <row r="183" spans="7:10" x14ac:dyDescent="0.5">
      <c r="G183" s="211"/>
      <c r="H183" s="211" t="str">
        <f ca="1">IF(Table3[[#This Row],[الاعتماد ]]="تم ",IF(H183="",TODAY(),H183),"")</f>
        <v/>
      </c>
      <c r="J183" s="212" t="str">
        <f ca="1">IF(G183&lt;&gt;"",IF(Table3[[#This Row],[الاعتماد ]]&lt;&gt;"",IF(J183=0,NOW()-Table3[[#This Row],[التاريخ الفعلي  للمخرج]],J183),NOW()-Table3[[#This Row],[التاريخ المستحق للمخرج]]),"")</f>
        <v/>
      </c>
    </row>
    <row r="184" spans="7:10" x14ac:dyDescent="0.5">
      <c r="G184" s="211"/>
      <c r="H184" s="211" t="str">
        <f ca="1">IF(Table3[[#This Row],[الاعتماد ]]="تم ",IF(H184="",TODAY(),H184),"")</f>
        <v/>
      </c>
      <c r="J184" s="212" t="str">
        <f ca="1">IF(G184&lt;&gt;"",IF(Table3[[#This Row],[الاعتماد ]]&lt;&gt;"",IF(J184=0,NOW()-Table3[[#This Row],[التاريخ الفعلي  للمخرج]],J184),NOW()-Table3[[#This Row],[التاريخ المستحق للمخرج]]),"")</f>
        <v/>
      </c>
    </row>
    <row r="185" spans="7:10" x14ac:dyDescent="0.5">
      <c r="G185" s="211"/>
      <c r="H185" s="211" t="str">
        <f ca="1">IF(Table3[[#This Row],[الاعتماد ]]="تم ",IF(H185="",TODAY(),H185),"")</f>
        <v/>
      </c>
      <c r="J185" s="212" t="str">
        <f ca="1">IF(G185&lt;&gt;"",IF(Table3[[#This Row],[الاعتماد ]]&lt;&gt;"",IF(J185=0,NOW()-Table3[[#This Row],[التاريخ الفعلي  للمخرج]],J185),NOW()-Table3[[#This Row],[التاريخ المستحق للمخرج]]),"")</f>
        <v/>
      </c>
    </row>
    <row r="186" spans="7:10" x14ac:dyDescent="0.5">
      <c r="G186" s="211"/>
      <c r="H186" s="211" t="str">
        <f ca="1">IF(Table3[[#This Row],[الاعتماد ]]="تم ",IF(H186="",TODAY(),H186),"")</f>
        <v/>
      </c>
      <c r="J186" s="212" t="str">
        <f ca="1">IF(G186&lt;&gt;"",IF(Table3[[#This Row],[الاعتماد ]]&lt;&gt;"",IF(J186=0,NOW()-Table3[[#This Row],[التاريخ الفعلي  للمخرج]],J186),NOW()-Table3[[#This Row],[التاريخ المستحق للمخرج]]),"")</f>
        <v/>
      </c>
    </row>
    <row r="187" spans="7:10" x14ac:dyDescent="0.5">
      <c r="G187" s="211"/>
      <c r="H187" s="211" t="str">
        <f ca="1">IF(Table3[[#This Row],[الاعتماد ]]="تم ",IF(H187="",TODAY(),H187),"")</f>
        <v/>
      </c>
      <c r="J187" s="212" t="str">
        <f ca="1">IF(G187&lt;&gt;"",IF(Table3[[#This Row],[الاعتماد ]]&lt;&gt;"",IF(J187=0,NOW()-Table3[[#This Row],[التاريخ الفعلي  للمخرج]],J187),NOW()-Table3[[#This Row],[التاريخ المستحق للمخرج]]),"")</f>
        <v/>
      </c>
    </row>
    <row r="188" spans="7:10" x14ac:dyDescent="0.5">
      <c r="G188" s="211"/>
      <c r="H188" s="211" t="str">
        <f ca="1">IF(Table3[[#This Row],[الاعتماد ]]="تم ",IF(H188="",TODAY(),H188),"")</f>
        <v/>
      </c>
      <c r="J188" s="212" t="str">
        <f ca="1">IF(G188&lt;&gt;"",IF(Table3[[#This Row],[الاعتماد ]]&lt;&gt;"",IF(J188=0,NOW()-Table3[[#This Row],[التاريخ الفعلي  للمخرج]],J188),NOW()-Table3[[#This Row],[التاريخ المستحق للمخرج]]),"")</f>
        <v/>
      </c>
    </row>
    <row r="189" spans="7:10" x14ac:dyDescent="0.5">
      <c r="G189" s="211"/>
      <c r="H189" s="211" t="str">
        <f ca="1">IF(Table3[[#This Row],[الاعتماد ]]="تم ",IF(H189="",TODAY(),H189),"")</f>
        <v/>
      </c>
      <c r="J189" s="212" t="str">
        <f ca="1">IF(G189&lt;&gt;"",IF(Table3[[#This Row],[الاعتماد ]]&lt;&gt;"",IF(J189=0,NOW()-Table3[[#This Row],[التاريخ الفعلي  للمخرج]],J189),NOW()-Table3[[#This Row],[التاريخ المستحق للمخرج]]),"")</f>
        <v/>
      </c>
    </row>
    <row r="190" spans="7:10" x14ac:dyDescent="0.5">
      <c r="G190" s="211"/>
      <c r="H190" s="211" t="str">
        <f ca="1">IF(Table3[[#This Row],[الاعتماد ]]="تم ",IF(H190="",TODAY(),H190),"")</f>
        <v/>
      </c>
      <c r="J190" s="212" t="str">
        <f ca="1">IF(G190&lt;&gt;"",IF(Table3[[#This Row],[الاعتماد ]]&lt;&gt;"",IF(J190=0,NOW()-Table3[[#This Row],[التاريخ الفعلي  للمخرج]],J190),NOW()-Table3[[#This Row],[التاريخ المستحق للمخرج]]),"")</f>
        <v/>
      </c>
    </row>
    <row r="191" spans="7:10" x14ac:dyDescent="0.5">
      <c r="G191" s="211"/>
      <c r="H191" s="211" t="str">
        <f ca="1">IF(Table3[[#This Row],[الاعتماد ]]="تم ",IF(H191="",TODAY(),H191),"")</f>
        <v/>
      </c>
      <c r="J191" s="212" t="str">
        <f ca="1">IF(G191&lt;&gt;"",IF(Table3[[#This Row],[الاعتماد ]]&lt;&gt;"",IF(J191=0,NOW()-Table3[[#This Row],[التاريخ الفعلي  للمخرج]],J191),NOW()-Table3[[#This Row],[التاريخ المستحق للمخرج]]),"")</f>
        <v/>
      </c>
    </row>
    <row r="192" spans="7:10" x14ac:dyDescent="0.5">
      <c r="G192" s="211"/>
      <c r="H192" s="211" t="str">
        <f ca="1">IF(Table3[[#This Row],[الاعتماد ]]="تم ",IF(H192="",TODAY(),H192),"")</f>
        <v/>
      </c>
      <c r="J192" s="212" t="str">
        <f ca="1">IF(G192&lt;&gt;"",IF(Table3[[#This Row],[الاعتماد ]]&lt;&gt;"",IF(J192=0,NOW()-Table3[[#This Row],[التاريخ الفعلي  للمخرج]],J192),NOW()-Table3[[#This Row],[التاريخ المستحق للمخرج]]),"")</f>
        <v/>
      </c>
    </row>
    <row r="193" spans="7:10" x14ac:dyDescent="0.5">
      <c r="G193" s="211"/>
      <c r="H193" s="211" t="str">
        <f ca="1">IF(Table3[[#This Row],[الاعتماد ]]="تم ",IF(H193="",TODAY(),H193),"")</f>
        <v/>
      </c>
      <c r="J193" s="212" t="str">
        <f ca="1">IF(G193&lt;&gt;"",IF(Table3[[#This Row],[الاعتماد ]]&lt;&gt;"",IF(J193=0,NOW()-Table3[[#This Row],[التاريخ الفعلي  للمخرج]],J193),NOW()-Table3[[#This Row],[التاريخ المستحق للمخرج]]),"")</f>
        <v/>
      </c>
    </row>
    <row r="194" spans="7:10" x14ac:dyDescent="0.5">
      <c r="G194" s="211"/>
      <c r="H194" s="211" t="str">
        <f ca="1">IF(Table3[[#This Row],[الاعتماد ]]="تم ",IF(H194="",TODAY(),H194),"")</f>
        <v/>
      </c>
      <c r="J194" s="212" t="str">
        <f ca="1">IF(G194&lt;&gt;"",IF(Table3[[#This Row],[الاعتماد ]]&lt;&gt;"",IF(J194=0,NOW()-Table3[[#This Row],[التاريخ الفعلي  للمخرج]],J194),NOW()-Table3[[#This Row],[التاريخ المستحق للمخرج]]),"")</f>
        <v/>
      </c>
    </row>
    <row r="195" spans="7:10" x14ac:dyDescent="0.5">
      <c r="G195" s="211"/>
      <c r="H195" s="211" t="str">
        <f ca="1">IF(Table3[[#This Row],[الاعتماد ]]="تم ",IF(H195="",TODAY(),H195),"")</f>
        <v/>
      </c>
      <c r="J195" s="212" t="str">
        <f ca="1">IF(G195&lt;&gt;"",IF(Table3[[#This Row],[الاعتماد ]]&lt;&gt;"",IF(J195=0,NOW()-Table3[[#This Row],[التاريخ الفعلي  للمخرج]],J195),NOW()-Table3[[#This Row],[التاريخ المستحق للمخرج]]),"")</f>
        <v/>
      </c>
    </row>
    <row r="196" spans="7:10" x14ac:dyDescent="0.5">
      <c r="G196" s="211"/>
      <c r="H196" s="211" t="str">
        <f ca="1">IF(Table3[[#This Row],[الاعتماد ]]="تم ",IF(H196="",TODAY(),H196),"")</f>
        <v/>
      </c>
      <c r="J196" s="212" t="str">
        <f ca="1">IF(G196&lt;&gt;"",IF(Table3[[#This Row],[الاعتماد ]]&lt;&gt;"",IF(J196=0,NOW()-Table3[[#This Row],[التاريخ الفعلي  للمخرج]],J196),NOW()-Table3[[#This Row],[التاريخ المستحق للمخرج]]),"")</f>
        <v/>
      </c>
    </row>
    <row r="197" spans="7:10" x14ac:dyDescent="0.5">
      <c r="G197" s="211"/>
      <c r="H197" s="211" t="str">
        <f ca="1">IF(Table3[[#This Row],[الاعتماد ]]="تم ",IF(H197="",TODAY(),H197),"")</f>
        <v/>
      </c>
      <c r="J197" s="212" t="str">
        <f ca="1">IF(G197&lt;&gt;"",IF(Table3[[#This Row],[الاعتماد ]]&lt;&gt;"",IF(J197=0,NOW()-Table3[[#This Row],[التاريخ الفعلي  للمخرج]],J197),NOW()-Table3[[#This Row],[التاريخ المستحق للمخرج]]),"")</f>
        <v/>
      </c>
    </row>
    <row r="198" spans="7:10" x14ac:dyDescent="0.5">
      <c r="G198" s="211"/>
      <c r="H198" s="211" t="str">
        <f ca="1">IF(Table3[[#This Row],[الاعتماد ]]="تم ",IF(H198="",TODAY(),H198),"")</f>
        <v/>
      </c>
      <c r="J198" s="212" t="str">
        <f ca="1">IF(G198&lt;&gt;"",IF(Table3[[#This Row],[الاعتماد ]]&lt;&gt;"",IF(J198=0,NOW()-Table3[[#This Row],[التاريخ الفعلي  للمخرج]],J198),NOW()-Table3[[#This Row],[التاريخ المستحق للمخرج]]),"")</f>
        <v/>
      </c>
    </row>
    <row r="199" spans="7:10" x14ac:dyDescent="0.5">
      <c r="G199" s="211"/>
      <c r="H199" s="211" t="str">
        <f ca="1">IF(Table3[[#This Row],[الاعتماد ]]="تم ",IF(H199="",TODAY(),H199),"")</f>
        <v/>
      </c>
      <c r="J199" s="212" t="str">
        <f ca="1">IF(G199&lt;&gt;"",IF(Table3[[#This Row],[الاعتماد ]]&lt;&gt;"",IF(J199=0,NOW()-Table3[[#This Row],[التاريخ الفعلي  للمخرج]],J199),NOW()-Table3[[#This Row],[التاريخ المستحق للمخرج]]),"")</f>
        <v/>
      </c>
    </row>
    <row r="200" spans="7:10" x14ac:dyDescent="0.5">
      <c r="G200" s="211"/>
      <c r="H200" s="211" t="str">
        <f ca="1">IF(Table3[[#This Row],[الاعتماد ]]="تم ",IF(H200="",TODAY(),H200),"")</f>
        <v/>
      </c>
      <c r="J200" s="212" t="str">
        <f ca="1">IF(G200&lt;&gt;"",IF(Table3[[#This Row],[الاعتماد ]]&lt;&gt;"",IF(J200=0,NOW()-Table3[[#This Row],[التاريخ الفعلي  للمخرج]],J200),NOW()-Table3[[#This Row],[التاريخ المستحق للمخرج]]),"")</f>
        <v/>
      </c>
    </row>
    <row r="201" spans="7:10" x14ac:dyDescent="0.5">
      <c r="G201" s="211"/>
      <c r="H201" s="211" t="str">
        <f ca="1">IF(Table3[[#This Row],[الاعتماد ]]="تم ",IF(H201="",TODAY(),H201),"")</f>
        <v/>
      </c>
      <c r="J201" s="212" t="str">
        <f ca="1">IF(G201&lt;&gt;"",IF(Table3[[#This Row],[الاعتماد ]]&lt;&gt;"",IF(J201=0,NOW()-Table3[[#This Row],[التاريخ الفعلي  للمخرج]],J201),NOW()-Table3[[#This Row],[التاريخ المستحق للمخرج]]),"")</f>
        <v/>
      </c>
    </row>
    <row r="202" spans="7:10" x14ac:dyDescent="0.5">
      <c r="G202" s="211"/>
      <c r="H202" s="211" t="str">
        <f ca="1">IF(Table3[[#This Row],[الاعتماد ]]="تم ",IF(H202="",TODAY(),H202),"")</f>
        <v/>
      </c>
      <c r="J202" s="212" t="str">
        <f ca="1">IF(G202&lt;&gt;"",IF(Table3[[#This Row],[الاعتماد ]]&lt;&gt;"",IF(J202=0,NOW()-Table3[[#This Row],[التاريخ الفعلي  للمخرج]],J202),NOW()-Table3[[#This Row],[التاريخ المستحق للمخرج]]),"")</f>
        <v/>
      </c>
    </row>
    <row r="203" spans="7:10" x14ac:dyDescent="0.5">
      <c r="G203" s="211"/>
      <c r="H203" s="211" t="str">
        <f ca="1">IF(Table3[[#This Row],[الاعتماد ]]="تم ",IF(H203="",TODAY(),H203),"")</f>
        <v/>
      </c>
      <c r="J203" s="212" t="str">
        <f ca="1">IF(G203&lt;&gt;"",IF(Table3[[#This Row],[الاعتماد ]]&lt;&gt;"",IF(J203=0,NOW()-Table3[[#This Row],[التاريخ الفعلي  للمخرج]],J203),NOW()-Table3[[#This Row],[التاريخ المستحق للمخرج]]),"")</f>
        <v/>
      </c>
    </row>
    <row r="204" spans="7:10" x14ac:dyDescent="0.5">
      <c r="G204" s="211"/>
      <c r="H204" s="211" t="str">
        <f ca="1">IF(Table3[[#This Row],[الاعتماد ]]="تم ",IF(H204="",TODAY(),H204),"")</f>
        <v/>
      </c>
      <c r="J204" s="212" t="str">
        <f ca="1">IF(G204&lt;&gt;"",IF(Table3[[#This Row],[الاعتماد ]]&lt;&gt;"",IF(J204=0,NOW()-Table3[[#This Row],[التاريخ الفعلي  للمخرج]],J204),NOW()-Table3[[#This Row],[التاريخ المستحق للمخرج]]),"")</f>
        <v/>
      </c>
    </row>
    <row r="205" spans="7:10" x14ac:dyDescent="0.5">
      <c r="G205" s="211"/>
      <c r="H205" s="211" t="str">
        <f ca="1">IF(Table3[[#This Row],[الاعتماد ]]="تم ",IF(H205="",TODAY(),H205),"")</f>
        <v/>
      </c>
      <c r="J205" s="212" t="str">
        <f ca="1">IF(G205&lt;&gt;"",IF(Table3[[#This Row],[الاعتماد ]]&lt;&gt;"",IF(J205=0,NOW()-Table3[[#This Row],[التاريخ الفعلي  للمخرج]],J205),NOW()-Table3[[#This Row],[التاريخ المستحق للمخرج]]),"")</f>
        <v/>
      </c>
    </row>
    <row r="206" spans="7:10" x14ac:dyDescent="0.5">
      <c r="G206" s="211"/>
      <c r="H206" s="211" t="str">
        <f ca="1">IF(Table3[[#This Row],[الاعتماد ]]="تم ",IF(H206="",TODAY(),H206),"")</f>
        <v/>
      </c>
      <c r="J206" s="212" t="str">
        <f ca="1">IF(G206&lt;&gt;"",IF(Table3[[#This Row],[الاعتماد ]]&lt;&gt;"",IF(J206=0,NOW()-Table3[[#This Row],[التاريخ الفعلي  للمخرج]],J206),NOW()-Table3[[#This Row],[التاريخ المستحق للمخرج]]),"")</f>
        <v/>
      </c>
    </row>
    <row r="207" spans="7:10" x14ac:dyDescent="0.5">
      <c r="G207" s="211"/>
      <c r="H207" s="211" t="str">
        <f ca="1">IF(Table3[[#This Row],[الاعتماد ]]="تم ",IF(H207="",TODAY(),H207),"")</f>
        <v/>
      </c>
      <c r="J207" s="212" t="str">
        <f ca="1">IF(G207&lt;&gt;"",IF(Table3[[#This Row],[الاعتماد ]]&lt;&gt;"",IF(J207=0,NOW()-Table3[[#This Row],[التاريخ الفعلي  للمخرج]],J207),NOW()-Table3[[#This Row],[التاريخ المستحق للمخرج]]),"")</f>
        <v/>
      </c>
    </row>
    <row r="208" spans="7:10" x14ac:dyDescent="0.5">
      <c r="G208" s="211"/>
      <c r="H208" s="211" t="str">
        <f ca="1">IF(Table3[[#This Row],[الاعتماد ]]="تم ",IF(H208="",TODAY(),H208),"")</f>
        <v/>
      </c>
      <c r="J208" s="212" t="str">
        <f ca="1">IF(G208&lt;&gt;"",IF(Table3[[#This Row],[الاعتماد ]]&lt;&gt;"",IF(J208=0,NOW()-Table3[[#This Row],[التاريخ الفعلي  للمخرج]],J208),NOW()-Table3[[#This Row],[التاريخ المستحق للمخرج]]),"")</f>
        <v/>
      </c>
    </row>
    <row r="209" spans="7:10" x14ac:dyDescent="0.5">
      <c r="G209" s="211"/>
      <c r="H209" s="211" t="str">
        <f ca="1">IF(Table3[[#This Row],[الاعتماد ]]="تم ",IF(H209="",TODAY(),H209),"")</f>
        <v/>
      </c>
      <c r="J209" s="212" t="str">
        <f ca="1">IF(G209&lt;&gt;"",IF(Table3[[#This Row],[الاعتماد ]]&lt;&gt;"",IF(J209=0,NOW()-Table3[[#This Row],[التاريخ الفعلي  للمخرج]],J209),NOW()-Table3[[#This Row],[التاريخ المستحق للمخرج]]),"")</f>
        <v/>
      </c>
    </row>
    <row r="210" spans="7:10" x14ac:dyDescent="0.5">
      <c r="G210" s="211"/>
      <c r="H210" s="211" t="str">
        <f ca="1">IF(Table3[[#This Row],[الاعتماد ]]="تم ",IF(H210="",TODAY(),H210),"")</f>
        <v/>
      </c>
      <c r="J210" s="212" t="str">
        <f ca="1">IF(G210&lt;&gt;"",IF(Table3[[#This Row],[الاعتماد ]]&lt;&gt;"",IF(J210=0,NOW()-Table3[[#This Row],[التاريخ الفعلي  للمخرج]],J210),NOW()-Table3[[#This Row],[التاريخ المستحق للمخرج]]),"")</f>
        <v/>
      </c>
    </row>
    <row r="211" spans="7:10" x14ac:dyDescent="0.5">
      <c r="G211" s="211"/>
      <c r="H211" s="211" t="str">
        <f ca="1">IF(Table3[[#This Row],[الاعتماد ]]="تم ",IF(H211="",TODAY(),H211),"")</f>
        <v/>
      </c>
      <c r="J211" s="212" t="str">
        <f ca="1">IF(G211&lt;&gt;"",IF(Table3[[#This Row],[الاعتماد ]]&lt;&gt;"",IF(J211=0,NOW()-Table3[[#This Row],[التاريخ الفعلي  للمخرج]],J211),NOW()-Table3[[#This Row],[التاريخ المستحق للمخرج]]),"")</f>
        <v/>
      </c>
    </row>
    <row r="212" spans="7:10" x14ac:dyDescent="0.5">
      <c r="G212" s="211"/>
      <c r="H212" s="211" t="str">
        <f ca="1">IF(Table3[[#This Row],[الاعتماد ]]="تم ",IF(H212="",TODAY(),H212),"")</f>
        <v/>
      </c>
      <c r="J212" s="212" t="str">
        <f ca="1">IF(G212&lt;&gt;"",IF(Table3[[#This Row],[الاعتماد ]]&lt;&gt;"",IF(J212=0,NOW()-Table3[[#This Row],[التاريخ الفعلي  للمخرج]],J212),NOW()-Table3[[#This Row],[التاريخ المستحق للمخرج]]),"")</f>
        <v/>
      </c>
    </row>
    <row r="213" spans="7:10" x14ac:dyDescent="0.5">
      <c r="G213" s="211"/>
      <c r="H213" s="211" t="str">
        <f ca="1">IF(Table3[[#This Row],[الاعتماد ]]="تم ",IF(H213="",TODAY(),H213),"")</f>
        <v/>
      </c>
      <c r="J213" s="212" t="str">
        <f ca="1">IF(G213&lt;&gt;"",IF(Table3[[#This Row],[الاعتماد ]]&lt;&gt;"",IF(J213=0,NOW()-Table3[[#This Row],[التاريخ الفعلي  للمخرج]],J213),NOW()-Table3[[#This Row],[التاريخ المستحق للمخرج]]),"")</f>
        <v/>
      </c>
    </row>
    <row r="214" spans="7:10" x14ac:dyDescent="0.5">
      <c r="G214" s="211"/>
      <c r="H214" s="211" t="str">
        <f ca="1">IF(Table3[[#This Row],[الاعتماد ]]="تم ",IF(H214="",TODAY(),H214),"")</f>
        <v/>
      </c>
      <c r="J214" s="212" t="str">
        <f ca="1">IF(G214&lt;&gt;"",IF(Table3[[#This Row],[الاعتماد ]]&lt;&gt;"",IF(J214=0,NOW()-Table3[[#This Row],[التاريخ الفعلي  للمخرج]],J214),NOW()-Table3[[#This Row],[التاريخ المستحق للمخرج]]),"")</f>
        <v/>
      </c>
    </row>
    <row r="215" spans="7:10" x14ac:dyDescent="0.5">
      <c r="G215" s="211"/>
      <c r="H215" s="211" t="str">
        <f ca="1">IF(Table3[[#This Row],[الاعتماد ]]="تم ",IF(H215="",TODAY(),H215),"")</f>
        <v/>
      </c>
      <c r="J215" s="212" t="str">
        <f ca="1">IF(G215&lt;&gt;"",IF(Table3[[#This Row],[الاعتماد ]]&lt;&gt;"",IF(J215=0,NOW()-Table3[[#This Row],[التاريخ الفعلي  للمخرج]],J215),NOW()-Table3[[#This Row],[التاريخ المستحق للمخرج]]),"")</f>
        <v/>
      </c>
    </row>
    <row r="216" spans="7:10" x14ac:dyDescent="0.5">
      <c r="G216" s="211"/>
      <c r="H216" s="211" t="str">
        <f ca="1">IF(Table3[[#This Row],[الاعتماد ]]="تم ",IF(H216="",TODAY(),H216),"")</f>
        <v/>
      </c>
      <c r="J216" s="212" t="str">
        <f ca="1">IF(G216&lt;&gt;"",IF(Table3[[#This Row],[الاعتماد ]]&lt;&gt;"",IF(J216=0,NOW()-Table3[[#This Row],[التاريخ الفعلي  للمخرج]],J216),NOW()-Table3[[#This Row],[التاريخ المستحق للمخرج]]),"")</f>
        <v/>
      </c>
    </row>
    <row r="217" spans="7:10" x14ac:dyDescent="0.5">
      <c r="G217" s="211"/>
      <c r="H217" s="211" t="str">
        <f ca="1">IF(Table3[[#This Row],[الاعتماد ]]="تم ",IF(H217="",TODAY(),H217),"")</f>
        <v/>
      </c>
      <c r="J217" s="212" t="str">
        <f ca="1">IF(G217&lt;&gt;"",IF(Table3[[#This Row],[الاعتماد ]]&lt;&gt;"",IF(J217=0,NOW()-Table3[[#This Row],[التاريخ الفعلي  للمخرج]],J217),NOW()-Table3[[#This Row],[التاريخ المستحق للمخرج]]),"")</f>
        <v/>
      </c>
    </row>
    <row r="218" spans="7:10" x14ac:dyDescent="0.5">
      <c r="G218" s="211"/>
      <c r="H218" s="211" t="str">
        <f ca="1">IF(Table3[[#This Row],[الاعتماد ]]="تم ",IF(H218="",TODAY(),H218),"")</f>
        <v/>
      </c>
      <c r="J218" s="212" t="str">
        <f ca="1">IF(G218&lt;&gt;"",IF(Table3[[#This Row],[الاعتماد ]]&lt;&gt;"",IF(J218=0,NOW()-Table3[[#This Row],[التاريخ الفعلي  للمخرج]],J218),NOW()-Table3[[#This Row],[التاريخ المستحق للمخرج]]),"")</f>
        <v/>
      </c>
    </row>
    <row r="219" spans="7:10" x14ac:dyDescent="0.5">
      <c r="G219" s="211"/>
      <c r="H219" s="211" t="str">
        <f ca="1">IF(Table3[[#This Row],[الاعتماد ]]="تم ",IF(H219="",TODAY(),H219),"")</f>
        <v/>
      </c>
      <c r="J219" s="212" t="str">
        <f ca="1">IF(G219&lt;&gt;"",IF(Table3[[#This Row],[الاعتماد ]]&lt;&gt;"",IF(J219=0,NOW()-Table3[[#This Row],[التاريخ الفعلي  للمخرج]],J219),NOW()-Table3[[#This Row],[التاريخ المستحق للمخرج]]),"")</f>
        <v/>
      </c>
    </row>
    <row r="220" spans="7:10" x14ac:dyDescent="0.5">
      <c r="G220" s="211"/>
      <c r="H220" s="211" t="str">
        <f ca="1">IF(Table3[[#This Row],[الاعتماد ]]="تم ",IF(H220="",TODAY(),H220),"")</f>
        <v/>
      </c>
      <c r="J220" s="212" t="str">
        <f ca="1">IF(G220&lt;&gt;"",IF(Table3[[#This Row],[الاعتماد ]]&lt;&gt;"",IF(J220=0,NOW()-Table3[[#This Row],[التاريخ الفعلي  للمخرج]],J220),NOW()-Table3[[#This Row],[التاريخ المستحق للمخرج]]),"")</f>
        <v/>
      </c>
    </row>
    <row r="221" spans="7:10" x14ac:dyDescent="0.5">
      <c r="G221" s="211"/>
      <c r="H221" s="211" t="str">
        <f ca="1">IF(Table3[[#This Row],[الاعتماد ]]="تم ",IF(H221="",TODAY(),H221),"")</f>
        <v/>
      </c>
      <c r="J221" s="212" t="str">
        <f ca="1">IF(G221&lt;&gt;"",IF(Table3[[#This Row],[الاعتماد ]]&lt;&gt;"",IF(J221=0,NOW()-Table3[[#This Row],[التاريخ الفعلي  للمخرج]],J221),NOW()-Table3[[#This Row],[التاريخ المستحق للمخرج]]),"")</f>
        <v/>
      </c>
    </row>
    <row r="222" spans="7:10" x14ac:dyDescent="0.5">
      <c r="G222" s="211"/>
      <c r="H222" s="211" t="str">
        <f ca="1">IF(Table3[[#This Row],[الاعتماد ]]="تم ",IF(H222="",TODAY(),H222),"")</f>
        <v/>
      </c>
      <c r="J222" s="212" t="str">
        <f ca="1">IF(G222&lt;&gt;"",IF(Table3[[#This Row],[الاعتماد ]]&lt;&gt;"",IF(J222=0,NOW()-Table3[[#This Row],[التاريخ الفعلي  للمخرج]],J222),NOW()-Table3[[#This Row],[التاريخ المستحق للمخرج]]),"")</f>
        <v/>
      </c>
    </row>
    <row r="223" spans="7:10" x14ac:dyDescent="0.5">
      <c r="G223" s="211"/>
      <c r="H223" s="211" t="str">
        <f ca="1">IF(Table3[[#This Row],[الاعتماد ]]="تم ",IF(H223="",TODAY(),H223),"")</f>
        <v/>
      </c>
      <c r="J223" s="212" t="str">
        <f ca="1">IF(G223&lt;&gt;"",IF(Table3[[#This Row],[الاعتماد ]]&lt;&gt;"",IF(J223=0,NOW()-Table3[[#This Row],[التاريخ الفعلي  للمخرج]],J223),NOW()-Table3[[#This Row],[التاريخ المستحق للمخرج]]),"")</f>
        <v/>
      </c>
    </row>
    <row r="224" spans="7:10" x14ac:dyDescent="0.5">
      <c r="G224" s="211"/>
      <c r="H224" s="211" t="str">
        <f ca="1">IF(Table3[[#This Row],[الاعتماد ]]="تم ",IF(H224="",TODAY(),H224),"")</f>
        <v/>
      </c>
      <c r="J224" s="212" t="str">
        <f ca="1">IF(G224&lt;&gt;"",IF(Table3[[#This Row],[الاعتماد ]]&lt;&gt;"",IF(J224=0,NOW()-Table3[[#This Row],[التاريخ الفعلي  للمخرج]],J224),NOW()-Table3[[#This Row],[التاريخ المستحق للمخرج]]),"")</f>
        <v/>
      </c>
    </row>
    <row r="225" spans="7:10" x14ac:dyDescent="0.5">
      <c r="G225" s="211"/>
      <c r="H225" s="211" t="str">
        <f ca="1">IF(Table3[[#This Row],[الاعتماد ]]="تم ",IF(H225="",TODAY(),H225),"")</f>
        <v/>
      </c>
      <c r="J225" s="212" t="str">
        <f ca="1">IF(G225&lt;&gt;"",IF(Table3[[#This Row],[الاعتماد ]]&lt;&gt;"",IF(J225=0,NOW()-Table3[[#This Row],[التاريخ الفعلي  للمخرج]],J225),NOW()-Table3[[#This Row],[التاريخ المستحق للمخرج]]),"")</f>
        <v/>
      </c>
    </row>
    <row r="226" spans="7:10" x14ac:dyDescent="0.5">
      <c r="G226" s="211"/>
      <c r="H226" s="211" t="str">
        <f ca="1">IF(Table3[[#This Row],[الاعتماد ]]="تم ",IF(H226="",TODAY(),H226),"")</f>
        <v/>
      </c>
      <c r="J226" s="212" t="str">
        <f ca="1">IF(G226&lt;&gt;"",IF(Table3[[#This Row],[الاعتماد ]]&lt;&gt;"",IF(J226=0,NOW()-Table3[[#This Row],[التاريخ الفعلي  للمخرج]],J226),NOW()-Table3[[#This Row],[التاريخ المستحق للمخرج]]),"")</f>
        <v/>
      </c>
    </row>
    <row r="227" spans="7:10" x14ac:dyDescent="0.5">
      <c r="G227" s="211"/>
      <c r="H227" s="211" t="str">
        <f ca="1">IF(Table3[[#This Row],[الاعتماد ]]="تم ",IF(H227="",TODAY(),H227),"")</f>
        <v/>
      </c>
      <c r="J227" s="212" t="str">
        <f ca="1">IF(G227&lt;&gt;"",IF(Table3[[#This Row],[الاعتماد ]]&lt;&gt;"",IF(J227=0,NOW()-Table3[[#This Row],[التاريخ الفعلي  للمخرج]],J227),NOW()-Table3[[#This Row],[التاريخ المستحق للمخرج]]),"")</f>
        <v/>
      </c>
    </row>
    <row r="228" spans="7:10" x14ac:dyDescent="0.5">
      <c r="G228" s="211"/>
      <c r="H228" s="211" t="str">
        <f ca="1">IF(Table3[[#This Row],[الاعتماد ]]="تم ",IF(H228="",TODAY(),H228),"")</f>
        <v/>
      </c>
      <c r="J228" s="212" t="str">
        <f ca="1">IF(G228&lt;&gt;"",IF(Table3[[#This Row],[الاعتماد ]]&lt;&gt;"",IF(J228=0,NOW()-Table3[[#This Row],[التاريخ الفعلي  للمخرج]],J228),NOW()-Table3[[#This Row],[التاريخ المستحق للمخرج]]),"")</f>
        <v/>
      </c>
    </row>
    <row r="229" spans="7:10" x14ac:dyDescent="0.5">
      <c r="G229" s="211"/>
      <c r="H229" s="211" t="str">
        <f ca="1">IF(Table3[[#This Row],[الاعتماد ]]="تم ",IF(H229="",TODAY(),H229),"")</f>
        <v/>
      </c>
      <c r="J229" s="212" t="str">
        <f ca="1">IF(G229&lt;&gt;"",IF(Table3[[#This Row],[الاعتماد ]]&lt;&gt;"",IF(J229=0,NOW()-Table3[[#This Row],[التاريخ الفعلي  للمخرج]],J229),NOW()-Table3[[#This Row],[التاريخ المستحق للمخرج]]),"")</f>
        <v/>
      </c>
    </row>
    <row r="230" spans="7:10" x14ac:dyDescent="0.5">
      <c r="G230" s="211"/>
      <c r="H230" s="211" t="str">
        <f ca="1">IF(Table3[[#This Row],[الاعتماد ]]="تم ",IF(H230="",TODAY(),H230),"")</f>
        <v/>
      </c>
      <c r="J230" s="212" t="str">
        <f ca="1">IF(G230&lt;&gt;"",IF(Table3[[#This Row],[الاعتماد ]]&lt;&gt;"",IF(J230=0,NOW()-Table3[[#This Row],[التاريخ الفعلي  للمخرج]],J230),NOW()-Table3[[#This Row],[التاريخ المستحق للمخرج]]),"")</f>
        <v/>
      </c>
    </row>
    <row r="231" spans="7:10" x14ac:dyDescent="0.5">
      <c r="G231" s="211"/>
      <c r="H231" s="211" t="str">
        <f ca="1">IF(Table3[[#This Row],[الاعتماد ]]="تم ",IF(H231="",TODAY(),H231),"")</f>
        <v/>
      </c>
      <c r="J231" s="212" t="str">
        <f ca="1">IF(G231&lt;&gt;"",IF(Table3[[#This Row],[الاعتماد ]]&lt;&gt;"",IF(J231=0,NOW()-Table3[[#This Row],[التاريخ الفعلي  للمخرج]],J231),NOW()-Table3[[#This Row],[التاريخ المستحق للمخرج]]),"")</f>
        <v/>
      </c>
    </row>
    <row r="232" spans="7:10" x14ac:dyDescent="0.5">
      <c r="G232" s="211"/>
      <c r="H232" s="211" t="str">
        <f ca="1">IF(Table3[[#This Row],[الاعتماد ]]="تم ",IF(H232="",TODAY(),H232),"")</f>
        <v/>
      </c>
      <c r="J232" s="212" t="str">
        <f ca="1">IF(G232&lt;&gt;"",IF(Table3[[#This Row],[الاعتماد ]]&lt;&gt;"",IF(J232=0,NOW()-Table3[[#This Row],[التاريخ الفعلي  للمخرج]],J232),NOW()-Table3[[#This Row],[التاريخ المستحق للمخرج]]),"")</f>
        <v/>
      </c>
    </row>
    <row r="233" spans="7:10" x14ac:dyDescent="0.5">
      <c r="G233" s="211"/>
      <c r="H233" s="211" t="str">
        <f ca="1">IF(Table3[[#This Row],[الاعتماد ]]="تم ",IF(H233="",TODAY(),H233),"")</f>
        <v/>
      </c>
      <c r="J233" s="212" t="str">
        <f ca="1">IF(G233&lt;&gt;"",IF(Table3[[#This Row],[الاعتماد ]]&lt;&gt;"",IF(J233=0,NOW()-Table3[[#This Row],[التاريخ الفعلي  للمخرج]],J233),NOW()-Table3[[#This Row],[التاريخ المستحق للمخرج]]),"")</f>
        <v/>
      </c>
    </row>
    <row r="234" spans="7:10" x14ac:dyDescent="0.5">
      <c r="G234" s="211"/>
      <c r="H234" s="211" t="str">
        <f ca="1">IF(Table3[[#This Row],[الاعتماد ]]="تم ",IF(H234="",TODAY(),H234),"")</f>
        <v/>
      </c>
      <c r="J234" s="212" t="str">
        <f ca="1">IF(G234&lt;&gt;"",IF(Table3[[#This Row],[الاعتماد ]]&lt;&gt;"",IF(J234=0,NOW()-Table3[[#This Row],[التاريخ الفعلي  للمخرج]],J234),NOW()-Table3[[#This Row],[التاريخ المستحق للمخرج]]),"")</f>
        <v/>
      </c>
    </row>
    <row r="235" spans="7:10" x14ac:dyDescent="0.5">
      <c r="G235" s="211"/>
      <c r="H235" s="211" t="str">
        <f ca="1">IF(Table3[[#This Row],[الاعتماد ]]="تم ",IF(H235="",TODAY(),H235),"")</f>
        <v/>
      </c>
      <c r="J235" s="212" t="str">
        <f ca="1">IF(G235&lt;&gt;"",IF(Table3[[#This Row],[الاعتماد ]]&lt;&gt;"",IF(J235=0,NOW()-Table3[[#This Row],[التاريخ الفعلي  للمخرج]],J235),NOW()-Table3[[#This Row],[التاريخ المستحق للمخرج]]),"")</f>
        <v/>
      </c>
    </row>
    <row r="236" spans="7:10" x14ac:dyDescent="0.5">
      <c r="G236" s="211"/>
      <c r="H236" s="211" t="str">
        <f ca="1">IF(Table3[[#This Row],[الاعتماد ]]="تم ",IF(H236="",TODAY(),H236),"")</f>
        <v/>
      </c>
      <c r="J236" s="212" t="str">
        <f ca="1">IF(G236&lt;&gt;"",IF(Table3[[#This Row],[الاعتماد ]]&lt;&gt;"",IF(J236=0,NOW()-Table3[[#This Row],[التاريخ الفعلي  للمخرج]],J236),NOW()-Table3[[#This Row],[التاريخ المستحق للمخرج]]),"")</f>
        <v/>
      </c>
    </row>
    <row r="237" spans="7:10" x14ac:dyDescent="0.5">
      <c r="G237" s="211"/>
      <c r="H237" s="211" t="str">
        <f ca="1">IF(Table3[[#This Row],[الاعتماد ]]="تم ",IF(H237="",TODAY(),H237),"")</f>
        <v/>
      </c>
      <c r="J237" s="212" t="str">
        <f ca="1">IF(G237&lt;&gt;"",IF(Table3[[#This Row],[الاعتماد ]]&lt;&gt;"",IF(J237=0,NOW()-Table3[[#This Row],[التاريخ الفعلي  للمخرج]],J237),NOW()-Table3[[#This Row],[التاريخ المستحق للمخرج]]),"")</f>
        <v/>
      </c>
    </row>
    <row r="238" spans="7:10" x14ac:dyDescent="0.5">
      <c r="G238" s="211"/>
      <c r="H238" s="211" t="str">
        <f ca="1">IF(Table3[[#This Row],[الاعتماد ]]="تم ",IF(H238="",TODAY(),H238),"")</f>
        <v/>
      </c>
      <c r="J238" s="212" t="str">
        <f ca="1">IF(G238&lt;&gt;"",IF(Table3[[#This Row],[الاعتماد ]]&lt;&gt;"",IF(J238=0,NOW()-Table3[[#This Row],[التاريخ الفعلي  للمخرج]],J238),NOW()-Table3[[#This Row],[التاريخ المستحق للمخرج]]),"")</f>
        <v/>
      </c>
    </row>
    <row r="239" spans="7:10" x14ac:dyDescent="0.5">
      <c r="G239" s="211"/>
      <c r="H239" s="211" t="str">
        <f ca="1">IF(Table3[[#This Row],[الاعتماد ]]="تم ",IF(H239="",TODAY(),H239),"")</f>
        <v/>
      </c>
      <c r="J239" s="212" t="str">
        <f ca="1">IF(G239&lt;&gt;"",IF(Table3[[#This Row],[الاعتماد ]]&lt;&gt;"",IF(J239=0,NOW()-Table3[[#This Row],[التاريخ الفعلي  للمخرج]],J239),NOW()-Table3[[#This Row],[التاريخ المستحق للمخرج]]),"")</f>
        <v/>
      </c>
    </row>
    <row r="240" spans="7:10" x14ac:dyDescent="0.5">
      <c r="G240" s="211"/>
      <c r="H240" s="211" t="str">
        <f ca="1">IF(Table3[[#This Row],[الاعتماد ]]="تم ",IF(H240="",TODAY(),H240),"")</f>
        <v/>
      </c>
      <c r="J240" s="212" t="str">
        <f ca="1">IF(G240&lt;&gt;"",IF(Table3[[#This Row],[الاعتماد ]]&lt;&gt;"",IF(J240=0,NOW()-Table3[[#This Row],[التاريخ الفعلي  للمخرج]],J240),NOW()-Table3[[#This Row],[التاريخ المستحق للمخرج]]),"")</f>
        <v/>
      </c>
    </row>
    <row r="241" spans="7:10" x14ac:dyDescent="0.5">
      <c r="G241" s="211"/>
      <c r="H241" s="211" t="str">
        <f ca="1">IF(Table3[[#This Row],[الاعتماد ]]="تم ",IF(H241="",TODAY(),H241),"")</f>
        <v/>
      </c>
      <c r="J241" s="212" t="str">
        <f ca="1">IF(G241&lt;&gt;"",IF(Table3[[#This Row],[الاعتماد ]]&lt;&gt;"",IF(J241=0,NOW()-Table3[[#This Row],[التاريخ الفعلي  للمخرج]],J241),NOW()-Table3[[#This Row],[التاريخ المستحق للمخرج]]),"")</f>
        <v/>
      </c>
    </row>
    <row r="242" spans="7:10" x14ac:dyDescent="0.5">
      <c r="G242" s="211"/>
      <c r="H242" s="211" t="str">
        <f ca="1">IF(Table3[[#This Row],[الاعتماد ]]="تم ",IF(H242="",TODAY(),H242),"")</f>
        <v/>
      </c>
      <c r="J242" s="212" t="str">
        <f ca="1">IF(G242&lt;&gt;"",IF(Table3[[#This Row],[الاعتماد ]]&lt;&gt;"",IF(J242=0,NOW()-Table3[[#This Row],[التاريخ الفعلي  للمخرج]],J242),NOW()-Table3[[#This Row],[التاريخ المستحق للمخرج]]),"")</f>
        <v/>
      </c>
    </row>
    <row r="243" spans="7:10" x14ac:dyDescent="0.5">
      <c r="G243" s="211"/>
      <c r="H243" s="211" t="str">
        <f ca="1">IF(Table3[[#This Row],[الاعتماد ]]="تم ",IF(H243="",TODAY(),H243),"")</f>
        <v/>
      </c>
      <c r="J243" s="212" t="str">
        <f ca="1">IF(G243&lt;&gt;"",IF(Table3[[#This Row],[الاعتماد ]]&lt;&gt;"",IF(J243=0,NOW()-Table3[[#This Row],[التاريخ الفعلي  للمخرج]],J243),NOW()-Table3[[#This Row],[التاريخ المستحق للمخرج]]),"")</f>
        <v/>
      </c>
    </row>
    <row r="244" spans="7:10" x14ac:dyDescent="0.5">
      <c r="G244" s="211"/>
      <c r="H244" s="211" t="str">
        <f ca="1">IF(Table3[[#This Row],[الاعتماد ]]="تم ",IF(H244="",TODAY(),H244),"")</f>
        <v/>
      </c>
      <c r="J244" s="212" t="str">
        <f ca="1">IF(G244&lt;&gt;"",IF(Table3[[#This Row],[الاعتماد ]]&lt;&gt;"",IF(J244=0,NOW()-Table3[[#This Row],[التاريخ الفعلي  للمخرج]],J244),NOW()-Table3[[#This Row],[التاريخ المستحق للمخرج]]),"")</f>
        <v/>
      </c>
    </row>
    <row r="245" spans="7:10" x14ac:dyDescent="0.5">
      <c r="G245" s="211"/>
      <c r="H245" s="211" t="str">
        <f ca="1">IF(Table3[[#This Row],[الاعتماد ]]="تم ",IF(H245="",TODAY(),H245),"")</f>
        <v/>
      </c>
      <c r="J245" s="212" t="str">
        <f ca="1">IF(G245&lt;&gt;"",IF(Table3[[#This Row],[الاعتماد ]]&lt;&gt;"",IF(J245=0,NOW()-Table3[[#This Row],[التاريخ الفعلي  للمخرج]],J245),NOW()-Table3[[#This Row],[التاريخ المستحق للمخرج]]),"")</f>
        <v/>
      </c>
    </row>
    <row r="246" spans="7:10" x14ac:dyDescent="0.5">
      <c r="G246" s="211"/>
      <c r="H246" s="211" t="str">
        <f ca="1">IF(Table3[[#This Row],[الاعتماد ]]="تم ",IF(H246="",TODAY(),H246),"")</f>
        <v/>
      </c>
      <c r="J246" s="212" t="str">
        <f ca="1">IF(G246&lt;&gt;"",IF(Table3[[#This Row],[الاعتماد ]]&lt;&gt;"",IF(J246=0,NOW()-Table3[[#This Row],[التاريخ الفعلي  للمخرج]],J246),NOW()-Table3[[#This Row],[التاريخ المستحق للمخرج]]),"")</f>
        <v/>
      </c>
    </row>
    <row r="247" spans="7:10" x14ac:dyDescent="0.5">
      <c r="G247" s="211"/>
      <c r="H247" s="211" t="str">
        <f ca="1">IF(Table3[[#This Row],[الاعتماد ]]="تم ",IF(H247="",TODAY(),H247),"")</f>
        <v/>
      </c>
      <c r="J247" s="212" t="str">
        <f ca="1">IF(G247&lt;&gt;"",IF(Table3[[#This Row],[الاعتماد ]]&lt;&gt;"",IF(J247=0,NOW()-Table3[[#This Row],[التاريخ الفعلي  للمخرج]],J247),NOW()-Table3[[#This Row],[التاريخ المستحق للمخرج]]),"")</f>
        <v/>
      </c>
    </row>
    <row r="248" spans="7:10" x14ac:dyDescent="0.5">
      <c r="G248" s="211"/>
      <c r="H248" s="211" t="str">
        <f ca="1">IF(Table3[[#This Row],[الاعتماد ]]="تم ",IF(H248="",TODAY(),H248),"")</f>
        <v/>
      </c>
      <c r="J248" s="212" t="str">
        <f ca="1">IF(G248&lt;&gt;"",IF(Table3[[#This Row],[الاعتماد ]]&lt;&gt;"",IF(J248=0,NOW()-Table3[[#This Row],[التاريخ الفعلي  للمخرج]],J248),NOW()-Table3[[#This Row],[التاريخ المستحق للمخرج]]),"")</f>
        <v/>
      </c>
    </row>
    <row r="249" spans="7:10" x14ac:dyDescent="0.5">
      <c r="G249" s="211"/>
      <c r="H249" s="211" t="str">
        <f ca="1">IF(Table3[[#This Row],[الاعتماد ]]="تم ",IF(H249="",TODAY(),H249),"")</f>
        <v/>
      </c>
      <c r="J249" s="212" t="str">
        <f ca="1">IF(G249&lt;&gt;"",IF(Table3[[#This Row],[الاعتماد ]]&lt;&gt;"",IF(J249=0,NOW()-Table3[[#This Row],[التاريخ الفعلي  للمخرج]],J249),NOW()-Table3[[#This Row],[التاريخ المستحق للمخرج]]),"")</f>
        <v/>
      </c>
    </row>
    <row r="250" spans="7:10" x14ac:dyDescent="0.5">
      <c r="G250" s="211"/>
      <c r="H250" s="211" t="str">
        <f ca="1">IF(Table3[[#This Row],[الاعتماد ]]="تم ",IF(H250="",TODAY(),H250),"")</f>
        <v/>
      </c>
      <c r="J250" s="212" t="str">
        <f ca="1">IF(G250&lt;&gt;"",IF(Table3[[#This Row],[الاعتماد ]]&lt;&gt;"",IF(J250=0,NOW()-Table3[[#This Row],[التاريخ الفعلي  للمخرج]],J250),NOW()-Table3[[#This Row],[التاريخ المستحق للمخرج]]),"")</f>
        <v/>
      </c>
    </row>
    <row r="251" spans="7:10" x14ac:dyDescent="0.5">
      <c r="G251" s="211"/>
      <c r="H251" s="211" t="str">
        <f ca="1">IF(Table3[[#This Row],[الاعتماد ]]="تم ",IF(H251="",TODAY(),H251),"")</f>
        <v/>
      </c>
      <c r="J251" s="212" t="str">
        <f ca="1">IF(G251&lt;&gt;"",IF(Table3[[#This Row],[الاعتماد ]]&lt;&gt;"",IF(J251=0,NOW()-Table3[[#This Row],[التاريخ الفعلي  للمخرج]],J251),NOW()-Table3[[#This Row],[التاريخ المستحق للمخرج]]),"")</f>
        <v/>
      </c>
    </row>
    <row r="252" spans="7:10" x14ac:dyDescent="0.5">
      <c r="G252" s="211"/>
      <c r="H252" s="211" t="str">
        <f ca="1">IF(Table3[[#This Row],[الاعتماد ]]="تم ",IF(H252="",TODAY(),H252),"")</f>
        <v/>
      </c>
      <c r="J252" s="212" t="str">
        <f ca="1">IF(G252&lt;&gt;"",IF(Table3[[#This Row],[الاعتماد ]]&lt;&gt;"",IF(J252=0,NOW()-Table3[[#This Row],[التاريخ الفعلي  للمخرج]],J252),NOW()-Table3[[#This Row],[التاريخ المستحق للمخرج]]),"")</f>
        <v/>
      </c>
    </row>
    <row r="253" spans="7:10" x14ac:dyDescent="0.5">
      <c r="G253" s="211"/>
      <c r="H253" s="211" t="str">
        <f ca="1">IF(Table3[[#This Row],[الاعتماد ]]="تم ",IF(H253="",TODAY(),H253),"")</f>
        <v/>
      </c>
      <c r="J253" s="212" t="str">
        <f ca="1">IF(G253&lt;&gt;"",IF(Table3[[#This Row],[الاعتماد ]]&lt;&gt;"",IF(J253=0,NOW()-Table3[[#This Row],[التاريخ الفعلي  للمخرج]],J253),NOW()-Table3[[#This Row],[التاريخ المستحق للمخرج]]),"")</f>
        <v/>
      </c>
    </row>
    <row r="254" spans="7:10" x14ac:dyDescent="0.5">
      <c r="G254" s="211"/>
      <c r="H254" s="211" t="str">
        <f ca="1">IF(Table3[[#This Row],[الاعتماد ]]="تم ",IF(H254="",TODAY(),H254),"")</f>
        <v/>
      </c>
      <c r="J254" s="212" t="str">
        <f ca="1">IF(G254&lt;&gt;"",IF(Table3[[#This Row],[الاعتماد ]]&lt;&gt;"",IF(J254=0,NOW()-Table3[[#This Row],[التاريخ الفعلي  للمخرج]],J254),NOW()-Table3[[#This Row],[التاريخ المستحق للمخرج]]),"")</f>
        <v/>
      </c>
    </row>
    <row r="255" spans="7:10" x14ac:dyDescent="0.5">
      <c r="G255" s="211"/>
      <c r="H255" s="211" t="str">
        <f ca="1">IF(Table3[[#This Row],[الاعتماد ]]="تم ",IF(H255="",TODAY(),H255),"")</f>
        <v/>
      </c>
      <c r="J255" s="212" t="str">
        <f ca="1">IF(G255&lt;&gt;"",IF(Table3[[#This Row],[الاعتماد ]]&lt;&gt;"",IF(J255=0,NOW()-Table3[[#This Row],[التاريخ الفعلي  للمخرج]],J255),NOW()-Table3[[#This Row],[التاريخ المستحق للمخرج]]),"")</f>
        <v/>
      </c>
    </row>
    <row r="256" spans="7:10" x14ac:dyDescent="0.5">
      <c r="G256" s="211"/>
      <c r="H256" s="211" t="str">
        <f ca="1">IF(Table3[[#This Row],[الاعتماد ]]="تم ",IF(H256="",TODAY(),H256),"")</f>
        <v/>
      </c>
      <c r="J256" s="212" t="str">
        <f ca="1">IF(G256&lt;&gt;"",IF(Table3[[#This Row],[الاعتماد ]]&lt;&gt;"",IF(J256=0,NOW()-Table3[[#This Row],[التاريخ الفعلي  للمخرج]],J256),NOW()-Table3[[#This Row],[التاريخ المستحق للمخرج]]),"")</f>
        <v/>
      </c>
    </row>
    <row r="257" spans="7:10" x14ac:dyDescent="0.5">
      <c r="G257" s="211"/>
      <c r="H257" s="211" t="str">
        <f ca="1">IF(Table3[[#This Row],[الاعتماد ]]="تم ",IF(H257="",TODAY(),H257),"")</f>
        <v/>
      </c>
      <c r="J257" s="212" t="str">
        <f ca="1">IF(G257&lt;&gt;"",IF(Table3[[#This Row],[الاعتماد ]]&lt;&gt;"",IF(J257=0,NOW()-Table3[[#This Row],[التاريخ الفعلي  للمخرج]],J257),NOW()-Table3[[#This Row],[التاريخ المستحق للمخرج]]),"")</f>
        <v/>
      </c>
    </row>
    <row r="258" spans="7:10" x14ac:dyDescent="0.5">
      <c r="G258" s="211"/>
      <c r="H258" s="211" t="str">
        <f ca="1">IF(Table3[[#This Row],[الاعتماد ]]="تم ",IF(H258="",TODAY(),H258),"")</f>
        <v/>
      </c>
      <c r="J258" s="212" t="str">
        <f ca="1">IF(G258&lt;&gt;"",IF(Table3[[#This Row],[الاعتماد ]]&lt;&gt;"",IF(J258=0,NOW()-Table3[[#This Row],[التاريخ الفعلي  للمخرج]],J258),NOW()-Table3[[#This Row],[التاريخ المستحق للمخرج]]),"")</f>
        <v/>
      </c>
    </row>
    <row r="259" spans="7:10" x14ac:dyDescent="0.5">
      <c r="G259" s="211"/>
      <c r="H259" s="211" t="str">
        <f ca="1">IF(Table3[[#This Row],[الاعتماد ]]="تم ",IF(H259="",TODAY(),H259),"")</f>
        <v/>
      </c>
      <c r="J259" s="212" t="str">
        <f ca="1">IF(G259&lt;&gt;"",IF(Table3[[#This Row],[الاعتماد ]]&lt;&gt;"",IF(J259=0,NOW()-Table3[[#This Row],[التاريخ الفعلي  للمخرج]],J259),NOW()-Table3[[#This Row],[التاريخ المستحق للمخرج]]),"")</f>
        <v/>
      </c>
    </row>
    <row r="260" spans="7:10" x14ac:dyDescent="0.5">
      <c r="G260" s="211"/>
      <c r="H260" s="211" t="str">
        <f ca="1">IF(Table3[[#This Row],[الاعتماد ]]="تم ",IF(H260="",TODAY(),H260),"")</f>
        <v/>
      </c>
      <c r="J260" s="212" t="str">
        <f ca="1">IF(G260&lt;&gt;"",IF(Table3[[#This Row],[الاعتماد ]]&lt;&gt;"",IF(J260=0,NOW()-Table3[[#This Row],[التاريخ الفعلي  للمخرج]],J260),NOW()-Table3[[#This Row],[التاريخ المستحق للمخرج]]),"")</f>
        <v/>
      </c>
    </row>
    <row r="261" spans="7:10" x14ac:dyDescent="0.5">
      <c r="G261" s="211"/>
      <c r="H261" s="211" t="str">
        <f ca="1">IF(Table3[[#This Row],[الاعتماد ]]="تم ",IF(H261="",TODAY(),H261),"")</f>
        <v/>
      </c>
      <c r="J261" s="212" t="str">
        <f ca="1">IF(G261&lt;&gt;"",IF(Table3[[#This Row],[الاعتماد ]]&lt;&gt;"",IF(J261=0,NOW()-Table3[[#This Row],[التاريخ الفعلي  للمخرج]],J261),NOW()-Table3[[#This Row],[التاريخ المستحق للمخرج]]),"")</f>
        <v/>
      </c>
    </row>
    <row r="262" spans="7:10" x14ac:dyDescent="0.5">
      <c r="G262" s="211"/>
      <c r="H262" s="211" t="str">
        <f ca="1">IF(Table3[[#This Row],[الاعتماد ]]="تم ",IF(H262="",TODAY(),H262),"")</f>
        <v/>
      </c>
      <c r="J262" s="212" t="str">
        <f ca="1">IF(G262&lt;&gt;"",IF(Table3[[#This Row],[الاعتماد ]]&lt;&gt;"",IF(J262=0,NOW()-Table3[[#This Row],[التاريخ الفعلي  للمخرج]],J262),NOW()-Table3[[#This Row],[التاريخ المستحق للمخرج]]),"")</f>
        <v/>
      </c>
    </row>
    <row r="263" spans="7:10" x14ac:dyDescent="0.5">
      <c r="G263" s="211"/>
      <c r="H263" s="211" t="str">
        <f ca="1">IF(Table3[[#This Row],[الاعتماد ]]="تم ",IF(H263="",TODAY(),H263),"")</f>
        <v/>
      </c>
      <c r="J263" s="212" t="str">
        <f ca="1">IF(G263&lt;&gt;"",IF(Table3[[#This Row],[الاعتماد ]]&lt;&gt;"",IF(J263=0,NOW()-Table3[[#This Row],[التاريخ الفعلي  للمخرج]],J263),NOW()-Table3[[#This Row],[التاريخ المستحق للمخرج]]),"")</f>
        <v/>
      </c>
    </row>
    <row r="264" spans="7:10" x14ac:dyDescent="0.5">
      <c r="G264" s="211"/>
      <c r="H264" s="211" t="str">
        <f ca="1">IF(Table3[[#This Row],[الاعتماد ]]="تم ",IF(H264="",TODAY(),H264),"")</f>
        <v/>
      </c>
      <c r="J264" s="212" t="str">
        <f ca="1">IF(G264&lt;&gt;"",IF(Table3[[#This Row],[الاعتماد ]]&lt;&gt;"",IF(J264=0,NOW()-Table3[[#This Row],[التاريخ الفعلي  للمخرج]],J264),NOW()-Table3[[#This Row],[التاريخ المستحق للمخرج]]),"")</f>
        <v/>
      </c>
    </row>
    <row r="265" spans="7:10" x14ac:dyDescent="0.5">
      <c r="G265" s="211"/>
      <c r="H265" s="211" t="str">
        <f ca="1">IF(Table3[[#This Row],[الاعتماد ]]="تم ",IF(H265="",TODAY(),H265),"")</f>
        <v/>
      </c>
      <c r="J265" s="212" t="str">
        <f ca="1">IF(G265&lt;&gt;"",IF(Table3[[#This Row],[الاعتماد ]]&lt;&gt;"",IF(J265=0,NOW()-Table3[[#This Row],[التاريخ الفعلي  للمخرج]],J265),NOW()-Table3[[#This Row],[التاريخ المستحق للمخرج]]),"")</f>
        <v/>
      </c>
    </row>
    <row r="266" spans="7:10" x14ac:dyDescent="0.5">
      <c r="G266" s="211"/>
      <c r="H266" s="211" t="str">
        <f ca="1">IF(Table3[[#This Row],[الاعتماد ]]="تم ",IF(H266="",TODAY(),H266),"")</f>
        <v/>
      </c>
      <c r="J266" s="212" t="str">
        <f ca="1">IF(G266&lt;&gt;"",IF(Table3[[#This Row],[الاعتماد ]]&lt;&gt;"",IF(J266=0,NOW()-Table3[[#This Row],[التاريخ الفعلي  للمخرج]],J266),NOW()-Table3[[#This Row],[التاريخ المستحق للمخرج]]),"")</f>
        <v/>
      </c>
    </row>
    <row r="267" spans="7:10" x14ac:dyDescent="0.5">
      <c r="G267" s="211"/>
      <c r="H267" s="211" t="str">
        <f ca="1">IF(Table3[[#This Row],[الاعتماد ]]="تم ",IF(H267="",TODAY(),H267),"")</f>
        <v/>
      </c>
      <c r="J267" s="212" t="str">
        <f ca="1">IF(G267&lt;&gt;"",IF(Table3[[#This Row],[الاعتماد ]]&lt;&gt;"",IF(J267=0,NOW()-Table3[[#This Row],[التاريخ الفعلي  للمخرج]],J267),NOW()-Table3[[#This Row],[التاريخ المستحق للمخرج]]),"")</f>
        <v/>
      </c>
    </row>
    <row r="268" spans="7:10" x14ac:dyDescent="0.5">
      <c r="G268" s="211"/>
      <c r="H268" s="211" t="str">
        <f ca="1">IF(Table3[[#This Row],[الاعتماد ]]="تم ",IF(H268="",TODAY(),H268),"")</f>
        <v/>
      </c>
      <c r="J268" s="212" t="str">
        <f ca="1">IF(G268&lt;&gt;"",IF(Table3[[#This Row],[الاعتماد ]]&lt;&gt;"",IF(J268=0,NOW()-Table3[[#This Row],[التاريخ الفعلي  للمخرج]],J268),NOW()-Table3[[#This Row],[التاريخ المستحق للمخرج]]),"")</f>
        <v/>
      </c>
    </row>
    <row r="269" spans="7:10" x14ac:dyDescent="0.5">
      <c r="G269" s="211"/>
      <c r="H269" s="211" t="str">
        <f ca="1">IF(Table3[[#This Row],[الاعتماد ]]="تم ",IF(H269="",TODAY(),H269),"")</f>
        <v/>
      </c>
      <c r="J269" s="212" t="str">
        <f ca="1">IF(G269&lt;&gt;"",IF(Table3[[#This Row],[الاعتماد ]]&lt;&gt;"",IF(J269=0,NOW()-Table3[[#This Row],[التاريخ الفعلي  للمخرج]],J269),NOW()-Table3[[#This Row],[التاريخ المستحق للمخرج]]),"")</f>
        <v/>
      </c>
    </row>
    <row r="270" spans="7:10" x14ac:dyDescent="0.5">
      <c r="G270" s="211"/>
      <c r="H270" s="211" t="str">
        <f ca="1">IF(Table3[[#This Row],[الاعتماد ]]="تم ",IF(H270="",TODAY(),H270),"")</f>
        <v/>
      </c>
      <c r="J270" s="212" t="str">
        <f ca="1">IF(G270&lt;&gt;"",IF(Table3[[#This Row],[الاعتماد ]]&lt;&gt;"",IF(J270=0,NOW()-Table3[[#This Row],[التاريخ الفعلي  للمخرج]],J270),NOW()-Table3[[#This Row],[التاريخ المستحق للمخرج]]),"")</f>
        <v/>
      </c>
    </row>
    <row r="271" spans="7:10" x14ac:dyDescent="0.5">
      <c r="G271" s="211"/>
      <c r="H271" s="211" t="str">
        <f ca="1">IF(Table3[[#This Row],[الاعتماد ]]="تم ",IF(H271="",TODAY(),H271),"")</f>
        <v/>
      </c>
      <c r="J271" s="212" t="str">
        <f ca="1">IF(G271&lt;&gt;"",IF(Table3[[#This Row],[الاعتماد ]]&lt;&gt;"",IF(J271=0,NOW()-Table3[[#This Row],[التاريخ الفعلي  للمخرج]],J271),NOW()-Table3[[#This Row],[التاريخ المستحق للمخرج]]),"")</f>
        <v/>
      </c>
    </row>
    <row r="272" spans="7:10" x14ac:dyDescent="0.5">
      <c r="G272" s="211"/>
      <c r="H272" s="211" t="str">
        <f ca="1">IF(Table3[[#This Row],[الاعتماد ]]="تم ",IF(H272="",TODAY(),H272),"")</f>
        <v/>
      </c>
      <c r="J272" s="212" t="str">
        <f ca="1">IF(G272&lt;&gt;"",IF(Table3[[#This Row],[الاعتماد ]]&lt;&gt;"",IF(J272=0,NOW()-Table3[[#This Row],[التاريخ الفعلي  للمخرج]],J272),NOW()-Table3[[#This Row],[التاريخ المستحق للمخرج]]),"")</f>
        <v/>
      </c>
    </row>
    <row r="273" spans="7:10" x14ac:dyDescent="0.5">
      <c r="G273" s="211"/>
      <c r="H273" s="211" t="str">
        <f ca="1">IF(Table3[[#This Row],[الاعتماد ]]="تم ",IF(H273="",TODAY(),H273),"")</f>
        <v/>
      </c>
      <c r="J273" s="212" t="str">
        <f ca="1">IF(G273&lt;&gt;"",IF(Table3[[#This Row],[الاعتماد ]]&lt;&gt;"",IF(J273=0,NOW()-Table3[[#This Row],[التاريخ الفعلي  للمخرج]],J273),NOW()-Table3[[#This Row],[التاريخ المستحق للمخرج]]),"")</f>
        <v/>
      </c>
    </row>
    <row r="274" spans="7:10" x14ac:dyDescent="0.5">
      <c r="G274" s="211"/>
      <c r="H274" s="211" t="str">
        <f ca="1">IF(Table3[[#This Row],[الاعتماد ]]="تم ",IF(H274="",TODAY(),H274),"")</f>
        <v/>
      </c>
      <c r="J274" s="212" t="str">
        <f ca="1">IF(G274&lt;&gt;"",IF(Table3[[#This Row],[الاعتماد ]]&lt;&gt;"",IF(J274=0,NOW()-Table3[[#This Row],[التاريخ الفعلي  للمخرج]],J274),NOW()-Table3[[#This Row],[التاريخ المستحق للمخرج]]),"")</f>
        <v/>
      </c>
    </row>
    <row r="275" spans="7:10" x14ac:dyDescent="0.5">
      <c r="G275" s="211"/>
      <c r="H275" s="211" t="str">
        <f ca="1">IF(Table3[[#This Row],[الاعتماد ]]="تم ",IF(H275="",TODAY(),H275),"")</f>
        <v/>
      </c>
      <c r="J275" s="212" t="str">
        <f ca="1">IF(G275&lt;&gt;"",IF(Table3[[#This Row],[الاعتماد ]]&lt;&gt;"",IF(J275=0,NOW()-Table3[[#This Row],[التاريخ الفعلي  للمخرج]],J275),NOW()-Table3[[#This Row],[التاريخ المستحق للمخرج]]),"")</f>
        <v/>
      </c>
    </row>
    <row r="276" spans="7:10" x14ac:dyDescent="0.5">
      <c r="G276" s="211"/>
      <c r="H276" s="211" t="str">
        <f ca="1">IF(Table3[[#This Row],[الاعتماد ]]="تم ",IF(H276="",TODAY(),H276),"")</f>
        <v/>
      </c>
      <c r="J276" s="212" t="str">
        <f ca="1">IF(G276&lt;&gt;"",IF(Table3[[#This Row],[الاعتماد ]]&lt;&gt;"",IF(J276=0,NOW()-Table3[[#This Row],[التاريخ الفعلي  للمخرج]],J276),NOW()-Table3[[#This Row],[التاريخ المستحق للمخرج]]),"")</f>
        <v/>
      </c>
    </row>
    <row r="277" spans="7:10" x14ac:dyDescent="0.5">
      <c r="G277" s="211"/>
      <c r="H277" s="211" t="str">
        <f ca="1">IF(Table3[[#This Row],[الاعتماد ]]="تم ",IF(H277="",TODAY(),H277),"")</f>
        <v/>
      </c>
      <c r="J277" s="212" t="str">
        <f ca="1">IF(G277&lt;&gt;"",IF(Table3[[#This Row],[الاعتماد ]]&lt;&gt;"",IF(J277=0,NOW()-Table3[[#This Row],[التاريخ الفعلي  للمخرج]],J277),NOW()-Table3[[#This Row],[التاريخ المستحق للمخرج]]),"")</f>
        <v/>
      </c>
    </row>
    <row r="278" spans="7:10" x14ac:dyDescent="0.5">
      <c r="G278" s="211"/>
      <c r="H278" s="211" t="str">
        <f ca="1">IF(Table3[[#This Row],[الاعتماد ]]="تم ",IF(H278="",TODAY(),H278),"")</f>
        <v/>
      </c>
      <c r="J278" s="212" t="str">
        <f ca="1">IF(G278&lt;&gt;"",IF(Table3[[#This Row],[الاعتماد ]]&lt;&gt;"",IF(J278=0,NOW()-Table3[[#This Row],[التاريخ الفعلي  للمخرج]],J278),NOW()-Table3[[#This Row],[التاريخ المستحق للمخرج]]),"")</f>
        <v/>
      </c>
    </row>
    <row r="279" spans="7:10" x14ac:dyDescent="0.5">
      <c r="G279" s="211"/>
      <c r="H279" s="211" t="str">
        <f ca="1">IF(Table3[[#This Row],[الاعتماد ]]="تم ",IF(H279="",TODAY(),H279),"")</f>
        <v/>
      </c>
      <c r="J279" s="212" t="str">
        <f ca="1">IF(G279&lt;&gt;"",IF(Table3[[#This Row],[الاعتماد ]]&lt;&gt;"",IF(J279=0,NOW()-Table3[[#This Row],[التاريخ الفعلي  للمخرج]],J279),NOW()-Table3[[#This Row],[التاريخ المستحق للمخرج]]),"")</f>
        <v/>
      </c>
    </row>
    <row r="280" spans="7:10" x14ac:dyDescent="0.5">
      <c r="G280" s="211"/>
      <c r="H280" s="211" t="str">
        <f ca="1">IF(Table3[[#This Row],[الاعتماد ]]="تم ",IF(H280="",TODAY(),H280),"")</f>
        <v/>
      </c>
      <c r="J280" s="212" t="str">
        <f ca="1">IF(G280&lt;&gt;"",IF(Table3[[#This Row],[الاعتماد ]]&lt;&gt;"",IF(J280=0,NOW()-Table3[[#This Row],[التاريخ الفعلي  للمخرج]],J280),NOW()-Table3[[#This Row],[التاريخ المستحق للمخرج]]),"")</f>
        <v/>
      </c>
    </row>
    <row r="281" spans="7:10" x14ac:dyDescent="0.5">
      <c r="G281" s="211"/>
      <c r="H281" s="211" t="str">
        <f ca="1">IF(Table3[[#This Row],[الاعتماد ]]="تم ",IF(H281="",TODAY(),H281),"")</f>
        <v/>
      </c>
      <c r="J281" s="212" t="str">
        <f ca="1">IF(G281&lt;&gt;"",IF(Table3[[#This Row],[الاعتماد ]]&lt;&gt;"",IF(J281=0,NOW()-Table3[[#This Row],[التاريخ الفعلي  للمخرج]],J281),NOW()-Table3[[#This Row],[التاريخ المستحق للمخرج]]),"")</f>
        <v/>
      </c>
    </row>
    <row r="282" spans="7:10" x14ac:dyDescent="0.5">
      <c r="G282" s="211"/>
      <c r="H282" s="211" t="str">
        <f ca="1">IF(Table3[[#This Row],[الاعتماد ]]="تم ",IF(H282="",TODAY(),H282),"")</f>
        <v/>
      </c>
      <c r="J282" s="212" t="str">
        <f ca="1">IF(G282&lt;&gt;"",IF(Table3[[#This Row],[الاعتماد ]]&lt;&gt;"",IF(J282=0,NOW()-Table3[[#This Row],[التاريخ الفعلي  للمخرج]],J282),NOW()-Table3[[#This Row],[التاريخ المستحق للمخرج]]),"")</f>
        <v/>
      </c>
    </row>
    <row r="283" spans="7:10" x14ac:dyDescent="0.5">
      <c r="G283" s="211"/>
      <c r="H283" s="211" t="str">
        <f ca="1">IF(Table3[[#This Row],[الاعتماد ]]="تم ",IF(H283="",TODAY(),H283),"")</f>
        <v/>
      </c>
      <c r="J283" s="212" t="str">
        <f ca="1">IF(G283&lt;&gt;"",IF(Table3[[#This Row],[الاعتماد ]]&lt;&gt;"",IF(J283=0,NOW()-Table3[[#This Row],[التاريخ الفعلي  للمخرج]],J283),NOW()-Table3[[#This Row],[التاريخ المستحق للمخرج]]),"")</f>
        <v/>
      </c>
    </row>
    <row r="284" spans="7:10" x14ac:dyDescent="0.5">
      <c r="G284" s="211"/>
      <c r="H284" s="211" t="str">
        <f ca="1">IF(Table3[[#This Row],[الاعتماد ]]="تم ",IF(H284="",TODAY(),H284),"")</f>
        <v/>
      </c>
      <c r="J284" s="212" t="str">
        <f ca="1">IF(G284&lt;&gt;"",IF(Table3[[#This Row],[الاعتماد ]]&lt;&gt;"",IF(J284=0,NOW()-Table3[[#This Row],[التاريخ الفعلي  للمخرج]],J284),NOW()-Table3[[#This Row],[التاريخ المستحق للمخرج]]),"")</f>
        <v/>
      </c>
    </row>
    <row r="285" spans="7:10" x14ac:dyDescent="0.5">
      <c r="G285" s="211"/>
      <c r="H285" s="211" t="str">
        <f ca="1">IF(Table3[[#This Row],[الاعتماد ]]="تم ",IF(H285="",TODAY(),H285),"")</f>
        <v/>
      </c>
      <c r="J285" s="212" t="str">
        <f ca="1">IF(G285&lt;&gt;"",IF(Table3[[#This Row],[الاعتماد ]]&lt;&gt;"",IF(J285=0,NOW()-Table3[[#This Row],[التاريخ الفعلي  للمخرج]],J285),NOW()-Table3[[#This Row],[التاريخ المستحق للمخرج]]),"")</f>
        <v/>
      </c>
    </row>
    <row r="286" spans="7:10" x14ac:dyDescent="0.5">
      <c r="G286" s="211"/>
      <c r="H286" s="211" t="str">
        <f ca="1">IF(Table3[[#This Row],[الاعتماد ]]="تم ",IF(H286="",TODAY(),H286),"")</f>
        <v/>
      </c>
      <c r="J286" s="212" t="str">
        <f ca="1">IF(G286&lt;&gt;"",IF(Table3[[#This Row],[الاعتماد ]]&lt;&gt;"",IF(J286=0,NOW()-Table3[[#This Row],[التاريخ الفعلي  للمخرج]],J286),NOW()-Table3[[#This Row],[التاريخ المستحق للمخرج]]),"")</f>
        <v/>
      </c>
    </row>
    <row r="287" spans="7:10" x14ac:dyDescent="0.5">
      <c r="G287" s="211"/>
      <c r="H287" s="211" t="str">
        <f ca="1">IF(Table3[[#This Row],[الاعتماد ]]="تم ",IF(H287="",TODAY(),H287),"")</f>
        <v/>
      </c>
      <c r="J287" s="212" t="str">
        <f ca="1">IF(G287&lt;&gt;"",IF(Table3[[#This Row],[الاعتماد ]]&lt;&gt;"",IF(J287=0,NOW()-Table3[[#This Row],[التاريخ الفعلي  للمخرج]],J287),NOW()-Table3[[#This Row],[التاريخ المستحق للمخرج]]),"")</f>
        <v/>
      </c>
    </row>
    <row r="288" spans="7:10" x14ac:dyDescent="0.5">
      <c r="G288" s="211"/>
      <c r="H288" s="211" t="str">
        <f ca="1">IF(Table3[[#This Row],[الاعتماد ]]="تم ",IF(H288="",TODAY(),H288),"")</f>
        <v/>
      </c>
      <c r="J288" s="212" t="str">
        <f ca="1">IF(G288&lt;&gt;"",IF(Table3[[#This Row],[الاعتماد ]]&lt;&gt;"",IF(J288=0,NOW()-Table3[[#This Row],[التاريخ الفعلي  للمخرج]],J288),NOW()-Table3[[#This Row],[التاريخ المستحق للمخرج]]),"")</f>
        <v/>
      </c>
    </row>
    <row r="289" spans="7:10" x14ac:dyDescent="0.5">
      <c r="G289" s="211"/>
      <c r="H289" s="211" t="str">
        <f ca="1">IF(Table3[[#This Row],[الاعتماد ]]="تم ",IF(H289="",TODAY(),H289),"")</f>
        <v/>
      </c>
      <c r="J289" s="212" t="str">
        <f ca="1">IF(G289&lt;&gt;"",IF(Table3[[#This Row],[الاعتماد ]]&lt;&gt;"",IF(J289=0,NOW()-Table3[[#This Row],[التاريخ الفعلي  للمخرج]],J289),NOW()-Table3[[#This Row],[التاريخ المستحق للمخرج]]),"")</f>
        <v/>
      </c>
    </row>
    <row r="290" spans="7:10" x14ac:dyDescent="0.5">
      <c r="G290" s="211"/>
      <c r="H290" s="211" t="str">
        <f ca="1">IF(Table3[[#This Row],[الاعتماد ]]="تم ",IF(H290="",TODAY(),H290),"")</f>
        <v/>
      </c>
      <c r="J290" s="212" t="str">
        <f ca="1">IF(G290&lt;&gt;"",IF(Table3[[#This Row],[الاعتماد ]]&lt;&gt;"",IF(J290=0,NOW()-Table3[[#This Row],[التاريخ الفعلي  للمخرج]],J290),NOW()-Table3[[#This Row],[التاريخ المستحق للمخرج]]),"")</f>
        <v/>
      </c>
    </row>
    <row r="291" spans="7:10" x14ac:dyDescent="0.5">
      <c r="G291" s="211"/>
      <c r="H291" s="211" t="str">
        <f ca="1">IF(Table3[[#This Row],[الاعتماد ]]="تم ",IF(H291="",TODAY(),H291),"")</f>
        <v/>
      </c>
      <c r="J291" s="212" t="str">
        <f ca="1">IF(G291&lt;&gt;"",IF(Table3[[#This Row],[الاعتماد ]]&lt;&gt;"",IF(J291=0,NOW()-Table3[[#This Row],[التاريخ الفعلي  للمخرج]],J291),NOW()-Table3[[#This Row],[التاريخ المستحق للمخرج]]),"")</f>
        <v/>
      </c>
    </row>
    <row r="292" spans="7:10" x14ac:dyDescent="0.5">
      <c r="G292" s="211"/>
      <c r="H292" s="211" t="str">
        <f ca="1">IF(Table3[[#This Row],[الاعتماد ]]="تم ",IF(H292="",TODAY(),H292),"")</f>
        <v/>
      </c>
      <c r="J292" s="212" t="str">
        <f ca="1">IF(G292&lt;&gt;"",IF(Table3[[#This Row],[الاعتماد ]]&lt;&gt;"",IF(J292=0,NOW()-Table3[[#This Row],[التاريخ الفعلي  للمخرج]],J292),NOW()-Table3[[#This Row],[التاريخ المستحق للمخرج]]),"")</f>
        <v/>
      </c>
    </row>
    <row r="293" spans="7:10" x14ac:dyDescent="0.5">
      <c r="G293" s="211"/>
      <c r="H293" s="211" t="str">
        <f ca="1">IF(Table3[[#This Row],[الاعتماد ]]="تم ",IF(H293="",TODAY(),H293),"")</f>
        <v/>
      </c>
      <c r="J293" s="212" t="str">
        <f ca="1">IF(G293&lt;&gt;"",IF(Table3[[#This Row],[الاعتماد ]]&lt;&gt;"",IF(J293=0,NOW()-Table3[[#This Row],[التاريخ الفعلي  للمخرج]],J293),NOW()-Table3[[#This Row],[التاريخ المستحق للمخرج]]),"")</f>
        <v/>
      </c>
    </row>
    <row r="294" spans="7:10" x14ac:dyDescent="0.5">
      <c r="G294" s="211"/>
      <c r="H294" s="211" t="str">
        <f ca="1">IF(Table3[[#This Row],[الاعتماد ]]="تم ",IF(H294="",TODAY(),H294),"")</f>
        <v/>
      </c>
      <c r="J294" s="212" t="str">
        <f ca="1">IF(G294&lt;&gt;"",IF(Table3[[#This Row],[الاعتماد ]]&lt;&gt;"",IF(J294=0,NOW()-Table3[[#This Row],[التاريخ الفعلي  للمخرج]],J294),NOW()-Table3[[#This Row],[التاريخ المستحق للمخرج]]),"")</f>
        <v/>
      </c>
    </row>
    <row r="295" spans="7:10" x14ac:dyDescent="0.5">
      <c r="G295" s="211"/>
      <c r="H295" s="211" t="str">
        <f ca="1">IF(Table3[[#This Row],[الاعتماد ]]="تم ",IF(H295="",TODAY(),H295),"")</f>
        <v/>
      </c>
      <c r="J295" s="212" t="str">
        <f ca="1">IF(G295&lt;&gt;"",IF(Table3[[#This Row],[الاعتماد ]]&lt;&gt;"",IF(J295=0,NOW()-Table3[[#This Row],[التاريخ الفعلي  للمخرج]],J295),NOW()-Table3[[#This Row],[التاريخ المستحق للمخرج]]),"")</f>
        <v/>
      </c>
    </row>
    <row r="296" spans="7:10" x14ac:dyDescent="0.5">
      <c r="G296" s="211"/>
      <c r="H296" s="211" t="str">
        <f ca="1">IF(Table3[[#This Row],[الاعتماد ]]="تم ",IF(H296="",TODAY(),H296),"")</f>
        <v/>
      </c>
      <c r="J296" s="212" t="str">
        <f ca="1">IF(G296&lt;&gt;"",IF(Table3[[#This Row],[الاعتماد ]]&lt;&gt;"",IF(J296=0,NOW()-Table3[[#This Row],[التاريخ الفعلي  للمخرج]],J296),NOW()-Table3[[#This Row],[التاريخ المستحق للمخرج]]),"")</f>
        <v/>
      </c>
    </row>
    <row r="297" spans="7:10" x14ac:dyDescent="0.5">
      <c r="G297" s="211"/>
      <c r="H297" s="211" t="str">
        <f ca="1">IF(Table3[[#This Row],[الاعتماد ]]="تم ",IF(H297="",TODAY(),H297),"")</f>
        <v/>
      </c>
      <c r="J297" s="212" t="str">
        <f ca="1">IF(G297&lt;&gt;"",IF(Table3[[#This Row],[الاعتماد ]]&lt;&gt;"",IF(J297=0,NOW()-Table3[[#This Row],[التاريخ الفعلي  للمخرج]],J297),NOW()-Table3[[#This Row],[التاريخ المستحق للمخرج]]),"")</f>
        <v/>
      </c>
    </row>
    <row r="298" spans="7:10" x14ac:dyDescent="0.5">
      <c r="G298" s="211"/>
      <c r="H298" s="211" t="str">
        <f ca="1">IF(Table3[[#This Row],[الاعتماد ]]="تم ",IF(H298="",TODAY(),H298),"")</f>
        <v/>
      </c>
      <c r="J298" s="212" t="str">
        <f ca="1">IF(G298&lt;&gt;"",IF(Table3[[#This Row],[الاعتماد ]]&lt;&gt;"",IF(J298=0,NOW()-Table3[[#This Row],[التاريخ الفعلي  للمخرج]],J298),NOW()-Table3[[#This Row],[التاريخ المستحق للمخرج]]),"")</f>
        <v/>
      </c>
    </row>
    <row r="299" spans="7:10" x14ac:dyDescent="0.5">
      <c r="G299" s="211"/>
      <c r="H299" s="211" t="str">
        <f ca="1">IF(Table3[[#This Row],[الاعتماد ]]="تم ",IF(H299="",TODAY(),H299),"")</f>
        <v/>
      </c>
      <c r="J299" s="212" t="str">
        <f ca="1">IF(G299&lt;&gt;"",IF(Table3[[#This Row],[الاعتماد ]]&lt;&gt;"",IF(J299=0,NOW()-Table3[[#This Row],[التاريخ الفعلي  للمخرج]],J299),NOW()-Table3[[#This Row],[التاريخ المستحق للمخرج]]),"")</f>
        <v/>
      </c>
    </row>
    <row r="300" spans="7:10" x14ac:dyDescent="0.5">
      <c r="G300" s="211"/>
      <c r="H300" s="211" t="str">
        <f ca="1">IF(Table3[[#This Row],[الاعتماد ]]="تم ",IF(H300="",TODAY(),H300),"")</f>
        <v/>
      </c>
      <c r="J300" s="212" t="str">
        <f ca="1">IF(G300&lt;&gt;"",IF(Table3[[#This Row],[الاعتماد ]]&lt;&gt;"",IF(J300=0,NOW()-Table3[[#This Row],[التاريخ الفعلي  للمخرج]],J300),NOW()-Table3[[#This Row],[التاريخ المستحق للمخرج]]),"")</f>
        <v/>
      </c>
    </row>
    <row r="301" spans="7:10" x14ac:dyDescent="0.5">
      <c r="G301" s="211"/>
      <c r="H301" s="211" t="str">
        <f ca="1">IF(Table3[[#This Row],[الاعتماد ]]="تم ",IF(H301="",TODAY(),H301),"")</f>
        <v/>
      </c>
      <c r="J301" s="212" t="str">
        <f ca="1">IF(G301&lt;&gt;"",IF(Table3[[#This Row],[الاعتماد ]]&lt;&gt;"",IF(J301=0,NOW()-Table3[[#This Row],[التاريخ الفعلي  للمخرج]],J301),NOW()-Table3[[#This Row],[التاريخ المستحق للمخرج]]),"")</f>
        <v/>
      </c>
    </row>
    <row r="302" spans="7:10" x14ac:dyDescent="0.5">
      <c r="G302" s="211"/>
      <c r="H302" s="211" t="str">
        <f ca="1">IF(Table3[[#This Row],[الاعتماد ]]="تم ",IF(H302="",TODAY(),H302),"")</f>
        <v/>
      </c>
      <c r="J302" s="212" t="str">
        <f ca="1">IF(G302&lt;&gt;"",IF(Table3[[#This Row],[الاعتماد ]]&lt;&gt;"",IF(J302=0,NOW()-Table3[[#This Row],[التاريخ الفعلي  للمخرج]],J302),NOW()-Table3[[#This Row],[التاريخ المستحق للمخرج]]),"")</f>
        <v/>
      </c>
    </row>
    <row r="303" spans="7:10" x14ac:dyDescent="0.5">
      <c r="G303" s="211"/>
      <c r="H303" s="211" t="str">
        <f ca="1">IF(Table3[[#This Row],[الاعتماد ]]="تم ",IF(H303="",TODAY(),H303),"")</f>
        <v/>
      </c>
      <c r="J303" s="212" t="str">
        <f ca="1">IF(G303&lt;&gt;"",IF(Table3[[#This Row],[الاعتماد ]]&lt;&gt;"",IF(J303=0,NOW()-Table3[[#This Row],[التاريخ الفعلي  للمخرج]],J303),NOW()-Table3[[#This Row],[التاريخ المستحق للمخرج]]),"")</f>
        <v/>
      </c>
    </row>
    <row r="304" spans="7:10" x14ac:dyDescent="0.5">
      <c r="G304" s="211"/>
      <c r="H304" s="211" t="str">
        <f ca="1">IF(Table3[[#This Row],[الاعتماد ]]="تم ",IF(H304="",TODAY(),H304),"")</f>
        <v/>
      </c>
      <c r="J304" s="212" t="str">
        <f ca="1">IF(G304&lt;&gt;"",IF(Table3[[#This Row],[الاعتماد ]]&lt;&gt;"",IF(J304=0,NOW()-Table3[[#This Row],[التاريخ الفعلي  للمخرج]],J304),NOW()-Table3[[#This Row],[التاريخ المستحق للمخرج]]),"")</f>
        <v/>
      </c>
    </row>
    <row r="305" spans="7:10" x14ac:dyDescent="0.5">
      <c r="G305" s="211"/>
      <c r="H305" s="211" t="str">
        <f ca="1">IF(Table3[[#This Row],[الاعتماد ]]="تم ",IF(H305="",TODAY(),H305),"")</f>
        <v/>
      </c>
      <c r="J305" s="212" t="str">
        <f ca="1">IF(G305&lt;&gt;"",IF(Table3[[#This Row],[الاعتماد ]]&lt;&gt;"",IF(J305=0,NOW()-Table3[[#This Row],[التاريخ الفعلي  للمخرج]],J305),NOW()-Table3[[#This Row],[التاريخ المستحق للمخرج]]),"")</f>
        <v/>
      </c>
    </row>
    <row r="306" spans="7:10" x14ac:dyDescent="0.5">
      <c r="G306" s="211"/>
      <c r="H306" s="211" t="str">
        <f ca="1">IF(Table3[[#This Row],[الاعتماد ]]="تم ",IF(H306="",TODAY(),H306),"")</f>
        <v/>
      </c>
      <c r="J306" s="212" t="str">
        <f ca="1">IF(G306&lt;&gt;"",IF(Table3[[#This Row],[الاعتماد ]]&lt;&gt;"",IF(J306=0,NOW()-Table3[[#This Row],[التاريخ الفعلي  للمخرج]],J306),NOW()-Table3[[#This Row],[التاريخ المستحق للمخرج]]),"")</f>
        <v/>
      </c>
    </row>
    <row r="307" spans="7:10" x14ac:dyDescent="0.5">
      <c r="G307" s="211"/>
      <c r="H307" s="211" t="str">
        <f ca="1">IF(Table3[[#This Row],[الاعتماد ]]="تم ",IF(H307="",TODAY(),H307),"")</f>
        <v/>
      </c>
      <c r="J307" s="212" t="str">
        <f ca="1">IF(G307&lt;&gt;"",IF(Table3[[#This Row],[الاعتماد ]]&lt;&gt;"",IF(J307=0,NOW()-Table3[[#This Row],[التاريخ الفعلي  للمخرج]],J307),NOW()-Table3[[#This Row],[التاريخ المستحق للمخرج]]),"")</f>
        <v/>
      </c>
    </row>
    <row r="308" spans="7:10" x14ac:dyDescent="0.5">
      <c r="G308" s="211"/>
      <c r="H308" s="211" t="str">
        <f ca="1">IF(Table3[[#This Row],[الاعتماد ]]="تم ",IF(H308="",TODAY(),H308),"")</f>
        <v/>
      </c>
      <c r="J308" s="212" t="str">
        <f ca="1">IF(G308&lt;&gt;"",IF(Table3[[#This Row],[الاعتماد ]]&lt;&gt;"",IF(J308=0,NOW()-Table3[[#This Row],[التاريخ الفعلي  للمخرج]],J308),NOW()-Table3[[#This Row],[التاريخ المستحق للمخرج]]),"")</f>
        <v/>
      </c>
    </row>
    <row r="309" spans="7:10" x14ac:dyDescent="0.5">
      <c r="G309" s="211"/>
      <c r="H309" s="211" t="str">
        <f ca="1">IF(Table3[[#This Row],[الاعتماد ]]="تم ",IF(H309="",TODAY(),H309),"")</f>
        <v/>
      </c>
      <c r="J309" s="212" t="str">
        <f ca="1">IF(G309&lt;&gt;"",IF(Table3[[#This Row],[الاعتماد ]]&lt;&gt;"",IF(J309=0,NOW()-Table3[[#This Row],[التاريخ الفعلي  للمخرج]],J309),NOW()-Table3[[#This Row],[التاريخ المستحق للمخرج]]),"")</f>
        <v/>
      </c>
    </row>
    <row r="310" spans="7:10" x14ac:dyDescent="0.5">
      <c r="G310" s="211"/>
      <c r="H310" s="211" t="str">
        <f ca="1">IF(Table3[[#This Row],[الاعتماد ]]="تم ",IF(H310="",TODAY(),H310),"")</f>
        <v/>
      </c>
      <c r="J310" s="212" t="str">
        <f ca="1">IF(G310&lt;&gt;"",IF(Table3[[#This Row],[الاعتماد ]]&lt;&gt;"",IF(J310=0,NOW()-Table3[[#This Row],[التاريخ الفعلي  للمخرج]],J310),NOW()-Table3[[#This Row],[التاريخ المستحق للمخرج]]),"")</f>
        <v/>
      </c>
    </row>
    <row r="311" spans="7:10" x14ac:dyDescent="0.5">
      <c r="G311" s="211"/>
      <c r="H311" s="211" t="str">
        <f ca="1">IF(Table3[[#This Row],[الاعتماد ]]="تم ",IF(H311="",TODAY(),H311),"")</f>
        <v/>
      </c>
      <c r="J311" s="212" t="str">
        <f ca="1">IF(G311&lt;&gt;"",IF(Table3[[#This Row],[الاعتماد ]]&lt;&gt;"",IF(J311=0,NOW()-Table3[[#This Row],[التاريخ الفعلي  للمخرج]],J311),NOW()-Table3[[#This Row],[التاريخ المستحق للمخرج]]),"")</f>
        <v/>
      </c>
    </row>
    <row r="312" spans="7:10" x14ac:dyDescent="0.5">
      <c r="G312" s="211"/>
      <c r="H312" s="211" t="str">
        <f ca="1">IF(Table3[[#This Row],[الاعتماد ]]="تم ",IF(H312="",TODAY(),H312),"")</f>
        <v/>
      </c>
      <c r="J312" s="212" t="str">
        <f ca="1">IF(G312&lt;&gt;"",IF(Table3[[#This Row],[الاعتماد ]]&lt;&gt;"",IF(J312=0,NOW()-Table3[[#This Row],[التاريخ الفعلي  للمخرج]],J312),NOW()-Table3[[#This Row],[التاريخ المستحق للمخرج]]),"")</f>
        <v/>
      </c>
    </row>
    <row r="313" spans="7:10" x14ac:dyDescent="0.5">
      <c r="G313" s="211"/>
      <c r="H313" s="211" t="str">
        <f ca="1">IF(Table3[[#This Row],[الاعتماد ]]="تم ",IF(H313="",TODAY(),H313),"")</f>
        <v/>
      </c>
      <c r="J313" s="212" t="str">
        <f ca="1">IF(G313&lt;&gt;"",IF(Table3[[#This Row],[الاعتماد ]]&lt;&gt;"",IF(J313=0,NOW()-Table3[[#This Row],[التاريخ الفعلي  للمخرج]],J313),NOW()-Table3[[#This Row],[التاريخ المستحق للمخرج]]),"")</f>
        <v/>
      </c>
    </row>
    <row r="314" spans="7:10" x14ac:dyDescent="0.5">
      <c r="G314" s="211"/>
      <c r="H314" s="211" t="str">
        <f ca="1">IF(Table3[[#This Row],[الاعتماد ]]="تم ",IF(H314="",TODAY(),H314),"")</f>
        <v/>
      </c>
      <c r="J314" s="212" t="str">
        <f ca="1">IF(G314&lt;&gt;"",IF(Table3[[#This Row],[الاعتماد ]]&lt;&gt;"",IF(J314=0,NOW()-Table3[[#This Row],[التاريخ الفعلي  للمخرج]],J314),NOW()-Table3[[#This Row],[التاريخ المستحق للمخرج]]),"")</f>
        <v/>
      </c>
    </row>
    <row r="315" spans="7:10" x14ac:dyDescent="0.5">
      <c r="G315" s="211"/>
      <c r="H315" s="211" t="str">
        <f ca="1">IF(Table3[[#This Row],[الاعتماد ]]="تم ",IF(H315="",TODAY(),H315),"")</f>
        <v/>
      </c>
      <c r="J315" s="212" t="str">
        <f ca="1">IF(G315&lt;&gt;"",IF(Table3[[#This Row],[الاعتماد ]]&lt;&gt;"",IF(J315=0,NOW()-Table3[[#This Row],[التاريخ الفعلي  للمخرج]],J315),NOW()-Table3[[#This Row],[التاريخ المستحق للمخرج]]),"")</f>
        <v/>
      </c>
    </row>
    <row r="316" spans="7:10" x14ac:dyDescent="0.5">
      <c r="G316" s="211"/>
      <c r="H316" s="211" t="str">
        <f ca="1">IF(Table3[[#This Row],[الاعتماد ]]="تم ",IF(H316="",TODAY(),H316),"")</f>
        <v/>
      </c>
      <c r="J316" s="212" t="str">
        <f ca="1">IF(G316&lt;&gt;"",IF(Table3[[#This Row],[الاعتماد ]]&lt;&gt;"",IF(J316=0,NOW()-Table3[[#This Row],[التاريخ الفعلي  للمخرج]],J316),NOW()-Table3[[#This Row],[التاريخ المستحق للمخرج]]),"")</f>
        <v/>
      </c>
    </row>
    <row r="317" spans="7:10" x14ac:dyDescent="0.5">
      <c r="G317" s="211"/>
      <c r="H317" s="211" t="str">
        <f ca="1">IF(Table3[[#This Row],[الاعتماد ]]="تم ",IF(H317="",TODAY(),H317),"")</f>
        <v/>
      </c>
      <c r="J317" s="212" t="str">
        <f ca="1">IF(G317&lt;&gt;"",IF(Table3[[#This Row],[الاعتماد ]]&lt;&gt;"",IF(J317=0,NOW()-Table3[[#This Row],[التاريخ الفعلي  للمخرج]],J317),NOW()-Table3[[#This Row],[التاريخ المستحق للمخرج]]),"")</f>
        <v/>
      </c>
    </row>
    <row r="318" spans="7:10" x14ac:dyDescent="0.5">
      <c r="G318" s="211"/>
      <c r="H318" s="211" t="str">
        <f ca="1">IF(Table3[[#This Row],[الاعتماد ]]="تم ",IF(H318="",TODAY(),H318),"")</f>
        <v/>
      </c>
      <c r="J318" s="212" t="str">
        <f ca="1">IF(G318&lt;&gt;"",IF(Table3[[#This Row],[الاعتماد ]]&lt;&gt;"",IF(J318=0,NOW()-Table3[[#This Row],[التاريخ الفعلي  للمخرج]],J318),NOW()-Table3[[#This Row],[التاريخ المستحق للمخرج]]),"")</f>
        <v/>
      </c>
    </row>
    <row r="319" spans="7:10" x14ac:dyDescent="0.5">
      <c r="G319" s="211"/>
      <c r="H319" s="211" t="str">
        <f ca="1">IF(Table3[[#This Row],[الاعتماد ]]="تم ",IF(H319="",TODAY(),H319),"")</f>
        <v/>
      </c>
      <c r="J319" s="212" t="str">
        <f ca="1">IF(G319&lt;&gt;"",IF(Table3[[#This Row],[الاعتماد ]]&lt;&gt;"",IF(J319=0,NOW()-Table3[[#This Row],[التاريخ الفعلي  للمخرج]],J319),NOW()-Table3[[#This Row],[التاريخ المستحق للمخرج]]),"")</f>
        <v/>
      </c>
    </row>
    <row r="320" spans="7:10" x14ac:dyDescent="0.5">
      <c r="G320" s="211"/>
      <c r="H320" s="211" t="str">
        <f ca="1">IF(Table3[[#This Row],[الاعتماد ]]="تم ",IF(H320="",TODAY(),H320),"")</f>
        <v/>
      </c>
      <c r="J320" s="212" t="str">
        <f ca="1">IF(G320&lt;&gt;"",IF(Table3[[#This Row],[الاعتماد ]]&lt;&gt;"",IF(J320=0,NOW()-Table3[[#This Row],[التاريخ الفعلي  للمخرج]],J320),NOW()-Table3[[#This Row],[التاريخ المستحق للمخرج]]),"")</f>
        <v/>
      </c>
    </row>
    <row r="321" spans="7:10" x14ac:dyDescent="0.5">
      <c r="G321" s="211"/>
      <c r="H321" s="211" t="str">
        <f ca="1">IF(Table3[[#This Row],[الاعتماد ]]="تم ",IF(H321="",TODAY(),H321),"")</f>
        <v/>
      </c>
      <c r="J321" s="212" t="str">
        <f ca="1">IF(G321&lt;&gt;"",IF(Table3[[#This Row],[الاعتماد ]]&lt;&gt;"",IF(J321=0,NOW()-Table3[[#This Row],[التاريخ الفعلي  للمخرج]],J321),NOW()-Table3[[#This Row],[التاريخ المستحق للمخرج]]),"")</f>
        <v/>
      </c>
    </row>
    <row r="322" spans="7:10" x14ac:dyDescent="0.5">
      <c r="G322" s="211"/>
      <c r="H322" s="211" t="str">
        <f ca="1">IF(Table3[[#This Row],[الاعتماد ]]="تم ",IF(H322="",TODAY(),H322),"")</f>
        <v/>
      </c>
      <c r="J322" s="212" t="str">
        <f ca="1">IF(G322&lt;&gt;"",IF(Table3[[#This Row],[الاعتماد ]]&lt;&gt;"",IF(J322=0,NOW()-Table3[[#This Row],[التاريخ الفعلي  للمخرج]],J322),NOW()-Table3[[#This Row],[التاريخ المستحق للمخرج]]),"")</f>
        <v/>
      </c>
    </row>
    <row r="323" spans="7:10" x14ac:dyDescent="0.5">
      <c r="G323" s="211"/>
      <c r="H323" s="211" t="str">
        <f ca="1">IF(Table3[[#This Row],[الاعتماد ]]="تم ",IF(H323="",TODAY(),H323),"")</f>
        <v/>
      </c>
      <c r="J323" s="212" t="str">
        <f ca="1">IF(G323&lt;&gt;"",IF(Table3[[#This Row],[الاعتماد ]]&lt;&gt;"",IF(J323=0,NOW()-Table3[[#This Row],[التاريخ الفعلي  للمخرج]],J323),NOW()-Table3[[#This Row],[التاريخ المستحق للمخرج]]),"")</f>
        <v/>
      </c>
    </row>
    <row r="324" spans="7:10" x14ac:dyDescent="0.5">
      <c r="G324" s="211"/>
      <c r="H324" s="211" t="str">
        <f ca="1">IF(Table3[[#This Row],[الاعتماد ]]="تم ",IF(H324="",TODAY(),H324),"")</f>
        <v/>
      </c>
      <c r="J324" s="212" t="str">
        <f ca="1">IF(G324&lt;&gt;"",IF(Table3[[#This Row],[الاعتماد ]]&lt;&gt;"",IF(J324=0,NOW()-Table3[[#This Row],[التاريخ الفعلي  للمخرج]],J324),NOW()-Table3[[#This Row],[التاريخ المستحق للمخرج]]),"")</f>
        <v/>
      </c>
    </row>
    <row r="325" spans="7:10" x14ac:dyDescent="0.5">
      <c r="G325" s="211"/>
      <c r="H325" s="211" t="str">
        <f ca="1">IF(Table3[[#This Row],[الاعتماد ]]="تم ",IF(H325="",TODAY(),H325),"")</f>
        <v/>
      </c>
      <c r="J325" s="212" t="str">
        <f ca="1">IF(G325&lt;&gt;"",IF(Table3[[#This Row],[الاعتماد ]]&lt;&gt;"",IF(J325=0,NOW()-Table3[[#This Row],[التاريخ الفعلي  للمخرج]],J325),NOW()-Table3[[#This Row],[التاريخ المستحق للمخرج]]),"")</f>
        <v/>
      </c>
    </row>
    <row r="326" spans="7:10" x14ac:dyDescent="0.5">
      <c r="G326" s="211"/>
      <c r="H326" s="211" t="str">
        <f ca="1">IF(Table3[[#This Row],[الاعتماد ]]="تم ",IF(H326="",TODAY(),H326),"")</f>
        <v/>
      </c>
      <c r="J326" s="212" t="str">
        <f ca="1">IF(G326&lt;&gt;"",IF(Table3[[#This Row],[الاعتماد ]]&lt;&gt;"",IF(J326=0,NOW()-Table3[[#This Row],[التاريخ الفعلي  للمخرج]],J326),NOW()-Table3[[#This Row],[التاريخ المستحق للمخرج]]),"")</f>
        <v/>
      </c>
    </row>
    <row r="327" spans="7:10" x14ac:dyDescent="0.5">
      <c r="G327" s="211"/>
      <c r="H327" s="211" t="str">
        <f ca="1">IF(Table3[[#This Row],[الاعتماد ]]="تم ",IF(H327="",TODAY(),H327),"")</f>
        <v/>
      </c>
      <c r="J327" s="212" t="str">
        <f ca="1">IF(G327&lt;&gt;"",IF(Table3[[#This Row],[الاعتماد ]]&lt;&gt;"",IF(J327=0,NOW()-Table3[[#This Row],[التاريخ الفعلي  للمخرج]],J327),NOW()-Table3[[#This Row],[التاريخ المستحق للمخرج]]),"")</f>
        <v/>
      </c>
    </row>
    <row r="328" spans="7:10" x14ac:dyDescent="0.5">
      <c r="G328" s="211"/>
      <c r="H328" s="211" t="str">
        <f ca="1">IF(Table3[[#This Row],[الاعتماد ]]="تم ",IF(H328="",TODAY(),H328),"")</f>
        <v/>
      </c>
      <c r="J328" s="212" t="str">
        <f ca="1">IF(G328&lt;&gt;"",IF(Table3[[#This Row],[الاعتماد ]]&lt;&gt;"",IF(J328=0,NOW()-Table3[[#This Row],[التاريخ الفعلي  للمخرج]],J328),NOW()-Table3[[#This Row],[التاريخ المستحق للمخرج]]),"")</f>
        <v/>
      </c>
    </row>
    <row r="329" spans="7:10" x14ac:dyDescent="0.5">
      <c r="G329" s="211"/>
      <c r="H329" s="211" t="str">
        <f ca="1">IF(Table3[[#This Row],[الاعتماد ]]="تم ",IF(H329="",TODAY(),H329),"")</f>
        <v/>
      </c>
      <c r="J329" s="212" t="str">
        <f ca="1">IF(G329&lt;&gt;"",IF(Table3[[#This Row],[الاعتماد ]]&lt;&gt;"",IF(J329=0,NOW()-Table3[[#This Row],[التاريخ الفعلي  للمخرج]],J329),NOW()-Table3[[#This Row],[التاريخ المستحق للمخرج]]),"")</f>
        <v/>
      </c>
    </row>
    <row r="330" spans="7:10" x14ac:dyDescent="0.5">
      <c r="G330" s="211"/>
      <c r="H330" s="211" t="str">
        <f ca="1">IF(Table3[[#This Row],[الاعتماد ]]="تم ",IF(H330="",TODAY(),H330),"")</f>
        <v/>
      </c>
      <c r="J330" s="212" t="str">
        <f ca="1">IF(G330&lt;&gt;"",IF(Table3[[#This Row],[الاعتماد ]]&lt;&gt;"",IF(J330=0,NOW()-Table3[[#This Row],[التاريخ الفعلي  للمخرج]],J330),NOW()-Table3[[#This Row],[التاريخ المستحق للمخرج]]),"")</f>
        <v/>
      </c>
    </row>
    <row r="331" spans="7:10" x14ac:dyDescent="0.5">
      <c r="G331" s="211"/>
      <c r="H331" s="211" t="str">
        <f ca="1">IF(Table3[[#This Row],[الاعتماد ]]="تم ",IF(H331="",TODAY(),H331),"")</f>
        <v/>
      </c>
      <c r="J331" s="212" t="str">
        <f ca="1">IF(G331&lt;&gt;"",IF(Table3[[#This Row],[الاعتماد ]]&lt;&gt;"",IF(J331=0,NOW()-Table3[[#This Row],[التاريخ الفعلي  للمخرج]],J331),NOW()-Table3[[#This Row],[التاريخ المستحق للمخرج]]),"")</f>
        <v/>
      </c>
    </row>
    <row r="332" spans="7:10" x14ac:dyDescent="0.5">
      <c r="G332" s="211"/>
      <c r="H332" s="211" t="str">
        <f ca="1">IF(Table3[[#This Row],[الاعتماد ]]="تم ",IF(H332="",TODAY(),H332),"")</f>
        <v/>
      </c>
      <c r="J332" s="212" t="str">
        <f ca="1">IF(G332&lt;&gt;"",IF(Table3[[#This Row],[الاعتماد ]]&lt;&gt;"",IF(J332=0,NOW()-Table3[[#This Row],[التاريخ الفعلي  للمخرج]],J332),NOW()-Table3[[#This Row],[التاريخ المستحق للمخرج]]),"")</f>
        <v/>
      </c>
    </row>
    <row r="333" spans="7:10" x14ac:dyDescent="0.5">
      <c r="G333" s="211"/>
      <c r="H333" s="211" t="str">
        <f ca="1">IF(Table3[[#This Row],[الاعتماد ]]="تم ",IF(H333="",TODAY(),H333),"")</f>
        <v/>
      </c>
      <c r="J333" s="212" t="str">
        <f ca="1">IF(G333&lt;&gt;"",IF(Table3[[#This Row],[الاعتماد ]]&lt;&gt;"",IF(J333=0,NOW()-Table3[[#This Row],[التاريخ الفعلي  للمخرج]],J333),NOW()-Table3[[#This Row],[التاريخ المستحق للمخرج]]),"")</f>
        <v/>
      </c>
    </row>
    <row r="334" spans="7:10" x14ac:dyDescent="0.5">
      <c r="G334" s="211"/>
      <c r="H334" s="211" t="str">
        <f ca="1">IF(Table3[[#This Row],[الاعتماد ]]="تم ",IF(H334="",TODAY(),H334),"")</f>
        <v/>
      </c>
      <c r="J334" s="212" t="str">
        <f ca="1">IF(G334&lt;&gt;"",IF(Table3[[#This Row],[الاعتماد ]]&lt;&gt;"",IF(J334=0,NOW()-Table3[[#This Row],[التاريخ الفعلي  للمخرج]],J334),NOW()-Table3[[#This Row],[التاريخ المستحق للمخرج]]),"")</f>
        <v/>
      </c>
    </row>
    <row r="335" spans="7:10" x14ac:dyDescent="0.5">
      <c r="G335" s="211"/>
      <c r="H335" s="211" t="str">
        <f ca="1">IF(Table3[[#This Row],[الاعتماد ]]="تم ",IF(H335="",TODAY(),H335),"")</f>
        <v/>
      </c>
      <c r="J335" s="212" t="str">
        <f ca="1">IF(G335&lt;&gt;"",IF(Table3[[#This Row],[الاعتماد ]]&lt;&gt;"",IF(J335=0,NOW()-Table3[[#This Row],[التاريخ الفعلي  للمخرج]],J335),NOW()-Table3[[#This Row],[التاريخ المستحق للمخرج]]),"")</f>
        <v/>
      </c>
    </row>
    <row r="336" spans="7:10" x14ac:dyDescent="0.5">
      <c r="G336" s="211"/>
      <c r="H336" s="211" t="str">
        <f ca="1">IF(Table3[[#This Row],[الاعتماد ]]="تم ",IF(H336="",TODAY(),H336),"")</f>
        <v/>
      </c>
      <c r="J336" s="212" t="str">
        <f ca="1">IF(G336&lt;&gt;"",IF(Table3[[#This Row],[الاعتماد ]]&lt;&gt;"",IF(J336=0,NOW()-Table3[[#This Row],[التاريخ الفعلي  للمخرج]],J336),NOW()-Table3[[#This Row],[التاريخ المستحق للمخرج]]),"")</f>
        <v/>
      </c>
    </row>
    <row r="337" spans="7:10" x14ac:dyDescent="0.5">
      <c r="G337" s="211"/>
      <c r="H337" s="211" t="str">
        <f ca="1">IF(Table3[[#This Row],[الاعتماد ]]="تم ",IF(H337="",TODAY(),H337),"")</f>
        <v/>
      </c>
      <c r="J337" s="212" t="str">
        <f ca="1">IF(G337&lt;&gt;"",IF(Table3[[#This Row],[الاعتماد ]]&lt;&gt;"",IF(J337=0,NOW()-Table3[[#This Row],[التاريخ الفعلي  للمخرج]],J337),NOW()-Table3[[#This Row],[التاريخ المستحق للمخرج]]),"")</f>
        <v/>
      </c>
    </row>
    <row r="338" spans="7:10" x14ac:dyDescent="0.5">
      <c r="G338" s="211"/>
      <c r="H338" s="211" t="str">
        <f ca="1">IF(Table3[[#This Row],[الاعتماد ]]="تم ",IF(H338="",TODAY(),H338),"")</f>
        <v/>
      </c>
      <c r="J338" s="212" t="str">
        <f ca="1">IF(G338&lt;&gt;"",IF(Table3[[#This Row],[الاعتماد ]]&lt;&gt;"",IF(J338=0,NOW()-Table3[[#This Row],[التاريخ الفعلي  للمخرج]],J338),NOW()-Table3[[#This Row],[التاريخ المستحق للمخرج]]),"")</f>
        <v/>
      </c>
    </row>
    <row r="339" spans="7:10" x14ac:dyDescent="0.5">
      <c r="G339" s="211"/>
      <c r="H339" s="211" t="str">
        <f ca="1">IF(Table3[[#This Row],[الاعتماد ]]="تم ",IF(H339="",TODAY(),H339),"")</f>
        <v/>
      </c>
      <c r="J339" s="212" t="str">
        <f ca="1">IF(G339&lt;&gt;"",IF(Table3[[#This Row],[الاعتماد ]]&lt;&gt;"",IF(J339=0,NOW()-Table3[[#This Row],[التاريخ الفعلي  للمخرج]],J339),NOW()-Table3[[#This Row],[التاريخ المستحق للمخرج]]),"")</f>
        <v/>
      </c>
    </row>
    <row r="340" spans="7:10" x14ac:dyDescent="0.5">
      <c r="G340" s="211"/>
      <c r="H340" s="211" t="str">
        <f ca="1">IF(Table3[[#This Row],[الاعتماد ]]="تم ",IF(H340="",TODAY(),H340),"")</f>
        <v/>
      </c>
      <c r="J340" s="212" t="str">
        <f ca="1">IF(G340&lt;&gt;"",IF(Table3[[#This Row],[الاعتماد ]]&lt;&gt;"",IF(J340=0,NOW()-Table3[[#This Row],[التاريخ الفعلي  للمخرج]],J340),NOW()-Table3[[#This Row],[التاريخ المستحق للمخرج]]),"")</f>
        <v/>
      </c>
    </row>
    <row r="341" spans="7:10" x14ac:dyDescent="0.5">
      <c r="G341" s="211"/>
      <c r="H341" s="211" t="str">
        <f ca="1">IF(Table3[[#This Row],[الاعتماد ]]="تم ",IF(H341="",TODAY(),H341),"")</f>
        <v/>
      </c>
      <c r="J341" s="212" t="str">
        <f ca="1">IF(G341&lt;&gt;"",IF(Table3[[#This Row],[الاعتماد ]]&lt;&gt;"",IF(J341=0,NOW()-Table3[[#This Row],[التاريخ الفعلي  للمخرج]],J341),NOW()-Table3[[#This Row],[التاريخ المستحق للمخرج]]),"")</f>
        <v/>
      </c>
    </row>
    <row r="342" spans="7:10" x14ac:dyDescent="0.5">
      <c r="G342" s="211"/>
      <c r="H342" s="211" t="str">
        <f ca="1">IF(Table3[[#This Row],[الاعتماد ]]="تم ",IF(H342="",TODAY(),H342),"")</f>
        <v/>
      </c>
      <c r="J342" s="212" t="str">
        <f ca="1">IF(G342&lt;&gt;"",IF(Table3[[#This Row],[الاعتماد ]]&lt;&gt;"",IF(J342=0,NOW()-Table3[[#This Row],[التاريخ الفعلي  للمخرج]],J342),NOW()-Table3[[#This Row],[التاريخ المستحق للمخرج]]),"")</f>
        <v/>
      </c>
    </row>
    <row r="343" spans="7:10" x14ac:dyDescent="0.5">
      <c r="G343" s="211"/>
      <c r="H343" s="211" t="str">
        <f ca="1">IF(Table3[[#This Row],[الاعتماد ]]="تم ",IF(H343="",TODAY(),H343),"")</f>
        <v/>
      </c>
      <c r="J343" s="212" t="str">
        <f ca="1">IF(G343&lt;&gt;"",IF(Table3[[#This Row],[الاعتماد ]]&lt;&gt;"",IF(J343=0,NOW()-Table3[[#This Row],[التاريخ الفعلي  للمخرج]],J343),NOW()-Table3[[#This Row],[التاريخ المستحق للمخرج]]),"")</f>
        <v/>
      </c>
    </row>
    <row r="344" spans="7:10" x14ac:dyDescent="0.5">
      <c r="G344" s="211"/>
      <c r="H344" s="211" t="str">
        <f ca="1">IF(Table3[[#This Row],[الاعتماد ]]="تم ",IF(H344="",TODAY(),H344),"")</f>
        <v/>
      </c>
      <c r="J344" s="212" t="str">
        <f ca="1">IF(G344&lt;&gt;"",IF(Table3[[#This Row],[الاعتماد ]]&lt;&gt;"",IF(J344=0,NOW()-Table3[[#This Row],[التاريخ الفعلي  للمخرج]],J344),NOW()-Table3[[#This Row],[التاريخ المستحق للمخرج]]),"")</f>
        <v/>
      </c>
    </row>
    <row r="345" spans="7:10" x14ac:dyDescent="0.5">
      <c r="G345" s="211"/>
      <c r="H345" s="211" t="str">
        <f ca="1">IF(Table3[[#This Row],[الاعتماد ]]="تم ",IF(H345="",TODAY(),H345),"")</f>
        <v/>
      </c>
      <c r="J345" s="212" t="str">
        <f ca="1">IF(G345&lt;&gt;"",IF(Table3[[#This Row],[الاعتماد ]]&lt;&gt;"",IF(J345=0,NOW()-Table3[[#This Row],[التاريخ الفعلي  للمخرج]],J345),NOW()-Table3[[#This Row],[التاريخ المستحق للمخرج]]),"")</f>
        <v/>
      </c>
    </row>
    <row r="346" spans="7:10" x14ac:dyDescent="0.5">
      <c r="G346" s="211"/>
      <c r="H346" s="211" t="str">
        <f ca="1">IF(Table3[[#This Row],[الاعتماد ]]="تم ",IF(H346="",TODAY(),H346),"")</f>
        <v/>
      </c>
      <c r="J346" s="212" t="str">
        <f ca="1">IF(G346&lt;&gt;"",IF(Table3[[#This Row],[الاعتماد ]]&lt;&gt;"",IF(J346=0,NOW()-Table3[[#This Row],[التاريخ الفعلي  للمخرج]],J346),NOW()-Table3[[#This Row],[التاريخ المستحق للمخرج]]),"")</f>
        <v/>
      </c>
    </row>
    <row r="347" spans="7:10" x14ac:dyDescent="0.5">
      <c r="G347" s="211"/>
      <c r="H347" s="211" t="str">
        <f ca="1">IF(Table3[[#This Row],[الاعتماد ]]="تم ",IF(H347="",TODAY(),H347),"")</f>
        <v/>
      </c>
      <c r="J347" s="212" t="str">
        <f ca="1">IF(G347&lt;&gt;"",IF(Table3[[#This Row],[الاعتماد ]]&lt;&gt;"",IF(J347=0,NOW()-Table3[[#This Row],[التاريخ الفعلي  للمخرج]],J347),NOW()-Table3[[#This Row],[التاريخ المستحق للمخرج]]),"")</f>
        <v/>
      </c>
    </row>
    <row r="348" spans="7:10" x14ac:dyDescent="0.5">
      <c r="G348" s="211"/>
      <c r="H348" s="211" t="str">
        <f ca="1">IF(Table3[[#This Row],[الاعتماد ]]="تم ",IF(H348="",TODAY(),H348),"")</f>
        <v/>
      </c>
      <c r="J348" s="212" t="str">
        <f ca="1">IF(G348&lt;&gt;"",IF(Table3[[#This Row],[الاعتماد ]]&lt;&gt;"",IF(J348=0,NOW()-Table3[[#This Row],[التاريخ الفعلي  للمخرج]],J348),NOW()-Table3[[#This Row],[التاريخ المستحق للمخرج]]),"")</f>
        <v/>
      </c>
    </row>
    <row r="349" spans="7:10" x14ac:dyDescent="0.5">
      <c r="G349" s="211"/>
      <c r="H349" s="211" t="str">
        <f ca="1">IF(Table3[[#This Row],[الاعتماد ]]="تم ",IF(H349="",TODAY(),H349),"")</f>
        <v/>
      </c>
      <c r="J349" s="212" t="str">
        <f ca="1">IF(G349&lt;&gt;"",IF(Table3[[#This Row],[الاعتماد ]]&lt;&gt;"",IF(J349=0,NOW()-Table3[[#This Row],[التاريخ الفعلي  للمخرج]],J349),NOW()-Table3[[#This Row],[التاريخ المستحق للمخرج]]),"")</f>
        <v/>
      </c>
    </row>
    <row r="350" spans="7:10" x14ac:dyDescent="0.5">
      <c r="G350" s="211"/>
      <c r="H350" s="211" t="str">
        <f ca="1">IF(Table3[[#This Row],[الاعتماد ]]="تم ",IF(H350="",TODAY(),H350),"")</f>
        <v/>
      </c>
      <c r="J350" s="212" t="str">
        <f ca="1">IF(G350&lt;&gt;"",IF(Table3[[#This Row],[الاعتماد ]]&lt;&gt;"",IF(J350=0,NOW()-Table3[[#This Row],[التاريخ الفعلي  للمخرج]],J350),NOW()-Table3[[#This Row],[التاريخ المستحق للمخرج]]),"")</f>
        <v/>
      </c>
    </row>
    <row r="351" spans="7:10" x14ac:dyDescent="0.5">
      <c r="G351" s="211"/>
      <c r="H351" s="211" t="str">
        <f ca="1">IF(Table3[[#This Row],[الاعتماد ]]="تم ",IF(H351="",TODAY(),H351),"")</f>
        <v/>
      </c>
      <c r="J351" s="212" t="str">
        <f ca="1">IF(G351&lt;&gt;"",IF(Table3[[#This Row],[الاعتماد ]]&lt;&gt;"",IF(J351=0,NOW()-Table3[[#This Row],[التاريخ الفعلي  للمخرج]],J351),NOW()-Table3[[#This Row],[التاريخ المستحق للمخرج]]),"")</f>
        <v/>
      </c>
    </row>
    <row r="352" spans="7:10" x14ac:dyDescent="0.5">
      <c r="G352" s="211"/>
      <c r="H352" s="211" t="str">
        <f ca="1">IF(Table3[[#This Row],[الاعتماد ]]="تم ",IF(H352="",TODAY(),H352),"")</f>
        <v/>
      </c>
      <c r="J352" s="212" t="str">
        <f ca="1">IF(G352&lt;&gt;"",IF(Table3[[#This Row],[الاعتماد ]]&lt;&gt;"",IF(J352=0,NOW()-Table3[[#This Row],[التاريخ الفعلي  للمخرج]],J352),NOW()-Table3[[#This Row],[التاريخ المستحق للمخرج]]),"")</f>
        <v/>
      </c>
    </row>
    <row r="353" spans="7:10" x14ac:dyDescent="0.5">
      <c r="G353" s="211"/>
      <c r="H353" s="211" t="str">
        <f ca="1">IF(Table3[[#This Row],[الاعتماد ]]="تم ",IF(H353="",TODAY(),H353),"")</f>
        <v/>
      </c>
      <c r="J353" s="212" t="str">
        <f ca="1">IF(G353&lt;&gt;"",IF(Table3[[#This Row],[الاعتماد ]]&lt;&gt;"",IF(J353=0,NOW()-Table3[[#This Row],[التاريخ الفعلي  للمخرج]],J353),NOW()-Table3[[#This Row],[التاريخ المستحق للمخرج]]),"")</f>
        <v/>
      </c>
    </row>
    <row r="354" spans="7:10" x14ac:dyDescent="0.5">
      <c r="G354" s="211"/>
      <c r="H354" s="211" t="str">
        <f ca="1">IF(Table3[[#This Row],[الاعتماد ]]="تم ",IF(H354="",TODAY(),H354),"")</f>
        <v/>
      </c>
      <c r="J354" s="212" t="str">
        <f ca="1">IF(G354&lt;&gt;"",IF(Table3[[#This Row],[الاعتماد ]]&lt;&gt;"",IF(J354=0,NOW()-Table3[[#This Row],[التاريخ الفعلي  للمخرج]],J354),NOW()-Table3[[#This Row],[التاريخ المستحق للمخرج]]),"")</f>
        <v/>
      </c>
    </row>
    <row r="355" spans="7:10" x14ac:dyDescent="0.5">
      <c r="G355" s="211"/>
      <c r="H355" s="211" t="str">
        <f ca="1">IF(Table3[[#This Row],[الاعتماد ]]="تم ",IF(H355="",TODAY(),H355),"")</f>
        <v/>
      </c>
      <c r="J355" s="212" t="str">
        <f ca="1">IF(G355&lt;&gt;"",IF(Table3[[#This Row],[الاعتماد ]]&lt;&gt;"",IF(J355=0,NOW()-Table3[[#This Row],[التاريخ الفعلي  للمخرج]],J355),NOW()-Table3[[#This Row],[التاريخ المستحق للمخرج]]),"")</f>
        <v/>
      </c>
    </row>
    <row r="356" spans="7:10" x14ac:dyDescent="0.5">
      <c r="G356" s="211"/>
      <c r="H356" s="211" t="str">
        <f ca="1">IF(Table3[[#This Row],[الاعتماد ]]="تم ",IF(H356="",TODAY(),H356),"")</f>
        <v/>
      </c>
      <c r="J356" s="212" t="str">
        <f ca="1">IF(G356&lt;&gt;"",IF(Table3[[#This Row],[الاعتماد ]]&lt;&gt;"",IF(J356=0,NOW()-Table3[[#This Row],[التاريخ الفعلي  للمخرج]],J356),NOW()-Table3[[#This Row],[التاريخ المستحق للمخرج]]),"")</f>
        <v/>
      </c>
    </row>
    <row r="357" spans="7:10" x14ac:dyDescent="0.5">
      <c r="G357" s="211"/>
      <c r="H357" s="211" t="str">
        <f ca="1">IF(Table3[[#This Row],[الاعتماد ]]="تم ",IF(H357="",TODAY(),H357),"")</f>
        <v/>
      </c>
      <c r="J357" s="212" t="str">
        <f ca="1">IF(G357&lt;&gt;"",IF(Table3[[#This Row],[الاعتماد ]]&lt;&gt;"",IF(J357=0,NOW()-Table3[[#This Row],[التاريخ الفعلي  للمخرج]],J357),NOW()-Table3[[#This Row],[التاريخ المستحق للمخرج]]),"")</f>
        <v/>
      </c>
    </row>
    <row r="358" spans="7:10" x14ac:dyDescent="0.5">
      <c r="G358" s="211"/>
      <c r="H358" s="211" t="str">
        <f ca="1">IF(Table3[[#This Row],[الاعتماد ]]="تم ",IF(H358="",TODAY(),H358),"")</f>
        <v/>
      </c>
      <c r="J358" s="212" t="str">
        <f ca="1">IF(G358&lt;&gt;"",IF(Table3[[#This Row],[الاعتماد ]]&lt;&gt;"",IF(J358=0,NOW()-Table3[[#This Row],[التاريخ الفعلي  للمخرج]],J358),NOW()-Table3[[#This Row],[التاريخ المستحق للمخرج]]),"")</f>
        <v/>
      </c>
    </row>
    <row r="359" spans="7:10" x14ac:dyDescent="0.5">
      <c r="G359" s="211"/>
      <c r="H359" s="211" t="str">
        <f ca="1">IF(Table3[[#This Row],[الاعتماد ]]="تم ",IF(H359="",TODAY(),H359),"")</f>
        <v/>
      </c>
      <c r="J359" s="212" t="str">
        <f ca="1">IF(G359&lt;&gt;"",IF(Table3[[#This Row],[الاعتماد ]]&lt;&gt;"",IF(J359=0,NOW()-Table3[[#This Row],[التاريخ الفعلي  للمخرج]],J359),NOW()-Table3[[#This Row],[التاريخ المستحق للمخرج]]),"")</f>
        <v/>
      </c>
    </row>
    <row r="360" spans="7:10" x14ac:dyDescent="0.5">
      <c r="G360" s="211"/>
      <c r="H360" s="211" t="str">
        <f ca="1">IF(Table3[[#This Row],[الاعتماد ]]="تم ",IF(H360="",TODAY(),H360),"")</f>
        <v/>
      </c>
      <c r="J360" s="212" t="str">
        <f ca="1">IF(G360&lt;&gt;"",IF(Table3[[#This Row],[الاعتماد ]]&lt;&gt;"",IF(J360=0,NOW()-Table3[[#This Row],[التاريخ الفعلي  للمخرج]],J360),NOW()-Table3[[#This Row],[التاريخ المستحق للمخرج]]),"")</f>
        <v/>
      </c>
    </row>
    <row r="361" spans="7:10" x14ac:dyDescent="0.5">
      <c r="G361" s="211"/>
      <c r="H361" s="211" t="str">
        <f ca="1">IF(Table3[[#This Row],[الاعتماد ]]="تم ",IF(H361="",TODAY(),H361),"")</f>
        <v/>
      </c>
      <c r="J361" s="212" t="str">
        <f ca="1">IF(G361&lt;&gt;"",IF(Table3[[#This Row],[الاعتماد ]]&lt;&gt;"",IF(J361=0,NOW()-Table3[[#This Row],[التاريخ الفعلي  للمخرج]],J361),NOW()-Table3[[#This Row],[التاريخ المستحق للمخرج]]),"")</f>
        <v/>
      </c>
    </row>
    <row r="362" spans="7:10" x14ac:dyDescent="0.5">
      <c r="G362" s="211"/>
      <c r="H362" s="211" t="str">
        <f ca="1">IF(Table3[[#This Row],[الاعتماد ]]="تم ",IF(H362="",TODAY(),H362),"")</f>
        <v/>
      </c>
      <c r="J362" s="212" t="str">
        <f ca="1">IF(G362&lt;&gt;"",IF(Table3[[#This Row],[الاعتماد ]]&lt;&gt;"",IF(J362=0,NOW()-Table3[[#This Row],[التاريخ الفعلي  للمخرج]],J362),NOW()-Table3[[#This Row],[التاريخ المستحق للمخرج]]),"")</f>
        <v/>
      </c>
    </row>
    <row r="363" spans="7:10" x14ac:dyDescent="0.5">
      <c r="G363" s="211"/>
      <c r="H363" s="211" t="str">
        <f ca="1">IF(Table3[[#This Row],[الاعتماد ]]="تم ",IF(H363="",TODAY(),H363),"")</f>
        <v/>
      </c>
      <c r="J363" s="212" t="str">
        <f ca="1">IF(G363&lt;&gt;"",IF(Table3[[#This Row],[الاعتماد ]]&lt;&gt;"",IF(J363=0,NOW()-Table3[[#This Row],[التاريخ الفعلي  للمخرج]],J363),NOW()-Table3[[#This Row],[التاريخ المستحق للمخرج]]),"")</f>
        <v/>
      </c>
    </row>
    <row r="364" spans="7:10" x14ac:dyDescent="0.5">
      <c r="G364" s="211"/>
      <c r="H364" s="211" t="str">
        <f ca="1">IF(Table3[[#This Row],[الاعتماد ]]="تم ",IF(H364="",TODAY(),H364),"")</f>
        <v/>
      </c>
      <c r="J364" s="212" t="str">
        <f ca="1">IF(G364&lt;&gt;"",IF(Table3[[#This Row],[الاعتماد ]]&lt;&gt;"",IF(J364=0,NOW()-Table3[[#This Row],[التاريخ الفعلي  للمخرج]],J364),NOW()-Table3[[#This Row],[التاريخ المستحق للمخرج]]),"")</f>
        <v/>
      </c>
    </row>
    <row r="365" spans="7:10" x14ac:dyDescent="0.5">
      <c r="G365" s="211"/>
      <c r="H365" s="211" t="str">
        <f ca="1">IF(Table3[[#This Row],[الاعتماد ]]="تم ",IF(H365="",TODAY(),H365),"")</f>
        <v/>
      </c>
      <c r="J365" s="212" t="str">
        <f ca="1">IF(G365&lt;&gt;"",IF(Table3[[#This Row],[الاعتماد ]]&lt;&gt;"",IF(J365=0,NOW()-Table3[[#This Row],[التاريخ الفعلي  للمخرج]],J365),NOW()-Table3[[#This Row],[التاريخ المستحق للمخرج]]),"")</f>
        <v/>
      </c>
    </row>
    <row r="366" spans="7:10" x14ac:dyDescent="0.5">
      <c r="G366" s="211"/>
      <c r="H366" s="211" t="str">
        <f ca="1">IF(Table3[[#This Row],[الاعتماد ]]="تم ",IF(H366="",TODAY(),H366),"")</f>
        <v/>
      </c>
      <c r="J366" s="212" t="str">
        <f ca="1">IF(G366&lt;&gt;"",IF(Table3[[#This Row],[الاعتماد ]]&lt;&gt;"",IF(J366=0,NOW()-Table3[[#This Row],[التاريخ الفعلي  للمخرج]],J366),NOW()-Table3[[#This Row],[التاريخ المستحق للمخرج]]),"")</f>
        <v/>
      </c>
    </row>
    <row r="367" spans="7:10" x14ac:dyDescent="0.5">
      <c r="G367" s="211"/>
      <c r="H367" s="211" t="str">
        <f ca="1">IF(Table3[[#This Row],[الاعتماد ]]="تم ",IF(H367="",TODAY(),H367),"")</f>
        <v/>
      </c>
      <c r="J367" s="212" t="str">
        <f ca="1">IF(G367&lt;&gt;"",IF(Table3[[#This Row],[الاعتماد ]]&lt;&gt;"",IF(J367=0,NOW()-Table3[[#This Row],[التاريخ الفعلي  للمخرج]],J367),NOW()-Table3[[#This Row],[التاريخ المستحق للمخرج]]),"")</f>
        <v/>
      </c>
    </row>
    <row r="368" spans="7:10" x14ac:dyDescent="0.5">
      <c r="G368" s="211"/>
      <c r="H368" s="211" t="str">
        <f ca="1">IF(Table3[[#This Row],[الاعتماد ]]="تم ",IF(H368="",TODAY(),H368),"")</f>
        <v/>
      </c>
      <c r="J368" s="212" t="str">
        <f ca="1">IF(G368&lt;&gt;"",IF(Table3[[#This Row],[الاعتماد ]]&lt;&gt;"",IF(J368=0,NOW()-Table3[[#This Row],[التاريخ الفعلي  للمخرج]],J368),NOW()-Table3[[#This Row],[التاريخ المستحق للمخرج]]),"")</f>
        <v/>
      </c>
    </row>
    <row r="369" spans="7:10" x14ac:dyDescent="0.5">
      <c r="G369" s="211"/>
      <c r="H369" s="211" t="str">
        <f ca="1">IF(Table3[[#This Row],[الاعتماد ]]="تم ",IF(H369="",TODAY(),H369),"")</f>
        <v/>
      </c>
      <c r="J369" s="212" t="str">
        <f ca="1">IF(G369&lt;&gt;"",IF(Table3[[#This Row],[الاعتماد ]]&lt;&gt;"",IF(J369=0,NOW()-Table3[[#This Row],[التاريخ الفعلي  للمخرج]],J369),NOW()-Table3[[#This Row],[التاريخ المستحق للمخرج]]),"")</f>
        <v/>
      </c>
    </row>
    <row r="370" spans="7:10" x14ac:dyDescent="0.5">
      <c r="G370" s="211"/>
      <c r="H370" s="211" t="str">
        <f ca="1">IF(Table3[[#This Row],[الاعتماد ]]="تم ",IF(H370="",TODAY(),H370),"")</f>
        <v/>
      </c>
      <c r="J370" s="212" t="str">
        <f ca="1">IF(G370&lt;&gt;"",IF(Table3[[#This Row],[الاعتماد ]]&lt;&gt;"",IF(J370=0,NOW()-Table3[[#This Row],[التاريخ الفعلي  للمخرج]],J370),NOW()-Table3[[#This Row],[التاريخ المستحق للمخرج]]),"")</f>
        <v/>
      </c>
    </row>
    <row r="371" spans="7:10" x14ac:dyDescent="0.5">
      <c r="G371" s="211"/>
      <c r="H371" s="211" t="str">
        <f ca="1">IF(Table3[[#This Row],[الاعتماد ]]="تم ",IF(H371="",TODAY(),H371),"")</f>
        <v/>
      </c>
      <c r="J371" s="212" t="str">
        <f ca="1">IF(G371&lt;&gt;"",IF(Table3[[#This Row],[الاعتماد ]]&lt;&gt;"",IF(J371=0,NOW()-Table3[[#This Row],[التاريخ الفعلي  للمخرج]],J371),NOW()-Table3[[#This Row],[التاريخ المستحق للمخرج]]),"")</f>
        <v/>
      </c>
    </row>
    <row r="372" spans="7:10" x14ac:dyDescent="0.5">
      <c r="G372" s="211"/>
      <c r="H372" s="211" t="str">
        <f ca="1">IF(Table3[[#This Row],[الاعتماد ]]="تم ",IF(H372="",TODAY(),H372),"")</f>
        <v/>
      </c>
      <c r="J372" s="212" t="str">
        <f ca="1">IF(G372&lt;&gt;"",IF(Table3[[#This Row],[الاعتماد ]]&lt;&gt;"",IF(J372=0,NOW()-Table3[[#This Row],[التاريخ الفعلي  للمخرج]],J372),NOW()-Table3[[#This Row],[التاريخ المستحق للمخرج]]),"")</f>
        <v/>
      </c>
    </row>
    <row r="373" spans="7:10" x14ac:dyDescent="0.5">
      <c r="G373" s="211"/>
      <c r="H373" s="211" t="str">
        <f ca="1">IF(Table3[[#This Row],[الاعتماد ]]="تم ",IF(H373="",TODAY(),H373),"")</f>
        <v/>
      </c>
      <c r="J373" s="212" t="str">
        <f ca="1">IF(G373&lt;&gt;"",IF(Table3[[#This Row],[الاعتماد ]]&lt;&gt;"",IF(J373=0,NOW()-Table3[[#This Row],[التاريخ الفعلي  للمخرج]],J373),NOW()-Table3[[#This Row],[التاريخ المستحق للمخرج]]),"")</f>
        <v/>
      </c>
    </row>
    <row r="374" spans="7:10" x14ac:dyDescent="0.5">
      <c r="G374" s="211"/>
      <c r="H374" s="211" t="str">
        <f ca="1">IF(Table3[[#This Row],[الاعتماد ]]="تم ",IF(H374="",TODAY(),H374),"")</f>
        <v/>
      </c>
      <c r="J374" s="212" t="str">
        <f ca="1">IF(G374&lt;&gt;"",IF(Table3[[#This Row],[الاعتماد ]]&lt;&gt;"",IF(J374=0,NOW()-Table3[[#This Row],[التاريخ الفعلي  للمخرج]],J374),NOW()-Table3[[#This Row],[التاريخ المستحق للمخرج]]),"")</f>
        <v/>
      </c>
    </row>
    <row r="375" spans="7:10" x14ac:dyDescent="0.5">
      <c r="G375" s="211"/>
      <c r="H375" s="211" t="str">
        <f ca="1">IF(Table3[[#This Row],[الاعتماد ]]="تم ",IF(H375="",TODAY(),H375),"")</f>
        <v/>
      </c>
      <c r="J375" s="212" t="str">
        <f ca="1">IF(G375&lt;&gt;"",IF(Table3[[#This Row],[الاعتماد ]]&lt;&gt;"",IF(J375=0,NOW()-Table3[[#This Row],[التاريخ الفعلي  للمخرج]],J375),NOW()-Table3[[#This Row],[التاريخ المستحق للمخرج]]),"")</f>
        <v/>
      </c>
    </row>
    <row r="376" spans="7:10" x14ac:dyDescent="0.5">
      <c r="G376" s="211"/>
      <c r="H376" s="211" t="str">
        <f ca="1">IF(Table3[[#This Row],[الاعتماد ]]="تم ",IF(H376="",TODAY(),H376),"")</f>
        <v/>
      </c>
      <c r="J376" s="212" t="str">
        <f ca="1">IF(G376&lt;&gt;"",IF(Table3[[#This Row],[الاعتماد ]]&lt;&gt;"",IF(J376=0,NOW()-Table3[[#This Row],[التاريخ الفعلي  للمخرج]],J376),NOW()-Table3[[#This Row],[التاريخ المستحق للمخرج]]),"")</f>
        <v/>
      </c>
    </row>
    <row r="377" spans="7:10" x14ac:dyDescent="0.5">
      <c r="G377" s="211"/>
      <c r="H377" s="211" t="str">
        <f ca="1">IF(Table3[[#This Row],[الاعتماد ]]="تم ",IF(H377="",TODAY(),H377),"")</f>
        <v/>
      </c>
      <c r="J377" s="212" t="str">
        <f ca="1">IF(G377&lt;&gt;"",IF(Table3[[#This Row],[الاعتماد ]]&lt;&gt;"",IF(J377=0,NOW()-Table3[[#This Row],[التاريخ الفعلي  للمخرج]],J377),NOW()-Table3[[#This Row],[التاريخ المستحق للمخرج]]),"")</f>
        <v/>
      </c>
    </row>
    <row r="378" spans="7:10" x14ac:dyDescent="0.5">
      <c r="G378" s="211"/>
      <c r="H378" s="211" t="str">
        <f ca="1">IF(Table3[[#This Row],[الاعتماد ]]="تم ",IF(H378="",TODAY(),H378),"")</f>
        <v/>
      </c>
      <c r="J378" s="212" t="str">
        <f ca="1">IF(G378&lt;&gt;"",IF(Table3[[#This Row],[الاعتماد ]]&lt;&gt;"",IF(J378=0,NOW()-Table3[[#This Row],[التاريخ الفعلي  للمخرج]],J378),NOW()-Table3[[#This Row],[التاريخ المستحق للمخرج]]),"")</f>
        <v/>
      </c>
    </row>
    <row r="379" spans="7:10" x14ac:dyDescent="0.5">
      <c r="G379" s="211"/>
      <c r="H379" s="211" t="str">
        <f ca="1">IF(Table3[[#This Row],[الاعتماد ]]="تم ",IF(H379="",TODAY(),H379),"")</f>
        <v/>
      </c>
      <c r="J379" s="212" t="str">
        <f ca="1">IF(G379&lt;&gt;"",IF(Table3[[#This Row],[الاعتماد ]]&lt;&gt;"",IF(J379=0,NOW()-Table3[[#This Row],[التاريخ الفعلي  للمخرج]],J379),NOW()-Table3[[#This Row],[التاريخ المستحق للمخرج]]),"")</f>
        <v/>
      </c>
    </row>
    <row r="380" spans="7:10" x14ac:dyDescent="0.5">
      <c r="G380" s="211"/>
      <c r="H380" s="211" t="str">
        <f ca="1">IF(Table3[[#This Row],[الاعتماد ]]="تم ",IF(H380="",TODAY(),H380),"")</f>
        <v/>
      </c>
      <c r="J380" s="212" t="str">
        <f ca="1">IF(G380&lt;&gt;"",IF(Table3[[#This Row],[الاعتماد ]]&lt;&gt;"",IF(J380=0,NOW()-Table3[[#This Row],[التاريخ الفعلي  للمخرج]],J380),NOW()-Table3[[#This Row],[التاريخ المستحق للمخرج]]),"")</f>
        <v/>
      </c>
    </row>
    <row r="381" spans="7:10" x14ac:dyDescent="0.5">
      <c r="G381" s="211"/>
      <c r="H381" s="211" t="str">
        <f ca="1">IF(Table3[[#This Row],[الاعتماد ]]="تم ",IF(H381="",TODAY(),H381),"")</f>
        <v/>
      </c>
      <c r="J381" s="212" t="str">
        <f ca="1">IF(G381&lt;&gt;"",IF(Table3[[#This Row],[الاعتماد ]]&lt;&gt;"",IF(J381=0,NOW()-Table3[[#This Row],[التاريخ الفعلي  للمخرج]],J381),NOW()-Table3[[#This Row],[التاريخ المستحق للمخرج]]),"")</f>
        <v/>
      </c>
    </row>
    <row r="382" spans="7:10" x14ac:dyDescent="0.5">
      <c r="G382" s="211"/>
      <c r="H382" s="211" t="str">
        <f ca="1">IF(Table3[[#This Row],[الاعتماد ]]="تم ",IF(H382="",TODAY(),H382),"")</f>
        <v/>
      </c>
      <c r="J382" s="212" t="str">
        <f ca="1">IF(G382&lt;&gt;"",IF(Table3[[#This Row],[الاعتماد ]]&lt;&gt;"",IF(J382=0,NOW()-Table3[[#This Row],[التاريخ الفعلي  للمخرج]],J382),NOW()-Table3[[#This Row],[التاريخ المستحق للمخرج]]),"")</f>
        <v/>
      </c>
    </row>
    <row r="383" spans="7:10" x14ac:dyDescent="0.5">
      <c r="G383" s="211"/>
      <c r="H383" s="211" t="str">
        <f ca="1">IF(Table3[[#This Row],[الاعتماد ]]="تم ",IF(H383="",TODAY(),H383),"")</f>
        <v/>
      </c>
      <c r="J383" s="212" t="str">
        <f ca="1">IF(G383&lt;&gt;"",IF(Table3[[#This Row],[الاعتماد ]]&lt;&gt;"",IF(J383=0,NOW()-Table3[[#This Row],[التاريخ الفعلي  للمخرج]],J383),NOW()-Table3[[#This Row],[التاريخ المستحق للمخرج]]),"")</f>
        <v/>
      </c>
    </row>
    <row r="384" spans="7:10" x14ac:dyDescent="0.5">
      <c r="G384" s="211"/>
      <c r="H384" s="211" t="str">
        <f ca="1">IF(Table3[[#This Row],[الاعتماد ]]="تم ",IF(H384="",TODAY(),H384),"")</f>
        <v/>
      </c>
      <c r="J384" s="212" t="str">
        <f ca="1">IF(G384&lt;&gt;"",IF(Table3[[#This Row],[الاعتماد ]]&lt;&gt;"",IF(J384=0,NOW()-Table3[[#This Row],[التاريخ الفعلي  للمخرج]],J384),NOW()-Table3[[#This Row],[التاريخ المستحق للمخرج]]),"")</f>
        <v/>
      </c>
    </row>
    <row r="385" spans="7:10" x14ac:dyDescent="0.5">
      <c r="G385" s="211"/>
      <c r="H385" s="211" t="str">
        <f ca="1">IF(Table3[[#This Row],[الاعتماد ]]="تم ",IF(H385="",TODAY(),H385),"")</f>
        <v/>
      </c>
      <c r="J385" s="212" t="str">
        <f ca="1">IF(G385&lt;&gt;"",IF(Table3[[#This Row],[الاعتماد ]]&lt;&gt;"",IF(J385=0,NOW()-Table3[[#This Row],[التاريخ الفعلي  للمخرج]],J385),NOW()-Table3[[#This Row],[التاريخ المستحق للمخرج]]),"")</f>
        <v/>
      </c>
    </row>
    <row r="386" spans="7:10" x14ac:dyDescent="0.5">
      <c r="G386" s="211"/>
      <c r="H386" s="211" t="str">
        <f ca="1">IF(Table3[[#This Row],[الاعتماد ]]="تم ",IF(H386="",TODAY(),H386),"")</f>
        <v/>
      </c>
      <c r="J386" s="212" t="str">
        <f ca="1">IF(G386&lt;&gt;"",IF(Table3[[#This Row],[الاعتماد ]]&lt;&gt;"",IF(J386=0,NOW()-Table3[[#This Row],[التاريخ الفعلي  للمخرج]],J386),NOW()-Table3[[#This Row],[التاريخ المستحق للمخرج]]),"")</f>
        <v/>
      </c>
    </row>
    <row r="387" spans="7:10" x14ac:dyDescent="0.5">
      <c r="G387" s="211"/>
      <c r="H387" s="211" t="str">
        <f ca="1">IF(Table3[[#This Row],[الاعتماد ]]="تم ",IF(H387="",TODAY(),H387),"")</f>
        <v/>
      </c>
      <c r="J387" s="212" t="str">
        <f ca="1">IF(G387&lt;&gt;"",IF(Table3[[#This Row],[الاعتماد ]]&lt;&gt;"",IF(J387=0,NOW()-Table3[[#This Row],[التاريخ الفعلي  للمخرج]],J387),NOW()-Table3[[#This Row],[التاريخ المستحق للمخرج]]),"")</f>
        <v/>
      </c>
    </row>
    <row r="388" spans="7:10" x14ac:dyDescent="0.5">
      <c r="G388" s="211"/>
      <c r="H388" s="211" t="str">
        <f ca="1">IF(Table3[[#This Row],[الاعتماد ]]="تم ",IF(H388="",TODAY(),H388),"")</f>
        <v/>
      </c>
      <c r="J388" s="212" t="str">
        <f ca="1">IF(G388&lt;&gt;"",IF(Table3[[#This Row],[الاعتماد ]]&lt;&gt;"",IF(J388=0,NOW()-Table3[[#This Row],[التاريخ الفعلي  للمخرج]],J388),NOW()-Table3[[#This Row],[التاريخ المستحق للمخرج]]),"")</f>
        <v/>
      </c>
    </row>
    <row r="389" spans="7:10" x14ac:dyDescent="0.5">
      <c r="G389" s="211"/>
      <c r="H389" s="211" t="str">
        <f ca="1">IF(Table3[[#This Row],[الاعتماد ]]="تم ",IF(H389="",TODAY(),H389),"")</f>
        <v/>
      </c>
      <c r="J389" s="212" t="str">
        <f ca="1">IF(G389&lt;&gt;"",IF(Table3[[#This Row],[الاعتماد ]]&lt;&gt;"",IF(J389=0,NOW()-Table3[[#This Row],[التاريخ الفعلي  للمخرج]],J389),NOW()-Table3[[#This Row],[التاريخ المستحق للمخرج]]),"")</f>
        <v/>
      </c>
    </row>
    <row r="390" spans="7:10" x14ac:dyDescent="0.5">
      <c r="G390" s="211"/>
      <c r="H390" s="211" t="str">
        <f ca="1">IF(Table3[[#This Row],[الاعتماد ]]="تم ",IF(H390="",TODAY(),H390),"")</f>
        <v/>
      </c>
      <c r="J390" s="212" t="str">
        <f ca="1">IF(G390&lt;&gt;"",IF(Table3[[#This Row],[الاعتماد ]]&lt;&gt;"",IF(J390=0,NOW()-Table3[[#This Row],[التاريخ الفعلي  للمخرج]],J390),NOW()-Table3[[#This Row],[التاريخ المستحق للمخرج]]),"")</f>
        <v/>
      </c>
    </row>
    <row r="391" spans="7:10" x14ac:dyDescent="0.5">
      <c r="G391" s="211"/>
      <c r="H391" s="211" t="str">
        <f ca="1">IF(Table3[[#This Row],[الاعتماد ]]="تم ",IF(H391="",TODAY(),H391),"")</f>
        <v/>
      </c>
      <c r="J391" s="212" t="str">
        <f ca="1">IF(G391&lt;&gt;"",IF(Table3[[#This Row],[الاعتماد ]]&lt;&gt;"",IF(J391=0,NOW()-Table3[[#This Row],[التاريخ الفعلي  للمخرج]],J391),NOW()-Table3[[#This Row],[التاريخ المستحق للمخرج]]),"")</f>
        <v/>
      </c>
    </row>
    <row r="392" spans="7:10" x14ac:dyDescent="0.5">
      <c r="G392" s="211"/>
      <c r="H392" s="211" t="str">
        <f ca="1">IF(Table3[[#This Row],[الاعتماد ]]="تم ",IF(H392="",TODAY(),H392),"")</f>
        <v/>
      </c>
      <c r="J392" s="212" t="str">
        <f ca="1">IF(G392&lt;&gt;"",IF(Table3[[#This Row],[الاعتماد ]]&lt;&gt;"",IF(J392=0,NOW()-Table3[[#This Row],[التاريخ الفعلي  للمخرج]],J392),NOW()-Table3[[#This Row],[التاريخ المستحق للمخرج]]),"")</f>
        <v/>
      </c>
    </row>
    <row r="393" spans="7:10" x14ac:dyDescent="0.5">
      <c r="G393" s="211"/>
      <c r="H393" s="211" t="str">
        <f ca="1">IF(Table3[[#This Row],[الاعتماد ]]="تم ",IF(H393="",TODAY(),H393),"")</f>
        <v/>
      </c>
      <c r="J393" s="212" t="str">
        <f ca="1">IF(G393&lt;&gt;"",IF(Table3[[#This Row],[الاعتماد ]]&lt;&gt;"",IF(J393=0,NOW()-Table3[[#This Row],[التاريخ الفعلي  للمخرج]],J393),NOW()-Table3[[#This Row],[التاريخ المستحق للمخرج]]),"")</f>
        <v/>
      </c>
    </row>
    <row r="394" spans="7:10" x14ac:dyDescent="0.5">
      <c r="G394" s="211"/>
      <c r="H394" s="211" t="str">
        <f ca="1">IF(Table3[[#This Row],[الاعتماد ]]="تم ",IF(H394="",TODAY(),H394),"")</f>
        <v/>
      </c>
      <c r="J394" s="212" t="str">
        <f ca="1">IF(G394&lt;&gt;"",IF(Table3[[#This Row],[الاعتماد ]]&lt;&gt;"",IF(J394=0,NOW()-Table3[[#This Row],[التاريخ الفعلي  للمخرج]],J394),NOW()-Table3[[#This Row],[التاريخ المستحق للمخرج]]),"")</f>
        <v/>
      </c>
    </row>
    <row r="395" spans="7:10" x14ac:dyDescent="0.5">
      <c r="G395" s="211"/>
      <c r="H395" s="211" t="str">
        <f ca="1">IF(Table3[[#This Row],[الاعتماد ]]="تم ",IF(H395="",TODAY(),H395),"")</f>
        <v/>
      </c>
      <c r="J395" s="212" t="str">
        <f ca="1">IF(G395&lt;&gt;"",IF(Table3[[#This Row],[الاعتماد ]]&lt;&gt;"",IF(J395=0,NOW()-Table3[[#This Row],[التاريخ الفعلي  للمخرج]],J395),NOW()-Table3[[#This Row],[التاريخ المستحق للمخرج]]),"")</f>
        <v/>
      </c>
    </row>
    <row r="396" spans="7:10" x14ac:dyDescent="0.5">
      <c r="G396" s="211"/>
      <c r="H396" s="211" t="str">
        <f ca="1">IF(Table3[[#This Row],[الاعتماد ]]="تم ",IF(H396="",TODAY(),H396),"")</f>
        <v/>
      </c>
      <c r="J396" s="212" t="str">
        <f ca="1">IF(G396&lt;&gt;"",IF(Table3[[#This Row],[الاعتماد ]]&lt;&gt;"",IF(J396=0,NOW()-Table3[[#This Row],[التاريخ الفعلي  للمخرج]],J396),NOW()-Table3[[#This Row],[التاريخ المستحق للمخرج]]),"")</f>
        <v/>
      </c>
    </row>
    <row r="397" spans="7:10" x14ac:dyDescent="0.5">
      <c r="G397" s="211"/>
      <c r="H397" s="211" t="str">
        <f ca="1">IF(Table3[[#This Row],[الاعتماد ]]="تم ",IF(H397="",TODAY(),H397),"")</f>
        <v/>
      </c>
      <c r="J397" s="212" t="str">
        <f ca="1">IF(G397&lt;&gt;"",IF(Table3[[#This Row],[الاعتماد ]]&lt;&gt;"",IF(J397=0,NOW()-Table3[[#This Row],[التاريخ الفعلي  للمخرج]],J397),NOW()-Table3[[#This Row],[التاريخ المستحق للمخرج]]),"")</f>
        <v/>
      </c>
    </row>
    <row r="398" spans="7:10" x14ac:dyDescent="0.5">
      <c r="G398" s="211"/>
      <c r="H398" s="211" t="str">
        <f ca="1">IF(Table3[[#This Row],[الاعتماد ]]="تم ",IF(H398="",TODAY(),H398),"")</f>
        <v/>
      </c>
      <c r="J398" s="212" t="str">
        <f ca="1">IF(G398&lt;&gt;"",IF(Table3[[#This Row],[الاعتماد ]]&lt;&gt;"",IF(J398=0,NOW()-Table3[[#This Row],[التاريخ الفعلي  للمخرج]],J398),NOW()-Table3[[#This Row],[التاريخ المستحق للمخرج]]),"")</f>
        <v/>
      </c>
    </row>
    <row r="399" spans="7:10" x14ac:dyDescent="0.5">
      <c r="G399" s="211"/>
      <c r="H399" s="211" t="str">
        <f ca="1">IF(Table3[[#This Row],[الاعتماد ]]="تم ",IF(H399="",TODAY(),H399),"")</f>
        <v/>
      </c>
      <c r="J399" s="212" t="str">
        <f ca="1">IF(G399&lt;&gt;"",IF(Table3[[#This Row],[الاعتماد ]]&lt;&gt;"",IF(J399=0,NOW()-Table3[[#This Row],[التاريخ الفعلي  للمخرج]],J399),NOW()-Table3[[#This Row],[التاريخ المستحق للمخرج]]),"")</f>
        <v/>
      </c>
    </row>
    <row r="400" spans="7:10" x14ac:dyDescent="0.5">
      <c r="G400" s="211"/>
      <c r="H400" s="211" t="str">
        <f ca="1">IF(Table3[[#This Row],[الاعتماد ]]="تم ",IF(H400="",TODAY(),H400),"")</f>
        <v/>
      </c>
      <c r="J400" s="212" t="str">
        <f ca="1">IF(G400&lt;&gt;"",IF(Table3[[#This Row],[الاعتماد ]]&lt;&gt;"",IF(J400=0,NOW()-Table3[[#This Row],[التاريخ الفعلي  للمخرج]],J400),NOW()-Table3[[#This Row],[التاريخ المستحق للمخرج]]),"")</f>
        <v/>
      </c>
    </row>
    <row r="401" spans="7:10" x14ac:dyDescent="0.5">
      <c r="G401" s="211"/>
      <c r="H401" s="211" t="str">
        <f ca="1">IF(Table3[[#This Row],[الاعتماد ]]="تم ",IF(H401="",TODAY(),H401),"")</f>
        <v/>
      </c>
      <c r="J401" s="212" t="str">
        <f ca="1">IF(G401&lt;&gt;"",IF(Table3[[#This Row],[الاعتماد ]]&lt;&gt;"",IF(J401=0,NOW()-Table3[[#This Row],[التاريخ الفعلي  للمخرج]],J401),NOW()-Table3[[#This Row],[التاريخ المستحق للمخرج]]),"")</f>
        <v/>
      </c>
    </row>
    <row r="402" spans="7:10" x14ac:dyDescent="0.5">
      <c r="G402" s="211"/>
      <c r="H402" s="211" t="str">
        <f ca="1">IF(Table3[[#This Row],[الاعتماد ]]="تم ",IF(H402="",TODAY(),H402),"")</f>
        <v/>
      </c>
      <c r="J402" s="212" t="str">
        <f ca="1">IF(G402&lt;&gt;"",IF(Table3[[#This Row],[الاعتماد ]]&lt;&gt;"",IF(J402=0,NOW()-Table3[[#This Row],[التاريخ الفعلي  للمخرج]],J402),NOW()-Table3[[#This Row],[التاريخ المستحق للمخرج]]),"")</f>
        <v/>
      </c>
    </row>
    <row r="403" spans="7:10" x14ac:dyDescent="0.5">
      <c r="G403" s="211"/>
      <c r="H403" s="211" t="str">
        <f ca="1">IF(Table3[[#This Row],[الاعتماد ]]="تم ",IF(H403="",TODAY(),H403),"")</f>
        <v/>
      </c>
      <c r="J403" s="212" t="str">
        <f ca="1">IF(G403&lt;&gt;"",IF(Table3[[#This Row],[الاعتماد ]]&lt;&gt;"",IF(J403=0,NOW()-Table3[[#This Row],[التاريخ الفعلي  للمخرج]],J403),NOW()-Table3[[#This Row],[التاريخ المستحق للمخرج]]),"")</f>
        <v/>
      </c>
    </row>
    <row r="404" spans="7:10" x14ac:dyDescent="0.5">
      <c r="G404" s="211"/>
      <c r="H404" s="211" t="str">
        <f ca="1">IF(Table3[[#This Row],[الاعتماد ]]="تم ",IF(H404="",TODAY(),H404),"")</f>
        <v/>
      </c>
      <c r="J404" s="212" t="str">
        <f ca="1">IF(G404&lt;&gt;"",IF(Table3[[#This Row],[الاعتماد ]]&lt;&gt;"",IF(J404=0,NOW()-Table3[[#This Row],[التاريخ الفعلي  للمخرج]],J404),NOW()-Table3[[#This Row],[التاريخ المستحق للمخرج]]),"")</f>
        <v/>
      </c>
    </row>
    <row r="405" spans="7:10" x14ac:dyDescent="0.5">
      <c r="G405" s="211"/>
      <c r="H405" s="211" t="str">
        <f ca="1">IF(Table3[[#This Row],[الاعتماد ]]="تم ",IF(H405="",TODAY(),H405),"")</f>
        <v/>
      </c>
      <c r="J405" s="212" t="str">
        <f ca="1">IF(G405&lt;&gt;"",IF(Table3[[#This Row],[الاعتماد ]]&lt;&gt;"",IF(J405=0,NOW()-Table3[[#This Row],[التاريخ الفعلي  للمخرج]],J405),NOW()-Table3[[#This Row],[التاريخ المستحق للمخرج]]),"")</f>
        <v/>
      </c>
    </row>
    <row r="406" spans="7:10" x14ac:dyDescent="0.5">
      <c r="G406" s="211"/>
      <c r="H406" s="211" t="str">
        <f ca="1">IF(Table3[[#This Row],[الاعتماد ]]="تم ",IF(H406="",TODAY(),H406),"")</f>
        <v/>
      </c>
      <c r="J406" s="212" t="str">
        <f ca="1">IF(G406&lt;&gt;"",IF(Table3[[#This Row],[الاعتماد ]]&lt;&gt;"",IF(J406=0,NOW()-Table3[[#This Row],[التاريخ الفعلي  للمخرج]],J406),NOW()-Table3[[#This Row],[التاريخ المستحق للمخرج]]),"")</f>
        <v/>
      </c>
    </row>
    <row r="407" spans="7:10" x14ac:dyDescent="0.5">
      <c r="G407" s="211"/>
      <c r="H407" s="211" t="str">
        <f ca="1">IF(Table3[[#This Row],[الاعتماد ]]="تم ",IF(H407="",TODAY(),H407),"")</f>
        <v/>
      </c>
      <c r="J407" s="212" t="str">
        <f ca="1">IF(G407&lt;&gt;"",IF(Table3[[#This Row],[الاعتماد ]]&lt;&gt;"",IF(J407=0,NOW()-Table3[[#This Row],[التاريخ الفعلي  للمخرج]],J407),NOW()-Table3[[#This Row],[التاريخ المستحق للمخرج]]),"")</f>
        <v/>
      </c>
    </row>
    <row r="408" spans="7:10" x14ac:dyDescent="0.5">
      <c r="G408" s="211"/>
      <c r="H408" s="211" t="str">
        <f ca="1">IF(Table3[[#This Row],[الاعتماد ]]="تم ",IF(H408="",TODAY(),H408),"")</f>
        <v/>
      </c>
      <c r="J408" s="212" t="str">
        <f ca="1">IF(G408&lt;&gt;"",IF(Table3[[#This Row],[الاعتماد ]]&lt;&gt;"",IF(J408=0,NOW()-Table3[[#This Row],[التاريخ الفعلي  للمخرج]],J408),NOW()-Table3[[#This Row],[التاريخ المستحق للمخرج]]),"")</f>
        <v/>
      </c>
    </row>
    <row r="409" spans="7:10" x14ac:dyDescent="0.5">
      <c r="G409" s="211"/>
      <c r="H409" s="211" t="str">
        <f ca="1">IF(Table3[[#This Row],[الاعتماد ]]="تم ",IF(H409="",TODAY(),H409),"")</f>
        <v/>
      </c>
      <c r="J409" s="212" t="str">
        <f ca="1">IF(G409&lt;&gt;"",IF(Table3[[#This Row],[الاعتماد ]]&lt;&gt;"",IF(J409=0,NOW()-Table3[[#This Row],[التاريخ الفعلي  للمخرج]],J409),NOW()-Table3[[#This Row],[التاريخ المستحق للمخرج]]),"")</f>
        <v/>
      </c>
    </row>
    <row r="410" spans="7:10" x14ac:dyDescent="0.5">
      <c r="G410" s="211"/>
      <c r="H410" s="211" t="str">
        <f ca="1">IF(Table3[[#This Row],[الاعتماد ]]="تم ",IF(H410="",TODAY(),H410),"")</f>
        <v/>
      </c>
      <c r="J410" s="212" t="str">
        <f ca="1">IF(G410&lt;&gt;"",IF(Table3[[#This Row],[الاعتماد ]]&lt;&gt;"",IF(J410=0,NOW()-Table3[[#This Row],[التاريخ الفعلي  للمخرج]],J410),NOW()-Table3[[#This Row],[التاريخ المستحق للمخرج]]),"")</f>
        <v/>
      </c>
    </row>
    <row r="411" spans="7:10" x14ac:dyDescent="0.5">
      <c r="G411" s="211"/>
      <c r="H411" s="211" t="str">
        <f ca="1">IF(Table3[[#This Row],[الاعتماد ]]="تم ",IF(H411="",TODAY(),H411),"")</f>
        <v/>
      </c>
      <c r="J411" s="212" t="str">
        <f ca="1">IF(G411&lt;&gt;"",IF(Table3[[#This Row],[الاعتماد ]]&lt;&gt;"",IF(J411=0,NOW()-Table3[[#This Row],[التاريخ الفعلي  للمخرج]],J411),NOW()-Table3[[#This Row],[التاريخ المستحق للمخرج]]),"")</f>
        <v/>
      </c>
    </row>
    <row r="412" spans="7:10" x14ac:dyDescent="0.5">
      <c r="G412" s="211"/>
      <c r="H412" s="211" t="str">
        <f ca="1">IF(Table3[[#This Row],[الاعتماد ]]="تم ",IF(H412="",TODAY(),H412),"")</f>
        <v/>
      </c>
      <c r="J412" s="212" t="str">
        <f ca="1">IF(G412&lt;&gt;"",IF(Table3[[#This Row],[الاعتماد ]]&lt;&gt;"",IF(J412=0,NOW()-Table3[[#This Row],[التاريخ الفعلي  للمخرج]],J412),NOW()-Table3[[#This Row],[التاريخ المستحق للمخرج]]),"")</f>
        <v/>
      </c>
    </row>
    <row r="413" spans="7:10" x14ac:dyDescent="0.5">
      <c r="G413" s="211"/>
      <c r="H413" s="211" t="str">
        <f ca="1">IF(Table3[[#This Row],[الاعتماد ]]="تم ",IF(H413="",TODAY(),H413),"")</f>
        <v/>
      </c>
      <c r="J413" s="212" t="str">
        <f ca="1">IF(G413&lt;&gt;"",IF(Table3[[#This Row],[الاعتماد ]]&lt;&gt;"",IF(J413=0,NOW()-Table3[[#This Row],[التاريخ الفعلي  للمخرج]],J413),NOW()-Table3[[#This Row],[التاريخ المستحق للمخرج]]),"")</f>
        <v/>
      </c>
    </row>
    <row r="414" spans="7:10" x14ac:dyDescent="0.5">
      <c r="G414" s="211"/>
      <c r="H414" s="211" t="str">
        <f ca="1">IF(Table3[[#This Row],[الاعتماد ]]="تم ",IF(H414="",TODAY(),H414),"")</f>
        <v/>
      </c>
      <c r="J414" s="212" t="str">
        <f ca="1">IF(G414&lt;&gt;"",IF(Table3[[#This Row],[الاعتماد ]]&lt;&gt;"",IF(J414=0,NOW()-Table3[[#This Row],[التاريخ الفعلي  للمخرج]],J414),NOW()-Table3[[#This Row],[التاريخ المستحق للمخرج]]),"")</f>
        <v/>
      </c>
    </row>
    <row r="415" spans="7:10" x14ac:dyDescent="0.5">
      <c r="G415" s="211"/>
      <c r="H415" s="211" t="str">
        <f ca="1">IF(Table3[[#This Row],[الاعتماد ]]="تم ",IF(H415="",TODAY(),H415),"")</f>
        <v/>
      </c>
      <c r="J415" s="212" t="str">
        <f ca="1">IF(G415&lt;&gt;"",IF(Table3[[#This Row],[الاعتماد ]]&lt;&gt;"",IF(J415=0,NOW()-Table3[[#This Row],[التاريخ الفعلي  للمخرج]],J415),NOW()-Table3[[#This Row],[التاريخ المستحق للمخرج]]),"")</f>
        <v/>
      </c>
    </row>
    <row r="416" spans="7:10" x14ac:dyDescent="0.5">
      <c r="G416" s="211"/>
      <c r="H416" s="211" t="str">
        <f ca="1">IF(Table3[[#This Row],[الاعتماد ]]="تم ",IF(H416="",TODAY(),H416),"")</f>
        <v/>
      </c>
      <c r="J416" s="212" t="str">
        <f ca="1">IF(G416&lt;&gt;"",IF(Table3[[#This Row],[الاعتماد ]]&lt;&gt;"",IF(J416=0,NOW()-Table3[[#This Row],[التاريخ الفعلي  للمخرج]],J416),NOW()-Table3[[#This Row],[التاريخ المستحق للمخرج]]),"")</f>
        <v/>
      </c>
    </row>
    <row r="417" spans="7:10" x14ac:dyDescent="0.5">
      <c r="G417" s="211"/>
      <c r="H417" s="211" t="str">
        <f ca="1">IF(Table3[[#This Row],[الاعتماد ]]="تم ",IF(H417="",TODAY(),H417),"")</f>
        <v/>
      </c>
      <c r="J417" s="212" t="str">
        <f ca="1">IF(G417&lt;&gt;"",IF(Table3[[#This Row],[الاعتماد ]]&lt;&gt;"",IF(J417=0,NOW()-Table3[[#This Row],[التاريخ الفعلي  للمخرج]],J417),NOW()-Table3[[#This Row],[التاريخ المستحق للمخرج]]),"")</f>
        <v/>
      </c>
    </row>
    <row r="418" spans="7:10" x14ac:dyDescent="0.5">
      <c r="G418" s="211"/>
      <c r="H418" s="211" t="str">
        <f ca="1">IF(Table3[[#This Row],[الاعتماد ]]="تم ",IF(H418="",TODAY(),H418),"")</f>
        <v/>
      </c>
      <c r="J418" s="212" t="str">
        <f ca="1">IF(G418&lt;&gt;"",IF(Table3[[#This Row],[الاعتماد ]]&lt;&gt;"",IF(J418=0,NOW()-Table3[[#This Row],[التاريخ الفعلي  للمخرج]],J418),NOW()-Table3[[#This Row],[التاريخ المستحق للمخرج]]),"")</f>
        <v/>
      </c>
    </row>
    <row r="419" spans="7:10" x14ac:dyDescent="0.5">
      <c r="G419" s="211"/>
      <c r="H419" s="211" t="str">
        <f ca="1">IF(Table3[[#This Row],[الاعتماد ]]="تم ",IF(H419="",TODAY(),H419),"")</f>
        <v/>
      </c>
      <c r="J419" s="212" t="str">
        <f ca="1">IF(G419&lt;&gt;"",IF(Table3[[#This Row],[الاعتماد ]]&lt;&gt;"",IF(J419=0,NOW()-Table3[[#This Row],[التاريخ الفعلي  للمخرج]],J419),NOW()-Table3[[#This Row],[التاريخ المستحق للمخرج]]),"")</f>
        <v/>
      </c>
    </row>
    <row r="420" spans="7:10" x14ac:dyDescent="0.5">
      <c r="G420" s="211"/>
      <c r="H420" s="211" t="str">
        <f ca="1">IF(Table3[[#This Row],[الاعتماد ]]="تم ",IF(H420="",TODAY(),H420),"")</f>
        <v/>
      </c>
      <c r="J420" s="212" t="str">
        <f ca="1">IF(G420&lt;&gt;"",IF(Table3[[#This Row],[الاعتماد ]]&lt;&gt;"",IF(J420=0,NOW()-Table3[[#This Row],[التاريخ الفعلي  للمخرج]],J420),NOW()-Table3[[#This Row],[التاريخ المستحق للمخرج]]),"")</f>
        <v/>
      </c>
    </row>
    <row r="421" spans="7:10" x14ac:dyDescent="0.5">
      <c r="G421" s="211"/>
      <c r="H421" s="211" t="str">
        <f ca="1">IF(Table3[[#This Row],[الاعتماد ]]="تم ",IF(H421="",TODAY(),H421),"")</f>
        <v/>
      </c>
      <c r="J421" s="212" t="str">
        <f ca="1">IF(G421&lt;&gt;"",IF(Table3[[#This Row],[الاعتماد ]]&lt;&gt;"",IF(J421=0,NOW()-Table3[[#This Row],[التاريخ الفعلي  للمخرج]],J421),NOW()-Table3[[#This Row],[التاريخ المستحق للمخرج]]),"")</f>
        <v/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CDA7F8-C319-4D3F-86A0-9B0BC4407DE4}">
          <x14:formula1>
            <xm:f>INDIRECT(درافت!$Q$8)</xm:f>
          </x14:formula1>
          <xm:sqref>I2:I421</xm:sqref>
        </x14:dataValidation>
        <x14:dataValidation type="list" allowBlank="1" showInputMessage="1" showErrorMessage="1" xr:uid="{CADA8E85-8085-490B-BFC3-A85F14FEADEA}">
          <x14:formula1>
            <xm:f>INDIRECT(درافت!$S$8)</xm:f>
          </x14:formula1>
          <xm:sqref>B2:B421</xm:sqref>
        </x14:dataValidation>
        <x14:dataValidation type="list" allowBlank="1" showInputMessage="1" showErrorMessage="1" xr:uid="{87239106-E442-442A-B8F3-588943DD73B5}">
          <x14:formula1>
            <xm:f>INDIRECT(درافت!$U$8)</xm:f>
          </x14:formula1>
          <xm:sqref>C2:C421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7BA6-D26F-4CD4-B7A3-A217AEDADC94}">
  <sheetPr codeName="Sheet8"/>
  <dimension ref="A1:K49"/>
  <sheetViews>
    <sheetView rightToLeft="1" tabSelected="1" zoomScaleNormal="100" workbookViewId="0">
      <selection activeCell="B6" sqref="B6"/>
    </sheetView>
  </sheetViews>
  <sheetFormatPr defaultRowHeight="16.8" x14ac:dyDescent="0.5"/>
  <cols>
    <col min="1" max="1" width="7" customWidth="1"/>
    <col min="2" max="2" width="45" customWidth="1"/>
    <col min="3" max="3" width="17.140625" customWidth="1"/>
    <col min="4" max="4" width="21.7109375" customWidth="1"/>
    <col min="5" max="5" width="15.7109375" bestFit="1" customWidth="1"/>
    <col min="6" max="6" width="17.140625" bestFit="1" customWidth="1"/>
    <col min="7" max="7" width="19.42578125" bestFit="1" customWidth="1"/>
    <col min="8" max="8" width="15.140625" bestFit="1" customWidth="1"/>
    <col min="9" max="9" width="16.140625" style="10" bestFit="1" customWidth="1"/>
    <col min="10" max="10" width="20" bestFit="1" customWidth="1"/>
    <col min="11" max="11" width="15.42578125" style="52" bestFit="1" customWidth="1"/>
  </cols>
  <sheetData>
    <row r="1" spans="1:11" ht="17.399999999999999" thickBot="1" x14ac:dyDescent="0.55000000000000004">
      <c r="A1" s="4" t="s">
        <v>56</v>
      </c>
      <c r="B1" s="1" t="s">
        <v>58</v>
      </c>
      <c r="C1" s="1" t="s">
        <v>59</v>
      </c>
      <c r="D1" s="1" t="s">
        <v>60</v>
      </c>
      <c r="E1" s="1" t="s">
        <v>82</v>
      </c>
      <c r="F1" s="1" t="s">
        <v>62</v>
      </c>
      <c r="G1" s="1" t="s">
        <v>64</v>
      </c>
      <c r="H1" s="1" t="s">
        <v>473</v>
      </c>
      <c r="I1" s="11" t="s">
        <v>474</v>
      </c>
      <c r="J1" s="49" t="s">
        <v>12</v>
      </c>
      <c r="K1" s="55" t="s">
        <v>475</v>
      </c>
    </row>
    <row r="2" spans="1:11" ht="18.600000000000001" thickBot="1" x14ac:dyDescent="0.55000000000000004">
      <c r="A2" s="63">
        <v>1</v>
      </c>
      <c r="B2" s="3" t="s">
        <v>616</v>
      </c>
      <c r="C2" s="86">
        <v>44342</v>
      </c>
      <c r="D2" s="86">
        <v>44373</v>
      </c>
      <c r="E2" s="3">
        <v>31</v>
      </c>
      <c r="F2" s="3">
        <v>70</v>
      </c>
      <c r="G2" s="3">
        <v>20</v>
      </c>
      <c r="H2" s="3" t="s">
        <v>617</v>
      </c>
      <c r="I2" s="66">
        <v>0.71</v>
      </c>
      <c r="J2" s="54"/>
      <c r="K2" s="87" t="s">
        <v>1</v>
      </c>
    </row>
    <row r="3" spans="1:11" ht="18.600000000000001" thickBot="1" x14ac:dyDescent="0.55000000000000004">
      <c r="A3" s="77">
        <v>2</v>
      </c>
      <c r="B3" s="78" t="s">
        <v>618</v>
      </c>
      <c r="C3" s="88">
        <v>44344</v>
      </c>
      <c r="D3" s="88">
        <v>44375</v>
      </c>
      <c r="E3" s="3">
        <v>31</v>
      </c>
      <c r="F3" s="78">
        <v>90</v>
      </c>
      <c r="G3" s="78">
        <v>40</v>
      </c>
      <c r="H3" s="78" t="s">
        <v>590</v>
      </c>
      <c r="I3" s="89">
        <v>0.56000000000000005</v>
      </c>
      <c r="J3" s="53"/>
      <c r="K3" s="90" t="s">
        <v>614</v>
      </c>
    </row>
    <row r="4" spans="1:11" ht="18.600000000000001" thickBot="1" x14ac:dyDescent="0.55000000000000004">
      <c r="A4" s="77">
        <v>3</v>
      </c>
      <c r="B4" s="78" t="s">
        <v>619</v>
      </c>
      <c r="C4" s="88">
        <v>44346</v>
      </c>
      <c r="D4" s="88">
        <v>44451</v>
      </c>
      <c r="E4" s="3">
        <v>105</v>
      </c>
      <c r="F4" s="78">
        <v>8</v>
      </c>
      <c r="G4" s="78">
        <v>4</v>
      </c>
      <c r="H4" s="78" t="s">
        <v>587</v>
      </c>
      <c r="I4" s="89">
        <v>0.56000000000000005</v>
      </c>
      <c r="J4" s="53"/>
      <c r="K4" s="90" t="s">
        <v>615</v>
      </c>
    </row>
    <row r="5" spans="1:11" ht="18.600000000000001" thickBot="1" x14ac:dyDescent="0.55000000000000004">
      <c r="A5" s="63">
        <v>4</v>
      </c>
      <c r="B5" s="3" t="s">
        <v>620</v>
      </c>
      <c r="C5" s="86">
        <v>44197</v>
      </c>
      <c r="D5" s="86">
        <v>44561</v>
      </c>
      <c r="E5" s="3">
        <v>364</v>
      </c>
      <c r="F5" s="3">
        <v>60</v>
      </c>
      <c r="G5" s="3">
        <v>20</v>
      </c>
      <c r="H5" s="3" t="s">
        <v>612</v>
      </c>
      <c r="I5" s="66">
        <v>0.67</v>
      </c>
      <c r="J5" s="54"/>
      <c r="K5" s="90" t="s">
        <v>1</v>
      </c>
    </row>
    <row r="6" spans="1:11" ht="18.600000000000001" thickBot="1" x14ac:dyDescent="0.55000000000000004">
      <c r="A6" s="77">
        <v>5</v>
      </c>
      <c r="B6" s="3" t="s">
        <v>621</v>
      </c>
      <c r="C6" s="86">
        <v>44343</v>
      </c>
      <c r="D6" s="86">
        <v>44373</v>
      </c>
      <c r="E6" s="3">
        <v>30</v>
      </c>
      <c r="F6" s="3">
        <v>1</v>
      </c>
      <c r="G6" s="3">
        <v>0</v>
      </c>
      <c r="H6" s="3" t="s">
        <v>613</v>
      </c>
      <c r="I6" s="66">
        <v>1</v>
      </c>
      <c r="J6" s="54"/>
      <c r="K6" s="90" t="s">
        <v>614</v>
      </c>
    </row>
    <row r="7" spans="1:11" ht="18.600000000000001" thickBot="1" x14ac:dyDescent="0.55000000000000004">
      <c r="A7" s="77">
        <v>6</v>
      </c>
      <c r="B7" s="3" t="s">
        <v>622</v>
      </c>
      <c r="C7" s="86">
        <v>44353</v>
      </c>
      <c r="D7" s="86">
        <v>44445</v>
      </c>
      <c r="E7" s="3">
        <v>92</v>
      </c>
      <c r="F7" s="3">
        <v>1</v>
      </c>
      <c r="G7" s="3">
        <v>1</v>
      </c>
      <c r="H7" s="3" t="s">
        <v>617</v>
      </c>
      <c r="I7" s="66">
        <v>0</v>
      </c>
      <c r="J7" s="54"/>
      <c r="K7" s="90" t="s">
        <v>615</v>
      </c>
    </row>
    <row r="8" spans="1:11" ht="18.600000000000001" thickBot="1" x14ac:dyDescent="0.55000000000000004">
      <c r="A8" s="63">
        <v>7</v>
      </c>
      <c r="B8" s="3" t="s">
        <v>623</v>
      </c>
      <c r="C8" s="86">
        <v>44317</v>
      </c>
      <c r="D8" s="86">
        <v>44440</v>
      </c>
      <c r="E8" s="3">
        <v>123</v>
      </c>
      <c r="F8" s="3">
        <v>1</v>
      </c>
      <c r="G8" s="3">
        <v>0</v>
      </c>
      <c r="H8" s="3" t="s">
        <v>590</v>
      </c>
      <c r="I8" s="66">
        <v>1</v>
      </c>
      <c r="J8" s="54"/>
      <c r="K8" s="90" t="s">
        <v>1</v>
      </c>
    </row>
    <row r="9" spans="1:11" ht="18.600000000000001" thickBot="1" x14ac:dyDescent="0.55000000000000004">
      <c r="A9" s="77">
        <v>8</v>
      </c>
      <c r="B9" s="3" t="s">
        <v>624</v>
      </c>
      <c r="C9" s="86">
        <v>44317</v>
      </c>
      <c r="D9" s="86">
        <v>44440</v>
      </c>
      <c r="E9" s="3">
        <v>123</v>
      </c>
      <c r="F9" s="3">
        <v>4</v>
      </c>
      <c r="G9" s="3">
        <v>3</v>
      </c>
      <c r="H9" s="3" t="s">
        <v>587</v>
      </c>
      <c r="I9" s="66">
        <v>0.25</v>
      </c>
      <c r="J9" s="54"/>
      <c r="K9" s="90" t="s">
        <v>614</v>
      </c>
    </row>
    <row r="10" spans="1:11" ht="18.600000000000001" thickBot="1" x14ac:dyDescent="0.55000000000000004">
      <c r="A10" s="77">
        <v>9</v>
      </c>
      <c r="B10" s="3" t="s">
        <v>625</v>
      </c>
      <c r="C10" s="86">
        <v>44317</v>
      </c>
      <c r="D10" s="86">
        <v>44440</v>
      </c>
      <c r="E10" s="3">
        <v>123</v>
      </c>
      <c r="F10" s="3">
        <v>4</v>
      </c>
      <c r="G10" s="3">
        <v>3</v>
      </c>
      <c r="H10" s="3" t="s">
        <v>612</v>
      </c>
      <c r="I10" s="66">
        <v>0.25</v>
      </c>
      <c r="J10" s="54"/>
      <c r="K10" s="90" t="s">
        <v>615</v>
      </c>
    </row>
    <row r="11" spans="1:11" ht="18.600000000000001" thickBot="1" x14ac:dyDescent="0.55000000000000004">
      <c r="A11" s="63">
        <v>10</v>
      </c>
      <c r="B11" s="3" t="s">
        <v>626</v>
      </c>
      <c r="C11" s="86">
        <v>44317</v>
      </c>
      <c r="D11" s="86">
        <v>44440</v>
      </c>
      <c r="E11" s="3">
        <v>123</v>
      </c>
      <c r="F11" s="3">
        <v>4</v>
      </c>
      <c r="G11" s="3">
        <v>3</v>
      </c>
      <c r="H11" s="3" t="s">
        <v>613</v>
      </c>
      <c r="I11" s="66">
        <v>0.25</v>
      </c>
      <c r="J11" s="54"/>
      <c r="K11" s="90" t="s">
        <v>1</v>
      </c>
    </row>
    <row r="12" spans="1:11" ht="18.600000000000001" thickBot="1" x14ac:dyDescent="0.55000000000000004">
      <c r="A12" s="77">
        <v>11</v>
      </c>
      <c r="B12" s="3" t="s">
        <v>627</v>
      </c>
      <c r="C12" s="86">
        <v>44317</v>
      </c>
      <c r="D12" s="86">
        <v>44440</v>
      </c>
      <c r="E12" s="3">
        <v>123</v>
      </c>
      <c r="F12" s="3">
        <v>4</v>
      </c>
      <c r="G12" s="3">
        <v>3</v>
      </c>
      <c r="H12" s="3" t="s">
        <v>617</v>
      </c>
      <c r="I12" s="66">
        <v>0.25</v>
      </c>
      <c r="J12" s="54"/>
      <c r="K12" s="90" t="s">
        <v>614</v>
      </c>
    </row>
    <row r="13" spans="1:11" ht="18.600000000000001" thickBot="1" x14ac:dyDescent="0.55000000000000004">
      <c r="A13" s="77">
        <v>12</v>
      </c>
      <c r="B13" s="3" t="s">
        <v>628</v>
      </c>
      <c r="C13" s="86">
        <v>44317</v>
      </c>
      <c r="D13" s="86">
        <v>44440</v>
      </c>
      <c r="E13" s="3">
        <v>123</v>
      </c>
      <c r="F13" s="3">
        <v>4</v>
      </c>
      <c r="G13" s="3">
        <v>3</v>
      </c>
      <c r="H13" s="3" t="s">
        <v>590</v>
      </c>
      <c r="I13" s="66">
        <v>0.25</v>
      </c>
      <c r="J13" s="54"/>
      <c r="K13" s="90" t="s">
        <v>615</v>
      </c>
    </row>
    <row r="14" spans="1:11" ht="18.600000000000001" thickBot="1" x14ac:dyDescent="0.55000000000000004">
      <c r="A14" s="63">
        <v>13</v>
      </c>
      <c r="B14" s="3" t="s">
        <v>629</v>
      </c>
      <c r="C14" s="86">
        <v>44331</v>
      </c>
      <c r="D14" s="86">
        <v>44378</v>
      </c>
      <c r="E14" s="3">
        <v>47</v>
      </c>
      <c r="F14" s="3">
        <v>2</v>
      </c>
      <c r="G14" s="3">
        <v>1</v>
      </c>
      <c r="H14" s="3" t="s">
        <v>587</v>
      </c>
      <c r="I14" s="66">
        <v>0.5</v>
      </c>
      <c r="J14" s="54"/>
      <c r="K14" s="90" t="s">
        <v>1</v>
      </c>
    </row>
    <row r="15" spans="1:11" ht="18.600000000000001" thickBot="1" x14ac:dyDescent="0.55000000000000004">
      <c r="A15" s="77">
        <v>14</v>
      </c>
      <c r="B15" s="3" t="s">
        <v>630</v>
      </c>
      <c r="C15" s="86">
        <v>44260</v>
      </c>
      <c r="D15" s="86">
        <v>44263</v>
      </c>
      <c r="E15" s="3">
        <v>3</v>
      </c>
      <c r="F15" s="3">
        <v>3</v>
      </c>
      <c r="G15" s="3">
        <v>2</v>
      </c>
      <c r="H15" s="3" t="s">
        <v>612</v>
      </c>
      <c r="I15" s="66">
        <v>0.33</v>
      </c>
      <c r="J15" s="54"/>
      <c r="K15" s="90" t="s">
        <v>614</v>
      </c>
    </row>
    <row r="16" spans="1:11" ht="18.600000000000001" thickBot="1" x14ac:dyDescent="0.55000000000000004">
      <c r="A16" s="77">
        <v>15</v>
      </c>
      <c r="B16" s="3" t="s">
        <v>631</v>
      </c>
      <c r="C16" s="86">
        <v>44317</v>
      </c>
      <c r="D16" s="86">
        <v>44409</v>
      </c>
      <c r="E16" s="3">
        <v>92</v>
      </c>
      <c r="F16" s="3">
        <v>10</v>
      </c>
      <c r="G16" s="3">
        <v>9</v>
      </c>
      <c r="H16" s="3" t="s">
        <v>613</v>
      </c>
      <c r="I16" s="66">
        <v>0.1</v>
      </c>
      <c r="J16" s="54"/>
      <c r="K16" s="90" t="s">
        <v>615</v>
      </c>
    </row>
    <row r="17" spans="1:11" ht="18.600000000000001" thickBot="1" x14ac:dyDescent="0.55000000000000004">
      <c r="A17" s="63">
        <v>16</v>
      </c>
      <c r="B17" s="3" t="s">
        <v>632</v>
      </c>
      <c r="C17" s="86">
        <v>44287</v>
      </c>
      <c r="D17" s="86">
        <v>44409</v>
      </c>
      <c r="E17" s="3">
        <v>122</v>
      </c>
      <c r="F17" s="3">
        <v>10</v>
      </c>
      <c r="G17" s="3">
        <v>2</v>
      </c>
      <c r="H17" s="3" t="s">
        <v>617</v>
      </c>
      <c r="I17" s="66">
        <v>0.7</v>
      </c>
      <c r="J17" s="54"/>
      <c r="K17" s="90" t="s">
        <v>1</v>
      </c>
    </row>
    <row r="18" spans="1:11" ht="18.600000000000001" thickBot="1" x14ac:dyDescent="0.55000000000000004">
      <c r="A18" s="77">
        <v>17</v>
      </c>
      <c r="B18" s="3" t="s">
        <v>633</v>
      </c>
      <c r="C18" s="86">
        <v>44317</v>
      </c>
      <c r="D18" s="86">
        <v>44409</v>
      </c>
      <c r="E18" s="3">
        <v>92</v>
      </c>
      <c r="F18" s="3">
        <v>5</v>
      </c>
      <c r="G18" s="3">
        <v>4</v>
      </c>
      <c r="H18" s="3" t="s">
        <v>590</v>
      </c>
      <c r="I18" s="66">
        <v>0.2</v>
      </c>
      <c r="J18" s="54"/>
      <c r="K18" s="90" t="s">
        <v>614</v>
      </c>
    </row>
    <row r="19" spans="1:11" ht="18.600000000000001" thickBot="1" x14ac:dyDescent="0.55000000000000004">
      <c r="A19" s="77">
        <v>18</v>
      </c>
      <c r="B19" s="3" t="s">
        <v>634</v>
      </c>
      <c r="C19" s="86">
        <v>44317</v>
      </c>
      <c r="D19" s="86">
        <v>44378</v>
      </c>
      <c r="E19" s="3">
        <v>61</v>
      </c>
      <c r="F19" s="3">
        <v>1</v>
      </c>
      <c r="G19" s="3">
        <v>0</v>
      </c>
      <c r="H19" s="3" t="s">
        <v>587</v>
      </c>
      <c r="I19" s="66">
        <v>1</v>
      </c>
      <c r="J19" s="54"/>
      <c r="K19" s="90" t="s">
        <v>615</v>
      </c>
    </row>
    <row r="20" spans="1:11" ht="18.600000000000001" thickBot="1" x14ac:dyDescent="0.55000000000000004">
      <c r="A20" s="77">
        <v>19</v>
      </c>
      <c r="B20" s="78" t="s">
        <v>635</v>
      </c>
      <c r="C20" s="88">
        <v>44299</v>
      </c>
      <c r="D20" s="88">
        <v>44329</v>
      </c>
      <c r="E20" s="3">
        <v>30</v>
      </c>
      <c r="F20" s="78">
        <v>10</v>
      </c>
      <c r="G20" s="78">
        <v>0</v>
      </c>
      <c r="H20" s="78" t="s">
        <v>612</v>
      </c>
      <c r="I20" s="89">
        <v>1</v>
      </c>
      <c r="J20" s="53"/>
      <c r="K20" s="90" t="s">
        <v>1</v>
      </c>
    </row>
    <row r="21" spans="1:11" ht="18.600000000000001" thickBot="1" x14ac:dyDescent="0.55000000000000004">
      <c r="A21" s="63">
        <v>20</v>
      </c>
      <c r="B21" s="3" t="s">
        <v>636</v>
      </c>
      <c r="C21" s="86">
        <v>44353</v>
      </c>
      <c r="D21" s="86">
        <v>44901</v>
      </c>
      <c r="E21" s="3">
        <v>183</v>
      </c>
      <c r="F21" s="3">
        <v>2</v>
      </c>
      <c r="G21" s="3">
        <v>1</v>
      </c>
      <c r="H21" s="3" t="s">
        <v>613</v>
      </c>
      <c r="I21" s="66">
        <v>0.8</v>
      </c>
      <c r="J21" s="54"/>
      <c r="K21" s="90" t="s">
        <v>614</v>
      </c>
    </row>
    <row r="22" spans="1:11" ht="18.600000000000001" thickBot="1" x14ac:dyDescent="0.55000000000000004">
      <c r="A22" s="77">
        <v>21</v>
      </c>
      <c r="B22" s="3" t="s">
        <v>637</v>
      </c>
      <c r="C22" s="86">
        <v>44405</v>
      </c>
      <c r="D22" s="86">
        <v>44923</v>
      </c>
      <c r="E22" s="3">
        <v>153</v>
      </c>
      <c r="F22" s="3">
        <v>2</v>
      </c>
      <c r="G22" s="3">
        <v>1</v>
      </c>
      <c r="H22" s="3" t="s">
        <v>617</v>
      </c>
      <c r="I22" s="66">
        <v>0.85</v>
      </c>
      <c r="J22" s="54"/>
      <c r="K22" s="90" t="s">
        <v>615</v>
      </c>
    </row>
    <row r="23" spans="1:11" ht="18.600000000000001" thickBot="1" x14ac:dyDescent="0.55000000000000004">
      <c r="A23" s="77">
        <v>22</v>
      </c>
      <c r="B23" s="3" t="s">
        <v>638</v>
      </c>
      <c r="C23" s="86">
        <v>44138</v>
      </c>
      <c r="D23" s="86">
        <v>44139</v>
      </c>
      <c r="E23" s="3">
        <v>1</v>
      </c>
      <c r="F23" s="3">
        <v>6</v>
      </c>
      <c r="G23" s="3">
        <v>3</v>
      </c>
      <c r="H23" s="3" t="s">
        <v>590</v>
      </c>
      <c r="I23" s="66">
        <v>0.5</v>
      </c>
      <c r="J23" s="54"/>
      <c r="K23" s="90" t="s">
        <v>1</v>
      </c>
    </row>
    <row r="24" spans="1:11" ht="18.600000000000001" thickBot="1" x14ac:dyDescent="0.55000000000000004">
      <c r="A24" s="63">
        <v>23</v>
      </c>
      <c r="B24" s="3" t="s">
        <v>639</v>
      </c>
      <c r="C24" s="86">
        <v>44387</v>
      </c>
      <c r="D24" s="86">
        <v>44418</v>
      </c>
      <c r="E24" s="3">
        <v>31</v>
      </c>
      <c r="F24" s="3">
        <v>2</v>
      </c>
      <c r="G24" s="3">
        <v>0</v>
      </c>
      <c r="H24" s="3" t="s">
        <v>587</v>
      </c>
      <c r="I24" s="66">
        <v>1</v>
      </c>
      <c r="J24" s="54"/>
      <c r="K24" s="90" t="s">
        <v>614</v>
      </c>
    </row>
    <row r="25" spans="1:11" ht="18.600000000000001" thickBot="1" x14ac:dyDescent="0.55000000000000004">
      <c r="A25" s="77">
        <v>24</v>
      </c>
      <c r="B25" s="3" t="s">
        <v>640</v>
      </c>
      <c r="C25" s="86">
        <v>44353</v>
      </c>
      <c r="D25" s="86">
        <v>44718</v>
      </c>
      <c r="E25" s="3">
        <v>365</v>
      </c>
      <c r="F25" s="3">
        <v>15</v>
      </c>
      <c r="G25" s="3">
        <v>3</v>
      </c>
      <c r="H25" s="3" t="s">
        <v>612</v>
      </c>
      <c r="I25" s="66">
        <v>0.7</v>
      </c>
      <c r="J25" s="54"/>
      <c r="K25" s="90" t="s">
        <v>615</v>
      </c>
    </row>
    <row r="26" spans="1:11" ht="18.600000000000001" thickBot="1" x14ac:dyDescent="0.55000000000000004">
      <c r="A26" s="77">
        <v>25</v>
      </c>
      <c r="B26" s="3" t="s">
        <v>641</v>
      </c>
      <c r="C26" s="86">
        <v>44367</v>
      </c>
      <c r="D26" s="86">
        <v>44385</v>
      </c>
      <c r="E26" s="3">
        <v>18</v>
      </c>
      <c r="F26" s="3">
        <v>2</v>
      </c>
      <c r="G26" s="3">
        <v>0</v>
      </c>
      <c r="H26" s="3" t="s">
        <v>613</v>
      </c>
      <c r="I26" s="66">
        <v>1</v>
      </c>
      <c r="J26" s="54"/>
      <c r="K26" s="90" t="s">
        <v>1</v>
      </c>
    </row>
    <row r="27" spans="1:11" ht="18.600000000000001" thickBot="1" x14ac:dyDescent="0.55000000000000004">
      <c r="A27" s="63">
        <v>26</v>
      </c>
      <c r="B27" s="3" t="s">
        <v>642</v>
      </c>
      <c r="C27" s="86">
        <v>44136</v>
      </c>
      <c r="D27" s="86">
        <v>44195</v>
      </c>
      <c r="E27" s="3">
        <v>59</v>
      </c>
      <c r="F27" s="3">
        <v>4</v>
      </c>
      <c r="G27" s="3">
        <v>0</v>
      </c>
      <c r="H27" s="3" t="s">
        <v>617</v>
      </c>
      <c r="I27" s="66">
        <v>1</v>
      </c>
      <c r="J27" s="54"/>
      <c r="K27" s="90" t="s">
        <v>614</v>
      </c>
    </row>
    <row r="28" spans="1:11" ht="18.600000000000001" thickBot="1" x14ac:dyDescent="0.55000000000000004">
      <c r="A28" s="77">
        <v>27</v>
      </c>
      <c r="B28" s="3" t="s">
        <v>643</v>
      </c>
      <c r="C28" s="86">
        <v>43841</v>
      </c>
      <c r="D28" s="86">
        <v>44195</v>
      </c>
      <c r="E28" s="3">
        <v>354</v>
      </c>
      <c r="F28" s="3">
        <v>13</v>
      </c>
      <c r="G28" s="3">
        <v>0</v>
      </c>
      <c r="H28" s="3" t="s">
        <v>590</v>
      </c>
      <c r="I28" s="66">
        <v>1</v>
      </c>
      <c r="J28" s="54"/>
      <c r="K28" s="90" t="s">
        <v>615</v>
      </c>
    </row>
    <row r="29" spans="1:11" ht="18.600000000000001" thickBot="1" x14ac:dyDescent="0.55000000000000004">
      <c r="A29" s="77">
        <v>28</v>
      </c>
      <c r="B29" s="3" t="s">
        <v>644</v>
      </c>
      <c r="C29" s="86">
        <v>44403</v>
      </c>
      <c r="D29" s="86">
        <v>44417</v>
      </c>
      <c r="E29" s="3">
        <v>14</v>
      </c>
      <c r="F29" s="3">
        <v>1</v>
      </c>
      <c r="G29" s="3">
        <v>0</v>
      </c>
      <c r="H29" s="3" t="s">
        <v>587</v>
      </c>
      <c r="I29" s="66">
        <v>1</v>
      </c>
      <c r="J29" s="54"/>
      <c r="K29" s="90" t="s">
        <v>1</v>
      </c>
    </row>
    <row r="30" spans="1:11" ht="18.600000000000001" thickBot="1" x14ac:dyDescent="0.55000000000000004">
      <c r="A30" s="63">
        <v>29</v>
      </c>
      <c r="B30" s="3" t="s">
        <v>645</v>
      </c>
      <c r="C30" s="86">
        <v>44415</v>
      </c>
      <c r="D30" s="86">
        <v>44427</v>
      </c>
      <c r="E30" s="3">
        <v>12</v>
      </c>
      <c r="F30" s="3">
        <v>7</v>
      </c>
      <c r="G30" s="3">
        <v>0</v>
      </c>
      <c r="H30" s="3" t="s">
        <v>612</v>
      </c>
      <c r="I30" s="66">
        <v>1</v>
      </c>
      <c r="J30" s="54"/>
      <c r="K30" s="90" t="s">
        <v>614</v>
      </c>
    </row>
    <row r="31" spans="1:11" ht="18.600000000000001" thickBot="1" x14ac:dyDescent="0.55000000000000004">
      <c r="A31" s="77">
        <v>30</v>
      </c>
      <c r="B31" s="3" t="s">
        <v>646</v>
      </c>
      <c r="C31" s="86">
        <v>44416</v>
      </c>
      <c r="D31" s="86">
        <v>44421</v>
      </c>
      <c r="E31" s="3">
        <v>5</v>
      </c>
      <c r="F31" s="3">
        <v>1</v>
      </c>
      <c r="G31" s="3">
        <v>0</v>
      </c>
      <c r="H31" s="3" t="s">
        <v>613</v>
      </c>
      <c r="I31" s="66">
        <v>1</v>
      </c>
      <c r="J31" s="54"/>
      <c r="K31" s="90" t="s">
        <v>615</v>
      </c>
    </row>
    <row r="32" spans="1:11" ht="18.600000000000001" thickBot="1" x14ac:dyDescent="0.55000000000000004">
      <c r="A32" s="77">
        <v>31</v>
      </c>
      <c r="B32" s="3" t="s">
        <v>647</v>
      </c>
      <c r="C32" s="86">
        <v>44367</v>
      </c>
      <c r="D32" s="86">
        <v>44371</v>
      </c>
      <c r="E32" s="3">
        <v>4</v>
      </c>
      <c r="F32" s="3">
        <v>1</v>
      </c>
      <c r="G32" s="3">
        <v>0</v>
      </c>
      <c r="H32" s="3" t="s">
        <v>617</v>
      </c>
      <c r="I32" s="66">
        <v>1</v>
      </c>
      <c r="J32" s="54"/>
      <c r="K32" s="90" t="s">
        <v>1</v>
      </c>
    </row>
    <row r="33" spans="1:11" ht="18.600000000000001" thickBot="1" x14ac:dyDescent="0.55000000000000004">
      <c r="A33" s="63">
        <v>32</v>
      </c>
      <c r="B33" s="3" t="s">
        <v>648</v>
      </c>
      <c r="C33" s="86">
        <v>44374</v>
      </c>
      <c r="D33" s="86">
        <v>44382</v>
      </c>
      <c r="E33" s="3">
        <v>8</v>
      </c>
      <c r="F33" s="3">
        <v>7</v>
      </c>
      <c r="G33" s="3">
        <v>0</v>
      </c>
      <c r="H33" s="3" t="s">
        <v>590</v>
      </c>
      <c r="I33" s="66">
        <v>1</v>
      </c>
      <c r="J33" s="54"/>
      <c r="K33" s="90" t="s">
        <v>614</v>
      </c>
    </row>
    <row r="34" spans="1:11" ht="18.600000000000001" thickBot="1" x14ac:dyDescent="0.55000000000000004">
      <c r="A34" s="77">
        <v>33</v>
      </c>
      <c r="B34" s="3" t="s">
        <v>649</v>
      </c>
      <c r="C34" s="86">
        <v>44417</v>
      </c>
      <c r="D34" s="86">
        <v>44419</v>
      </c>
      <c r="E34" s="3">
        <v>2</v>
      </c>
      <c r="F34" s="3">
        <v>2</v>
      </c>
      <c r="G34" s="3">
        <v>0</v>
      </c>
      <c r="H34" s="3" t="s">
        <v>587</v>
      </c>
      <c r="I34" s="66">
        <v>1</v>
      </c>
      <c r="J34" s="54"/>
      <c r="K34" s="90" t="s">
        <v>615</v>
      </c>
    </row>
    <row r="35" spans="1:11" ht="18.600000000000001" thickBot="1" x14ac:dyDescent="0.55000000000000004">
      <c r="A35" s="77">
        <v>34</v>
      </c>
      <c r="B35" s="3" t="s">
        <v>650</v>
      </c>
      <c r="C35" s="86">
        <v>44417</v>
      </c>
      <c r="D35" s="86">
        <v>44419</v>
      </c>
      <c r="E35" s="3">
        <v>2</v>
      </c>
      <c r="F35" s="3">
        <v>1</v>
      </c>
      <c r="G35" s="3">
        <v>0</v>
      </c>
      <c r="H35" s="3" t="s">
        <v>612</v>
      </c>
      <c r="I35" s="66">
        <v>1</v>
      </c>
      <c r="J35" s="54"/>
      <c r="K35" s="90" t="s">
        <v>1</v>
      </c>
    </row>
    <row r="36" spans="1:11" ht="18.600000000000001" thickBot="1" x14ac:dyDescent="0.55000000000000004">
      <c r="A36" s="63">
        <v>35</v>
      </c>
      <c r="B36" s="3" t="s">
        <v>651</v>
      </c>
      <c r="C36" s="86">
        <v>44423</v>
      </c>
      <c r="D36" s="86">
        <v>44430</v>
      </c>
      <c r="E36" s="3">
        <v>7</v>
      </c>
      <c r="F36" s="3">
        <v>3</v>
      </c>
      <c r="G36" s="3">
        <v>0</v>
      </c>
      <c r="H36" s="3" t="s">
        <v>613</v>
      </c>
      <c r="I36" s="66">
        <v>1</v>
      </c>
      <c r="J36" s="54"/>
      <c r="K36" s="90" t="s">
        <v>614</v>
      </c>
    </row>
    <row r="37" spans="1:11" ht="18.600000000000001" thickBot="1" x14ac:dyDescent="0.55000000000000004">
      <c r="A37" s="77">
        <v>36</v>
      </c>
      <c r="B37" s="78" t="s">
        <v>652</v>
      </c>
      <c r="C37" s="88">
        <v>44440</v>
      </c>
      <c r="D37" s="88">
        <v>44926</v>
      </c>
      <c r="E37" s="78">
        <v>120</v>
      </c>
      <c r="F37" s="78">
        <v>2</v>
      </c>
      <c r="G37" s="78">
        <v>1</v>
      </c>
      <c r="H37" s="78" t="s">
        <v>617</v>
      </c>
      <c r="I37" s="89">
        <v>0.8</v>
      </c>
      <c r="J37" s="53"/>
      <c r="K37" s="90" t="s">
        <v>615</v>
      </c>
    </row>
    <row r="38" spans="1:11" ht="18.600000000000001" thickBot="1" x14ac:dyDescent="0.55000000000000004">
      <c r="A38" s="77">
        <v>37</v>
      </c>
      <c r="B38" s="78" t="s">
        <v>653</v>
      </c>
      <c r="C38" s="88">
        <v>44440</v>
      </c>
      <c r="D38" s="88">
        <v>44926</v>
      </c>
      <c r="E38" s="78">
        <v>120</v>
      </c>
      <c r="F38" s="78">
        <v>2</v>
      </c>
      <c r="G38" s="78">
        <v>1</v>
      </c>
      <c r="H38" s="78" t="s">
        <v>590</v>
      </c>
      <c r="I38" s="89">
        <v>0.85</v>
      </c>
      <c r="J38" s="53"/>
      <c r="K38" s="90" t="s">
        <v>1</v>
      </c>
    </row>
    <row r="39" spans="1:11" ht="18.600000000000001" thickBot="1" x14ac:dyDescent="0.55000000000000004">
      <c r="A39" s="77">
        <v>38</v>
      </c>
      <c r="B39" s="91" t="s">
        <v>654</v>
      </c>
      <c r="C39" s="92">
        <v>43831</v>
      </c>
      <c r="D39" s="92">
        <v>44774</v>
      </c>
      <c r="E39" s="93">
        <v>913</v>
      </c>
      <c r="F39" s="93">
        <v>1</v>
      </c>
      <c r="G39" s="93">
        <v>1</v>
      </c>
      <c r="H39" s="93" t="s">
        <v>587</v>
      </c>
      <c r="I39" s="94">
        <v>0.2</v>
      </c>
      <c r="J39" s="95"/>
      <c r="K39" s="96" t="s">
        <v>614</v>
      </c>
    </row>
    <row r="40" spans="1:11" ht="18.600000000000001" thickBot="1" x14ac:dyDescent="0.55000000000000004">
      <c r="A40" s="77">
        <v>39</v>
      </c>
      <c r="B40" s="91" t="s">
        <v>655</v>
      </c>
      <c r="C40" s="92">
        <v>44207</v>
      </c>
      <c r="D40" s="92">
        <v>44207</v>
      </c>
      <c r="E40" s="93">
        <v>1</v>
      </c>
      <c r="F40" s="93"/>
      <c r="G40" s="93"/>
      <c r="H40" s="93" t="s">
        <v>612</v>
      </c>
      <c r="I40" s="94">
        <v>1</v>
      </c>
      <c r="J40" s="95"/>
      <c r="K40" s="96" t="s">
        <v>615</v>
      </c>
    </row>
    <row r="41" spans="1:11" ht="18.600000000000001" thickBot="1" x14ac:dyDescent="0.55000000000000004">
      <c r="A41" s="77">
        <v>40</v>
      </c>
      <c r="B41" s="91" t="s">
        <v>656</v>
      </c>
      <c r="C41" s="92">
        <v>44452</v>
      </c>
      <c r="D41" s="92">
        <v>44452</v>
      </c>
      <c r="E41" s="93">
        <v>1</v>
      </c>
      <c r="F41" s="93"/>
      <c r="G41" s="93"/>
      <c r="H41" s="93" t="s">
        <v>613</v>
      </c>
      <c r="I41" s="94">
        <v>1</v>
      </c>
      <c r="J41" s="95"/>
      <c r="K41" s="96" t="s">
        <v>1</v>
      </c>
    </row>
    <row r="42" spans="1:11" ht="18.600000000000001" thickBot="1" x14ac:dyDescent="0.55000000000000004">
      <c r="A42" s="77">
        <v>41</v>
      </c>
      <c r="B42" s="91" t="s">
        <v>657</v>
      </c>
      <c r="C42" s="92">
        <v>44318</v>
      </c>
      <c r="D42" s="92">
        <v>44318</v>
      </c>
      <c r="E42" s="93">
        <v>1</v>
      </c>
      <c r="F42" s="93"/>
      <c r="G42" s="93"/>
      <c r="H42" s="93" t="s">
        <v>617</v>
      </c>
      <c r="I42" s="94">
        <v>1</v>
      </c>
      <c r="J42" s="95"/>
      <c r="K42" s="96" t="s">
        <v>614</v>
      </c>
    </row>
    <row r="43" spans="1:11" ht="18.600000000000001" thickBot="1" x14ac:dyDescent="0.55000000000000004">
      <c r="A43" s="77">
        <v>42</v>
      </c>
      <c r="B43" s="91" t="s">
        <v>658</v>
      </c>
      <c r="C43" s="92">
        <v>44305</v>
      </c>
      <c r="D43" s="92">
        <v>44305</v>
      </c>
      <c r="E43" s="93">
        <v>1</v>
      </c>
      <c r="F43" s="93"/>
      <c r="G43" s="93"/>
      <c r="H43" s="93" t="s">
        <v>590</v>
      </c>
      <c r="I43" s="94">
        <v>1</v>
      </c>
      <c r="J43" s="95"/>
      <c r="K43" s="96" t="s">
        <v>615</v>
      </c>
    </row>
    <row r="44" spans="1:11" ht="18.600000000000001" thickBot="1" x14ac:dyDescent="0.55000000000000004">
      <c r="A44" s="77">
        <v>43</v>
      </c>
      <c r="B44" s="97" t="s">
        <v>659</v>
      </c>
      <c r="C44" s="98">
        <v>44482</v>
      </c>
      <c r="D44" s="98">
        <v>44846</v>
      </c>
      <c r="E44" s="99">
        <v>365</v>
      </c>
      <c r="F44" s="99">
        <v>7</v>
      </c>
      <c r="G44" s="99">
        <v>7</v>
      </c>
      <c r="H44" s="99" t="s">
        <v>587</v>
      </c>
      <c r="I44" s="100">
        <v>0.28000000000000003</v>
      </c>
      <c r="J44" s="101" t="s">
        <v>660</v>
      </c>
      <c r="K44" s="102" t="s">
        <v>1</v>
      </c>
    </row>
    <row r="45" spans="1:11" ht="18.600000000000001" thickBot="1" x14ac:dyDescent="0.55000000000000004">
      <c r="A45" s="77"/>
      <c r="B45" s="78"/>
      <c r="C45" s="88"/>
      <c r="D45" s="88"/>
      <c r="E45" s="78"/>
      <c r="F45" s="78"/>
      <c r="G45" s="78"/>
      <c r="H45" s="78"/>
      <c r="I45" s="89"/>
      <c r="J45" s="53"/>
      <c r="K45" s="90"/>
    </row>
    <row r="46" spans="1:11" ht="18.600000000000001" thickBot="1" x14ac:dyDescent="0.55000000000000004">
      <c r="A46" s="77"/>
      <c r="B46" s="78"/>
      <c r="C46" s="88"/>
      <c r="D46" s="88"/>
      <c r="E46" s="78"/>
      <c r="F46" s="78"/>
      <c r="G46" s="78"/>
      <c r="H46" s="78"/>
      <c r="I46" s="89"/>
      <c r="J46" s="53"/>
      <c r="K46" s="90"/>
    </row>
    <row r="47" spans="1:11" ht="18.600000000000001" thickBot="1" x14ac:dyDescent="0.55000000000000004">
      <c r="A47" s="77"/>
      <c r="B47" s="78"/>
      <c r="C47" s="88"/>
      <c r="D47" s="88"/>
      <c r="E47" s="78"/>
      <c r="F47" s="78"/>
      <c r="G47" s="78"/>
      <c r="H47" s="78"/>
      <c r="I47" s="89"/>
      <c r="J47" s="53"/>
      <c r="K47" s="90"/>
    </row>
    <row r="48" spans="1:11" ht="18.600000000000001" thickBot="1" x14ac:dyDescent="0.55000000000000004">
      <c r="A48" s="77"/>
      <c r="B48" s="78"/>
      <c r="C48" s="88"/>
      <c r="D48" s="88"/>
      <c r="E48" s="78"/>
      <c r="F48" s="78"/>
      <c r="G48" s="78"/>
      <c r="H48" s="78"/>
      <c r="I48" s="89"/>
      <c r="J48" s="53"/>
      <c r="K48" s="90"/>
    </row>
    <row r="49" spans="1:11" x14ac:dyDescent="0.5">
      <c r="A49" s="103"/>
      <c r="B49" s="103"/>
      <c r="C49" s="103"/>
      <c r="D49" s="103"/>
      <c r="E49" s="103"/>
      <c r="F49" s="103"/>
      <c r="G49" s="103"/>
      <c r="H49" s="103"/>
      <c r="I49" s="104"/>
      <c r="J49" s="103"/>
      <c r="K49" s="105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1F23-4A1D-444D-B428-A89D4AE47CEB}">
  <sheetPr codeName="Sheet14"/>
  <dimension ref="A1:AG1100"/>
  <sheetViews>
    <sheetView rightToLeft="1" zoomScaleNormal="100" workbookViewId="0">
      <selection activeCell="B3" sqref="B3"/>
    </sheetView>
  </sheetViews>
  <sheetFormatPr defaultRowHeight="16.8" x14ac:dyDescent="0.5"/>
  <cols>
    <col min="1" max="1" width="20.28515625" style="108" bestFit="1" customWidth="1"/>
    <col min="2" max="2" width="15" style="108" bestFit="1" customWidth="1"/>
    <col min="3" max="3" width="15" style="109" customWidth="1"/>
    <col min="4" max="4" width="35.140625" style="109" customWidth="1"/>
    <col min="5" max="5" width="15.7109375" customWidth="1"/>
    <col min="6" max="6" width="21.7109375" customWidth="1"/>
    <col min="7" max="7" width="10.85546875" customWidth="1"/>
    <col min="32" max="32" width="13.42578125" bestFit="1" customWidth="1"/>
    <col min="34" max="34" width="47" bestFit="1" customWidth="1"/>
  </cols>
  <sheetData>
    <row r="1" spans="1:33" x14ac:dyDescent="0.5">
      <c r="A1" s="108" t="s">
        <v>476</v>
      </c>
      <c r="B1" s="108" t="s">
        <v>477</v>
      </c>
      <c r="C1" s="109" t="s">
        <v>48</v>
      </c>
      <c r="D1" t="s">
        <v>13</v>
      </c>
      <c r="E1" t="s">
        <v>478</v>
      </c>
      <c r="F1" t="s">
        <v>479</v>
      </c>
    </row>
    <row r="2" spans="1:33" x14ac:dyDescent="0.5">
      <c r="A2" s="110">
        <v>44197</v>
      </c>
      <c r="B2" s="110">
        <v>44197</v>
      </c>
      <c r="C2" s="111"/>
      <c r="D2" s="81"/>
      <c r="E2" s="81"/>
      <c r="F2" s="81"/>
    </row>
    <row r="3" spans="1:33" x14ac:dyDescent="0.5">
      <c r="A3" s="110">
        <v>44198</v>
      </c>
      <c r="B3" s="110">
        <v>44198</v>
      </c>
      <c r="C3" s="111"/>
      <c r="D3" s="81"/>
      <c r="E3" s="81"/>
      <c r="F3" s="81"/>
    </row>
    <row r="4" spans="1:33" x14ac:dyDescent="0.5">
      <c r="A4" s="110">
        <v>44199</v>
      </c>
      <c r="B4" s="110">
        <v>44199</v>
      </c>
      <c r="C4" s="111"/>
      <c r="D4" s="81"/>
      <c r="E4" s="81"/>
      <c r="F4" s="81"/>
    </row>
    <row r="5" spans="1:33" ht="17.399999999999999" thickBot="1" x14ac:dyDescent="0.55000000000000004">
      <c r="A5" s="110">
        <v>44200</v>
      </c>
      <c r="B5" s="110">
        <v>44200</v>
      </c>
      <c r="C5" s="111"/>
      <c r="D5" s="81"/>
      <c r="E5" s="81"/>
      <c r="F5" s="81"/>
    </row>
    <row r="6" spans="1:33" ht="18.600000000000001" thickBot="1" x14ac:dyDescent="0.55000000000000004">
      <c r="A6" s="110">
        <v>44201</v>
      </c>
      <c r="B6" s="110">
        <v>44201</v>
      </c>
      <c r="C6" s="111"/>
      <c r="D6" s="81"/>
      <c r="E6" s="81"/>
      <c r="F6" s="81"/>
      <c r="AE6" s="3"/>
      <c r="AG6" s="3"/>
    </row>
    <row r="7" spans="1:33" ht="18.600000000000001" thickBot="1" x14ac:dyDescent="0.55000000000000004">
      <c r="A7" s="110">
        <v>44202</v>
      </c>
      <c r="B7" s="110">
        <v>44202</v>
      </c>
      <c r="C7" s="111"/>
      <c r="D7" s="81"/>
      <c r="E7" s="81"/>
      <c r="F7" s="81"/>
      <c r="AE7" s="3"/>
      <c r="AG7" s="3"/>
    </row>
    <row r="8" spans="1:33" ht="18.600000000000001" thickBot="1" x14ac:dyDescent="0.55000000000000004">
      <c r="A8" s="110">
        <v>44203</v>
      </c>
      <c r="B8" s="110">
        <v>44203</v>
      </c>
      <c r="C8" s="111"/>
      <c r="D8" s="81"/>
      <c r="E8" s="81"/>
      <c r="F8" s="81"/>
      <c r="AE8" s="3"/>
      <c r="AG8" s="3"/>
    </row>
    <row r="9" spans="1:33" ht="18.600000000000001" thickBot="1" x14ac:dyDescent="0.55000000000000004">
      <c r="A9" s="110">
        <v>44204</v>
      </c>
      <c r="B9" s="110">
        <v>44204</v>
      </c>
      <c r="C9" s="111"/>
      <c r="D9" s="81"/>
      <c r="E9" s="81"/>
      <c r="F9" s="81"/>
      <c r="AE9" s="3"/>
      <c r="AG9" s="3"/>
    </row>
    <row r="10" spans="1:33" ht="18.600000000000001" thickBot="1" x14ac:dyDescent="0.55000000000000004">
      <c r="A10" s="110">
        <v>44205</v>
      </c>
      <c r="B10" s="110">
        <v>44205</v>
      </c>
      <c r="C10" s="111"/>
      <c r="D10" s="81"/>
      <c r="E10" s="81"/>
      <c r="F10" s="81"/>
      <c r="AG10" s="3"/>
    </row>
    <row r="11" spans="1:33" ht="18.600000000000001" thickBot="1" x14ac:dyDescent="0.55000000000000004">
      <c r="A11" s="110">
        <v>44206</v>
      </c>
      <c r="B11" s="110">
        <v>44206</v>
      </c>
      <c r="C11" s="111"/>
      <c r="D11" s="81"/>
      <c r="E11" s="81"/>
      <c r="F11" s="81"/>
      <c r="AG11" s="3"/>
    </row>
    <row r="12" spans="1:33" ht="18.600000000000001" thickBot="1" x14ac:dyDescent="0.55000000000000004">
      <c r="A12" s="110">
        <v>44207</v>
      </c>
      <c r="B12" s="110">
        <v>44207</v>
      </c>
      <c r="C12" s="111"/>
      <c r="D12" s="81"/>
      <c r="E12" s="81"/>
      <c r="F12" s="81"/>
      <c r="AG12" s="3"/>
    </row>
    <row r="13" spans="1:33" ht="18.600000000000001" thickBot="1" x14ac:dyDescent="0.55000000000000004">
      <c r="A13" s="110">
        <v>44208</v>
      </c>
      <c r="B13" s="110">
        <v>44208</v>
      </c>
      <c r="C13" s="111"/>
      <c r="D13" s="81"/>
      <c r="E13" s="81"/>
      <c r="F13" s="81"/>
      <c r="AG13" s="3"/>
    </row>
    <row r="14" spans="1:33" ht="18.600000000000001" thickBot="1" x14ac:dyDescent="0.55000000000000004">
      <c r="A14" s="110">
        <v>44209</v>
      </c>
      <c r="B14" s="110">
        <v>44209</v>
      </c>
      <c r="C14" s="111"/>
      <c r="D14" s="81"/>
      <c r="E14" s="81"/>
      <c r="F14" s="81"/>
      <c r="AG14" s="3"/>
    </row>
    <row r="15" spans="1:33" ht="18.600000000000001" thickBot="1" x14ac:dyDescent="0.55000000000000004">
      <c r="A15" s="110">
        <v>44210</v>
      </c>
      <c r="B15" s="110">
        <v>44210</v>
      </c>
      <c r="C15" s="111"/>
      <c r="D15" s="81"/>
      <c r="E15" s="81"/>
      <c r="F15" s="81"/>
      <c r="AG15" s="3"/>
    </row>
    <row r="16" spans="1:33" ht="18.600000000000001" thickBot="1" x14ac:dyDescent="0.55000000000000004">
      <c r="A16" s="110">
        <v>44211</v>
      </c>
      <c r="B16" s="110">
        <v>44211</v>
      </c>
      <c r="C16" s="111"/>
      <c r="D16" s="81"/>
      <c r="E16" s="81"/>
      <c r="F16" s="81"/>
      <c r="AG16" s="3"/>
    </row>
    <row r="17" spans="1:33" ht="18.600000000000001" thickBot="1" x14ac:dyDescent="0.55000000000000004">
      <c r="A17" s="110">
        <v>44212</v>
      </c>
      <c r="B17" s="110">
        <v>44212</v>
      </c>
      <c r="C17" s="111"/>
      <c r="D17" s="81"/>
      <c r="E17" s="81"/>
      <c r="F17" s="81"/>
      <c r="AG17" s="3"/>
    </row>
    <row r="18" spans="1:33" x14ac:dyDescent="0.5">
      <c r="A18" s="110">
        <v>44213</v>
      </c>
      <c r="B18" s="110">
        <v>44213</v>
      </c>
      <c r="C18" s="111"/>
      <c r="D18" s="81"/>
      <c r="E18" s="81"/>
      <c r="F18" s="81"/>
    </row>
    <row r="19" spans="1:33" x14ac:dyDescent="0.5">
      <c r="A19" s="110">
        <v>44214</v>
      </c>
      <c r="B19" s="110">
        <v>44214</v>
      </c>
      <c r="C19" s="111"/>
      <c r="D19" s="81"/>
      <c r="E19" s="81"/>
      <c r="F19" s="81"/>
    </row>
    <row r="20" spans="1:33" x14ac:dyDescent="0.5">
      <c r="A20" s="110">
        <v>44215</v>
      </c>
      <c r="B20" s="110">
        <v>44215</v>
      </c>
      <c r="C20" s="111"/>
      <c r="D20" s="81"/>
      <c r="E20" s="81"/>
      <c r="F20" s="81"/>
    </row>
    <row r="21" spans="1:33" x14ac:dyDescent="0.5">
      <c r="A21" s="110">
        <v>44216</v>
      </c>
      <c r="B21" s="110">
        <v>44216</v>
      </c>
      <c r="C21" s="111"/>
      <c r="D21" s="81"/>
      <c r="E21" s="81"/>
      <c r="F21" s="81"/>
    </row>
    <row r="22" spans="1:33" x14ac:dyDescent="0.5">
      <c r="A22" s="110">
        <v>44217</v>
      </c>
      <c r="B22" s="110">
        <v>44217</v>
      </c>
      <c r="C22" s="111"/>
      <c r="D22" s="81"/>
      <c r="E22" s="81"/>
      <c r="F22" s="81"/>
    </row>
    <row r="23" spans="1:33" x14ac:dyDescent="0.5">
      <c r="A23" s="110">
        <v>44218</v>
      </c>
      <c r="B23" s="110">
        <v>44218</v>
      </c>
      <c r="C23" s="111"/>
      <c r="D23" s="81"/>
      <c r="E23" s="81"/>
      <c r="F23" s="81"/>
    </row>
    <row r="24" spans="1:33" x14ac:dyDescent="0.5">
      <c r="A24" s="110">
        <v>44219</v>
      </c>
      <c r="B24" s="110">
        <v>44219</v>
      </c>
      <c r="C24" s="111"/>
      <c r="D24" s="81"/>
      <c r="E24" s="81"/>
      <c r="F24" s="81"/>
    </row>
    <row r="25" spans="1:33" x14ac:dyDescent="0.5">
      <c r="A25" s="110">
        <v>44220</v>
      </c>
      <c r="B25" s="110">
        <v>44220</v>
      </c>
      <c r="C25" s="111"/>
      <c r="D25" s="81"/>
      <c r="E25" s="81"/>
      <c r="F25" s="81"/>
    </row>
    <row r="26" spans="1:33" x14ac:dyDescent="0.5">
      <c r="A26" s="110">
        <v>44221</v>
      </c>
      <c r="B26" s="110">
        <v>44221</v>
      </c>
      <c r="C26" s="111"/>
      <c r="D26" s="81"/>
      <c r="E26" s="81"/>
      <c r="F26" s="81"/>
    </row>
    <row r="27" spans="1:33" x14ac:dyDescent="0.5">
      <c r="A27" s="110">
        <v>44222</v>
      </c>
      <c r="B27" s="110">
        <v>44222</v>
      </c>
      <c r="C27" s="111"/>
      <c r="D27" s="81"/>
      <c r="E27" s="81"/>
      <c r="F27" s="81"/>
    </row>
    <row r="28" spans="1:33" x14ac:dyDescent="0.5">
      <c r="A28" s="110">
        <v>44223</v>
      </c>
      <c r="B28" s="110">
        <v>44223</v>
      </c>
      <c r="C28" s="111"/>
      <c r="D28" s="81"/>
      <c r="E28" s="81"/>
      <c r="F28" s="81"/>
    </row>
    <row r="29" spans="1:33" x14ac:dyDescent="0.5">
      <c r="A29" s="110">
        <v>44224</v>
      </c>
      <c r="B29" s="110">
        <v>44224</v>
      </c>
      <c r="C29" s="111"/>
      <c r="D29" s="81"/>
      <c r="E29" s="81"/>
      <c r="F29" s="81"/>
    </row>
    <row r="30" spans="1:33" x14ac:dyDescent="0.5">
      <c r="A30" s="110">
        <v>44225</v>
      </c>
      <c r="B30" s="110">
        <v>44225</v>
      </c>
      <c r="C30" s="111"/>
      <c r="D30" s="81"/>
      <c r="E30" s="81"/>
      <c r="F30" s="81"/>
    </row>
    <row r="31" spans="1:33" x14ac:dyDescent="0.5">
      <c r="A31" s="110">
        <v>44226</v>
      </c>
      <c r="B31" s="110">
        <v>44226</v>
      </c>
      <c r="C31" s="111"/>
      <c r="D31" s="81"/>
      <c r="E31" s="81"/>
      <c r="F31" s="81"/>
    </row>
    <row r="32" spans="1:33" x14ac:dyDescent="0.5">
      <c r="A32" s="110">
        <v>44227</v>
      </c>
      <c r="B32" s="110">
        <v>44227</v>
      </c>
      <c r="C32" s="111"/>
      <c r="D32" s="81"/>
      <c r="E32" s="81"/>
      <c r="F32" s="81"/>
    </row>
    <row r="33" spans="1:6" x14ac:dyDescent="0.5">
      <c r="A33" s="110">
        <v>44228</v>
      </c>
      <c r="B33" s="110">
        <v>44228</v>
      </c>
      <c r="C33" s="111"/>
      <c r="D33" s="81"/>
      <c r="E33" s="81"/>
      <c r="F33" s="81"/>
    </row>
    <row r="34" spans="1:6" x14ac:dyDescent="0.5">
      <c r="A34" s="110">
        <v>44229</v>
      </c>
      <c r="B34" s="110">
        <v>44229</v>
      </c>
      <c r="C34" s="111"/>
      <c r="D34" s="81"/>
      <c r="E34" s="81"/>
      <c r="F34" s="81"/>
    </row>
    <row r="35" spans="1:6" x14ac:dyDescent="0.5">
      <c r="A35" s="110">
        <v>44230</v>
      </c>
      <c r="B35" s="110">
        <v>44230</v>
      </c>
      <c r="C35" s="111"/>
      <c r="D35" s="81"/>
      <c r="E35" s="81"/>
      <c r="F35" s="81"/>
    </row>
    <row r="36" spans="1:6" x14ac:dyDescent="0.5">
      <c r="A36" s="110">
        <v>44231</v>
      </c>
      <c r="B36" s="110">
        <v>44231</v>
      </c>
      <c r="C36" s="111"/>
      <c r="D36" s="81"/>
      <c r="E36" s="81"/>
      <c r="F36" s="81"/>
    </row>
    <row r="37" spans="1:6" x14ac:dyDescent="0.5">
      <c r="A37" s="110">
        <v>44232</v>
      </c>
      <c r="B37" s="110">
        <v>44232</v>
      </c>
      <c r="C37" s="111"/>
      <c r="D37" s="81"/>
      <c r="E37" s="81"/>
      <c r="F37" s="81"/>
    </row>
    <row r="38" spans="1:6" x14ac:dyDescent="0.5">
      <c r="A38" s="110">
        <v>44233</v>
      </c>
      <c r="B38" s="110">
        <v>44233</v>
      </c>
      <c r="C38" s="111"/>
      <c r="D38" s="81"/>
      <c r="E38" s="81"/>
      <c r="F38" s="81"/>
    </row>
    <row r="39" spans="1:6" x14ac:dyDescent="0.5">
      <c r="A39" s="110">
        <v>44234</v>
      </c>
      <c r="B39" s="110">
        <v>44234</v>
      </c>
      <c r="C39" s="111"/>
      <c r="D39" s="81"/>
      <c r="E39" s="81"/>
      <c r="F39" s="81"/>
    </row>
    <row r="40" spans="1:6" x14ac:dyDescent="0.5">
      <c r="A40" s="110">
        <v>44235</v>
      </c>
      <c r="B40" s="110">
        <v>44235</v>
      </c>
      <c r="C40" s="111"/>
      <c r="D40" s="81"/>
      <c r="E40" s="81"/>
      <c r="F40" s="81"/>
    </row>
    <row r="41" spans="1:6" x14ac:dyDescent="0.5">
      <c r="A41" s="110">
        <v>44236</v>
      </c>
      <c r="B41" s="110">
        <v>44236</v>
      </c>
      <c r="C41" s="111"/>
      <c r="D41" s="81"/>
      <c r="E41" s="81"/>
      <c r="F41" s="81"/>
    </row>
    <row r="42" spans="1:6" x14ac:dyDescent="0.5">
      <c r="A42" s="110">
        <v>44237</v>
      </c>
      <c r="B42" s="110">
        <v>44237</v>
      </c>
      <c r="C42" s="111"/>
      <c r="D42" s="81"/>
      <c r="E42" s="81"/>
      <c r="F42" s="81"/>
    </row>
    <row r="43" spans="1:6" x14ac:dyDescent="0.5">
      <c r="A43" s="110">
        <v>44238</v>
      </c>
      <c r="B43" s="110">
        <v>44238</v>
      </c>
      <c r="C43" s="111"/>
      <c r="D43" s="81"/>
      <c r="E43" s="81"/>
      <c r="F43" s="81"/>
    </row>
    <row r="44" spans="1:6" x14ac:dyDescent="0.5">
      <c r="A44" s="110">
        <v>44239</v>
      </c>
      <c r="B44" s="110">
        <v>44239</v>
      </c>
      <c r="C44" s="111"/>
      <c r="D44" s="81"/>
      <c r="E44" s="81"/>
      <c r="F44" s="81"/>
    </row>
    <row r="45" spans="1:6" x14ac:dyDescent="0.5">
      <c r="A45" s="110">
        <v>44240</v>
      </c>
      <c r="B45" s="110">
        <v>44240</v>
      </c>
      <c r="C45" s="111"/>
      <c r="D45" s="81"/>
      <c r="E45" s="81"/>
      <c r="F45" s="81"/>
    </row>
    <row r="46" spans="1:6" x14ac:dyDescent="0.5">
      <c r="A46" s="110">
        <v>44241</v>
      </c>
      <c r="B46" s="110">
        <v>44241</v>
      </c>
      <c r="C46" s="111"/>
      <c r="D46" s="81"/>
      <c r="E46" s="81"/>
      <c r="F46" s="81"/>
    </row>
    <row r="47" spans="1:6" x14ac:dyDescent="0.5">
      <c r="A47" s="110">
        <v>44242</v>
      </c>
      <c r="B47" s="110">
        <v>44242</v>
      </c>
      <c r="C47" s="111"/>
      <c r="D47" s="81"/>
      <c r="E47" s="81"/>
      <c r="F47" s="81"/>
    </row>
    <row r="48" spans="1:6" x14ac:dyDescent="0.5">
      <c r="A48" s="110">
        <v>44243</v>
      </c>
      <c r="B48" s="110">
        <v>44243</v>
      </c>
      <c r="C48" s="111"/>
      <c r="D48" s="81"/>
      <c r="E48" s="81"/>
      <c r="F48" s="81"/>
    </row>
    <row r="49" spans="1:6" x14ac:dyDescent="0.5">
      <c r="A49" s="110">
        <v>44244</v>
      </c>
      <c r="B49" s="110">
        <v>44244</v>
      </c>
      <c r="C49" s="111"/>
      <c r="D49" s="81"/>
      <c r="E49" s="81"/>
      <c r="F49" s="81"/>
    </row>
    <row r="50" spans="1:6" x14ac:dyDescent="0.5">
      <c r="A50" s="110">
        <v>44245</v>
      </c>
      <c r="B50" s="110">
        <v>44245</v>
      </c>
      <c r="C50" s="111"/>
      <c r="D50" s="81"/>
      <c r="E50" s="81"/>
      <c r="F50" s="81"/>
    </row>
    <row r="51" spans="1:6" x14ac:dyDescent="0.5">
      <c r="A51" s="110">
        <v>44246</v>
      </c>
      <c r="B51" s="110">
        <v>44246</v>
      </c>
      <c r="C51" s="111"/>
      <c r="D51" s="81"/>
      <c r="E51" s="81"/>
      <c r="F51" s="81"/>
    </row>
    <row r="52" spans="1:6" x14ac:dyDescent="0.5">
      <c r="A52" s="110">
        <v>44247</v>
      </c>
      <c r="B52" s="110">
        <v>44247</v>
      </c>
      <c r="C52" s="111"/>
      <c r="D52" s="81"/>
      <c r="E52" s="81"/>
      <c r="F52" s="81"/>
    </row>
    <row r="53" spans="1:6" x14ac:dyDescent="0.5">
      <c r="A53" s="110">
        <v>44248</v>
      </c>
      <c r="B53" s="110">
        <v>44248</v>
      </c>
      <c r="C53" s="111"/>
      <c r="D53" s="81"/>
      <c r="E53" s="81"/>
      <c r="F53" s="81"/>
    </row>
    <row r="54" spans="1:6" x14ac:dyDescent="0.5">
      <c r="A54" s="110">
        <v>44249</v>
      </c>
      <c r="B54" s="110">
        <v>44249</v>
      </c>
      <c r="C54" s="111"/>
      <c r="D54" s="81"/>
      <c r="E54" s="81"/>
      <c r="F54" s="81"/>
    </row>
    <row r="55" spans="1:6" x14ac:dyDescent="0.5">
      <c r="A55" s="110">
        <v>44250</v>
      </c>
      <c r="B55" s="110">
        <v>44250</v>
      </c>
      <c r="C55" s="111"/>
      <c r="D55" s="81"/>
      <c r="E55" s="81"/>
      <c r="F55" s="81"/>
    </row>
    <row r="56" spans="1:6" x14ac:dyDescent="0.5">
      <c r="A56" s="110">
        <v>44251</v>
      </c>
      <c r="B56" s="110">
        <v>44251</v>
      </c>
      <c r="C56" s="111"/>
      <c r="D56" s="81"/>
      <c r="E56" s="81"/>
      <c r="F56" s="81"/>
    </row>
    <row r="57" spans="1:6" x14ac:dyDescent="0.5">
      <c r="A57" s="110">
        <v>44252</v>
      </c>
      <c r="B57" s="110">
        <v>44252</v>
      </c>
      <c r="C57" s="111"/>
      <c r="D57" s="81"/>
      <c r="E57" s="81"/>
      <c r="F57" s="81"/>
    </row>
    <row r="58" spans="1:6" x14ac:dyDescent="0.5">
      <c r="A58" s="110">
        <v>44253</v>
      </c>
      <c r="B58" s="110">
        <v>44253</v>
      </c>
      <c r="C58" s="111"/>
      <c r="D58" s="81"/>
      <c r="E58" s="81"/>
      <c r="F58" s="81"/>
    </row>
    <row r="59" spans="1:6" x14ac:dyDescent="0.5">
      <c r="A59" s="110">
        <v>44254</v>
      </c>
      <c r="B59" s="110">
        <v>44254</v>
      </c>
      <c r="C59" s="111"/>
      <c r="D59" s="81"/>
      <c r="E59" s="81"/>
      <c r="F59" s="81"/>
    </row>
    <row r="60" spans="1:6" x14ac:dyDescent="0.5">
      <c r="A60" s="110">
        <v>44255</v>
      </c>
      <c r="B60" s="110">
        <v>44255</v>
      </c>
      <c r="C60" s="111"/>
      <c r="D60" s="81"/>
      <c r="E60" s="81"/>
      <c r="F60" s="81"/>
    </row>
    <row r="61" spans="1:6" x14ac:dyDescent="0.5">
      <c r="A61" s="110">
        <v>44256</v>
      </c>
      <c r="B61" s="110">
        <v>44256</v>
      </c>
      <c r="C61" s="111"/>
      <c r="D61" s="81"/>
      <c r="E61" s="81"/>
      <c r="F61" s="81"/>
    </row>
    <row r="62" spans="1:6" x14ac:dyDescent="0.5">
      <c r="A62" s="110">
        <v>44257</v>
      </c>
      <c r="B62" s="110">
        <v>44257</v>
      </c>
      <c r="C62" s="111"/>
      <c r="D62" s="81"/>
      <c r="E62" s="81"/>
      <c r="F62" s="81"/>
    </row>
    <row r="63" spans="1:6" x14ac:dyDescent="0.5">
      <c r="A63" s="110">
        <v>44258</v>
      </c>
      <c r="B63" s="110">
        <v>44258</v>
      </c>
      <c r="C63" s="111"/>
      <c r="D63" s="81"/>
      <c r="E63" s="81"/>
      <c r="F63" s="81"/>
    </row>
    <row r="64" spans="1:6" x14ac:dyDescent="0.5">
      <c r="A64" s="110">
        <v>44259</v>
      </c>
      <c r="B64" s="110">
        <v>44259</v>
      </c>
      <c r="C64" s="111"/>
      <c r="D64" s="81"/>
      <c r="E64" s="81"/>
      <c r="F64" s="81"/>
    </row>
    <row r="65" spans="1:6" x14ac:dyDescent="0.5">
      <c r="A65" s="110">
        <v>44260</v>
      </c>
      <c r="B65" s="110">
        <v>44260</v>
      </c>
      <c r="C65" s="111"/>
      <c r="D65" s="81"/>
      <c r="E65" s="81"/>
      <c r="F65" s="81"/>
    </row>
    <row r="66" spans="1:6" x14ac:dyDescent="0.5">
      <c r="A66" s="110">
        <v>44261</v>
      </c>
      <c r="B66" s="110">
        <v>44261</v>
      </c>
      <c r="C66" s="111"/>
      <c r="D66" s="81"/>
      <c r="E66" s="81"/>
      <c r="F66" s="81"/>
    </row>
    <row r="67" spans="1:6" x14ac:dyDescent="0.5">
      <c r="A67" s="110">
        <v>44262</v>
      </c>
      <c r="B67" s="110">
        <v>44262</v>
      </c>
      <c r="C67" s="111"/>
      <c r="D67" s="81"/>
      <c r="E67" s="81"/>
      <c r="F67" s="81"/>
    </row>
    <row r="68" spans="1:6" x14ac:dyDescent="0.5">
      <c r="A68" s="110">
        <v>44263</v>
      </c>
      <c r="B68" s="110">
        <v>44263</v>
      </c>
      <c r="C68" s="111"/>
      <c r="D68" s="81"/>
      <c r="E68" s="81"/>
      <c r="F68" s="81"/>
    </row>
    <row r="69" spans="1:6" x14ac:dyDescent="0.5">
      <c r="A69" s="110">
        <v>44264</v>
      </c>
      <c r="B69" s="110">
        <v>44264</v>
      </c>
      <c r="C69" s="111"/>
      <c r="D69" s="81"/>
      <c r="E69" s="81"/>
      <c r="F69" s="81"/>
    </row>
    <row r="70" spans="1:6" x14ac:dyDescent="0.5">
      <c r="A70" s="110">
        <v>44265</v>
      </c>
      <c r="B70" s="110">
        <v>44265</v>
      </c>
      <c r="C70" s="111"/>
      <c r="D70" s="81"/>
      <c r="E70" s="81"/>
      <c r="F70" s="81"/>
    </row>
    <row r="71" spans="1:6" x14ac:dyDescent="0.5">
      <c r="A71" s="110">
        <v>44266</v>
      </c>
      <c r="B71" s="110">
        <v>44266</v>
      </c>
      <c r="C71" s="111"/>
      <c r="D71" s="81"/>
      <c r="E71" s="81"/>
      <c r="F71" s="81"/>
    </row>
    <row r="72" spans="1:6" x14ac:dyDescent="0.5">
      <c r="A72" s="110">
        <v>44267</v>
      </c>
      <c r="B72" s="110">
        <v>44267</v>
      </c>
      <c r="C72" s="111"/>
      <c r="D72" s="81"/>
      <c r="E72" s="81"/>
      <c r="F72" s="81"/>
    </row>
    <row r="73" spans="1:6" x14ac:dyDescent="0.5">
      <c r="A73" s="110">
        <v>44268</v>
      </c>
      <c r="B73" s="110">
        <v>44268</v>
      </c>
      <c r="C73" s="111"/>
      <c r="D73" s="81"/>
      <c r="E73" s="81"/>
      <c r="F73" s="81"/>
    </row>
    <row r="74" spans="1:6" x14ac:dyDescent="0.5">
      <c r="A74" s="110">
        <v>44269</v>
      </c>
      <c r="B74" s="110">
        <v>44269</v>
      </c>
      <c r="C74" s="111"/>
      <c r="D74" s="81"/>
      <c r="E74" s="81"/>
      <c r="F74" s="81"/>
    </row>
    <row r="75" spans="1:6" x14ac:dyDescent="0.5">
      <c r="A75" s="110">
        <v>44270</v>
      </c>
      <c r="B75" s="110">
        <v>44270</v>
      </c>
      <c r="C75" s="111"/>
      <c r="D75" s="81"/>
      <c r="E75" s="81"/>
      <c r="F75" s="81"/>
    </row>
    <row r="76" spans="1:6" x14ac:dyDescent="0.5">
      <c r="A76" s="110">
        <v>44271</v>
      </c>
      <c r="B76" s="110">
        <v>44271</v>
      </c>
      <c r="C76" s="111"/>
      <c r="D76" s="81"/>
      <c r="E76" s="81"/>
      <c r="F76" s="81"/>
    </row>
    <row r="77" spans="1:6" x14ac:dyDescent="0.5">
      <c r="A77" s="110">
        <v>44272</v>
      </c>
      <c r="B77" s="110">
        <v>44272</v>
      </c>
      <c r="C77" s="111"/>
      <c r="D77" s="81"/>
      <c r="E77" s="81"/>
      <c r="F77" s="81"/>
    </row>
    <row r="78" spans="1:6" x14ac:dyDescent="0.5">
      <c r="A78" s="110">
        <v>44273</v>
      </c>
      <c r="B78" s="110">
        <v>44273</v>
      </c>
      <c r="C78" s="111"/>
      <c r="D78" s="81"/>
      <c r="E78" s="81"/>
      <c r="F78" s="81"/>
    </row>
    <row r="79" spans="1:6" x14ac:dyDescent="0.5">
      <c r="A79" s="110">
        <v>44274</v>
      </c>
      <c r="B79" s="110">
        <v>44274</v>
      </c>
      <c r="C79" s="111"/>
      <c r="D79" s="81"/>
      <c r="E79" s="81"/>
      <c r="F79" s="81"/>
    </row>
    <row r="80" spans="1:6" x14ac:dyDescent="0.5">
      <c r="A80" s="110">
        <v>44275</v>
      </c>
      <c r="B80" s="110">
        <v>44275</v>
      </c>
      <c r="C80" s="111"/>
      <c r="D80" s="81"/>
      <c r="E80" s="81"/>
      <c r="F80" s="81"/>
    </row>
    <row r="81" spans="1:6" x14ac:dyDescent="0.5">
      <c r="A81" s="110">
        <v>44276</v>
      </c>
      <c r="B81" s="110">
        <v>44276</v>
      </c>
      <c r="C81" s="111"/>
      <c r="D81" s="81"/>
      <c r="E81" s="81"/>
      <c r="F81" s="81"/>
    </row>
    <row r="82" spans="1:6" x14ac:dyDescent="0.5">
      <c r="A82" s="110">
        <v>44277</v>
      </c>
      <c r="B82" s="110">
        <v>44277</v>
      </c>
      <c r="C82" s="111"/>
      <c r="D82" s="81"/>
      <c r="E82" s="81"/>
      <c r="F82" s="81"/>
    </row>
    <row r="83" spans="1:6" x14ac:dyDescent="0.5">
      <c r="A83" s="110">
        <v>44278</v>
      </c>
      <c r="B83" s="110">
        <v>44278</v>
      </c>
      <c r="C83" s="111"/>
      <c r="D83" s="81"/>
      <c r="E83" s="81"/>
      <c r="F83" s="81"/>
    </row>
    <row r="84" spans="1:6" x14ac:dyDescent="0.5">
      <c r="A84" s="110">
        <v>44279</v>
      </c>
      <c r="B84" s="110">
        <v>44279</v>
      </c>
      <c r="C84" s="111"/>
      <c r="D84" s="81"/>
      <c r="E84" s="81"/>
      <c r="F84" s="81"/>
    </row>
    <row r="85" spans="1:6" x14ac:dyDescent="0.5">
      <c r="A85" s="110">
        <v>44280</v>
      </c>
      <c r="B85" s="110">
        <v>44280</v>
      </c>
      <c r="C85" s="111"/>
      <c r="D85" s="81"/>
      <c r="E85" s="81"/>
      <c r="F85" s="81"/>
    </row>
    <row r="86" spans="1:6" x14ac:dyDescent="0.5">
      <c r="A86" s="110">
        <v>44281</v>
      </c>
      <c r="B86" s="110">
        <v>44281</v>
      </c>
      <c r="C86" s="111"/>
      <c r="D86" s="81"/>
      <c r="E86" s="81"/>
      <c r="F86" s="81"/>
    </row>
    <row r="87" spans="1:6" x14ac:dyDescent="0.5">
      <c r="A87" s="110">
        <v>44282</v>
      </c>
      <c r="B87" s="110">
        <v>44282</v>
      </c>
      <c r="C87" s="111"/>
      <c r="D87" s="81"/>
      <c r="E87" s="81"/>
      <c r="F87" s="81"/>
    </row>
    <row r="88" spans="1:6" x14ac:dyDescent="0.5">
      <c r="A88" s="110">
        <v>44283</v>
      </c>
      <c r="B88" s="110">
        <v>44283</v>
      </c>
      <c r="C88" s="111"/>
      <c r="D88" s="81"/>
      <c r="E88" s="81"/>
      <c r="F88" s="81"/>
    </row>
    <row r="89" spans="1:6" x14ac:dyDescent="0.5">
      <c r="A89" s="110">
        <v>44284</v>
      </c>
      <c r="B89" s="110">
        <v>44284</v>
      </c>
      <c r="C89" s="111"/>
      <c r="D89" s="81"/>
      <c r="E89" s="81"/>
      <c r="F89" s="81"/>
    </row>
    <row r="90" spans="1:6" x14ac:dyDescent="0.5">
      <c r="A90" s="110">
        <v>44285</v>
      </c>
      <c r="B90" s="110">
        <v>44285</v>
      </c>
      <c r="C90" s="111"/>
      <c r="D90" s="81"/>
      <c r="E90" s="81"/>
      <c r="F90" s="81"/>
    </row>
    <row r="91" spans="1:6" x14ac:dyDescent="0.5">
      <c r="A91" s="110">
        <v>44286</v>
      </c>
      <c r="B91" s="110">
        <v>44286</v>
      </c>
      <c r="C91" s="111"/>
      <c r="D91" s="81"/>
      <c r="E91" s="81"/>
      <c r="F91" s="81"/>
    </row>
    <row r="92" spans="1:6" x14ac:dyDescent="0.5">
      <c r="A92" s="110">
        <v>44287</v>
      </c>
      <c r="B92" s="110">
        <v>44287</v>
      </c>
      <c r="C92" s="111"/>
      <c r="D92" s="81"/>
      <c r="E92" s="81"/>
      <c r="F92" s="81"/>
    </row>
    <row r="93" spans="1:6" x14ac:dyDescent="0.5">
      <c r="A93" s="110">
        <v>44288</v>
      </c>
      <c r="B93" s="110">
        <v>44288</v>
      </c>
      <c r="C93" s="111"/>
      <c r="D93" s="81"/>
      <c r="E93" s="81"/>
      <c r="F93" s="81"/>
    </row>
    <row r="94" spans="1:6" x14ac:dyDescent="0.5">
      <c r="A94" s="110">
        <v>44289</v>
      </c>
      <c r="B94" s="110">
        <v>44289</v>
      </c>
      <c r="C94" s="111"/>
      <c r="D94" s="81"/>
      <c r="E94" s="81"/>
      <c r="F94" s="81"/>
    </row>
    <row r="95" spans="1:6" x14ac:dyDescent="0.5">
      <c r="A95" s="110">
        <v>44290</v>
      </c>
      <c r="B95" s="110">
        <v>44290</v>
      </c>
      <c r="C95" s="111"/>
      <c r="D95" s="81"/>
      <c r="E95" s="81"/>
      <c r="F95" s="81"/>
    </row>
    <row r="96" spans="1:6" x14ac:dyDescent="0.5">
      <c r="A96" s="110">
        <v>44291</v>
      </c>
      <c r="B96" s="110">
        <v>44291</v>
      </c>
      <c r="C96" s="111"/>
      <c r="D96" s="81"/>
      <c r="E96" s="81"/>
      <c r="F96" s="81"/>
    </row>
    <row r="97" spans="1:6" x14ac:dyDescent="0.5">
      <c r="A97" s="110">
        <v>44292</v>
      </c>
      <c r="B97" s="110">
        <v>44292</v>
      </c>
      <c r="C97" s="111"/>
      <c r="D97" s="81"/>
      <c r="E97" s="81"/>
      <c r="F97" s="81"/>
    </row>
    <row r="98" spans="1:6" x14ac:dyDescent="0.5">
      <c r="A98" s="110">
        <v>44293</v>
      </c>
      <c r="B98" s="110">
        <v>44293</v>
      </c>
      <c r="C98" s="111"/>
      <c r="D98" s="81"/>
      <c r="E98" s="81"/>
      <c r="F98" s="81"/>
    </row>
    <row r="99" spans="1:6" x14ac:dyDescent="0.5">
      <c r="A99" s="110">
        <v>44294</v>
      </c>
      <c r="B99" s="110">
        <v>44294</v>
      </c>
      <c r="C99" s="111"/>
      <c r="D99" s="81"/>
      <c r="E99" s="81"/>
      <c r="F99" s="81"/>
    </row>
    <row r="100" spans="1:6" x14ac:dyDescent="0.5">
      <c r="A100" s="110">
        <v>44295</v>
      </c>
      <c r="B100" s="110">
        <v>44295</v>
      </c>
      <c r="C100" s="111"/>
      <c r="D100" s="81"/>
      <c r="E100" s="81"/>
      <c r="F100" s="81"/>
    </row>
    <row r="101" spans="1:6" x14ac:dyDescent="0.5">
      <c r="A101" s="110">
        <v>44296</v>
      </c>
      <c r="B101" s="110">
        <v>44296</v>
      </c>
      <c r="C101" s="111"/>
      <c r="D101" s="81"/>
      <c r="E101" s="81"/>
      <c r="F101" s="81"/>
    </row>
    <row r="102" spans="1:6" x14ac:dyDescent="0.5">
      <c r="A102" s="110">
        <v>44297</v>
      </c>
      <c r="B102" s="110">
        <v>44297</v>
      </c>
      <c r="C102" s="111"/>
      <c r="D102" s="81"/>
      <c r="E102" s="81"/>
      <c r="F102" s="81"/>
    </row>
    <row r="103" spans="1:6" x14ac:dyDescent="0.5">
      <c r="A103" s="110">
        <v>44298</v>
      </c>
      <c r="B103" s="110">
        <v>44298</v>
      </c>
      <c r="C103" s="111"/>
      <c r="D103" s="81"/>
      <c r="E103" s="81"/>
      <c r="F103" s="81"/>
    </row>
    <row r="104" spans="1:6" x14ac:dyDescent="0.5">
      <c r="A104" s="110">
        <v>44299</v>
      </c>
      <c r="B104" s="110">
        <v>44299</v>
      </c>
      <c r="C104" s="111"/>
      <c r="D104" s="81"/>
      <c r="E104" s="81"/>
      <c r="F104" s="81"/>
    </row>
    <row r="105" spans="1:6" x14ac:dyDescent="0.5">
      <c r="A105" s="110">
        <v>44300</v>
      </c>
      <c r="B105" s="110">
        <v>44300</v>
      </c>
      <c r="C105" s="111"/>
      <c r="D105" s="81"/>
      <c r="E105" s="81"/>
      <c r="F105" s="81"/>
    </row>
    <row r="106" spans="1:6" x14ac:dyDescent="0.5">
      <c r="A106" s="110">
        <v>44301</v>
      </c>
      <c r="B106" s="110">
        <v>44301</v>
      </c>
      <c r="C106" s="111"/>
      <c r="D106" s="81"/>
      <c r="E106" s="81"/>
      <c r="F106" s="81"/>
    </row>
    <row r="107" spans="1:6" x14ac:dyDescent="0.5">
      <c r="A107" s="110">
        <v>44302</v>
      </c>
      <c r="B107" s="110">
        <v>44302</v>
      </c>
      <c r="C107" s="111"/>
      <c r="D107" s="81"/>
      <c r="E107" s="81"/>
      <c r="F107" s="81"/>
    </row>
    <row r="108" spans="1:6" x14ac:dyDescent="0.5">
      <c r="A108" s="110">
        <v>44303</v>
      </c>
      <c r="B108" s="110">
        <v>44303</v>
      </c>
      <c r="C108" s="111"/>
      <c r="D108" s="81"/>
      <c r="E108" s="81"/>
      <c r="F108" s="81"/>
    </row>
    <row r="109" spans="1:6" x14ac:dyDescent="0.5">
      <c r="A109" s="110">
        <v>44304</v>
      </c>
      <c r="B109" s="110">
        <v>44304</v>
      </c>
      <c r="C109" s="111"/>
      <c r="D109" s="81"/>
      <c r="E109" s="81"/>
      <c r="F109" s="81"/>
    </row>
    <row r="110" spans="1:6" x14ac:dyDescent="0.5">
      <c r="A110" s="110">
        <v>44305</v>
      </c>
      <c r="B110" s="110">
        <v>44305</v>
      </c>
      <c r="C110" s="111"/>
      <c r="D110" s="81"/>
      <c r="E110" s="81"/>
      <c r="F110" s="81"/>
    </row>
    <row r="111" spans="1:6" x14ac:dyDescent="0.5">
      <c r="A111" s="110">
        <v>44306</v>
      </c>
      <c r="B111" s="110">
        <v>44306</v>
      </c>
      <c r="C111" s="111"/>
      <c r="D111" s="81"/>
      <c r="E111" s="81"/>
      <c r="F111" s="81"/>
    </row>
    <row r="112" spans="1:6" x14ac:dyDescent="0.5">
      <c r="A112" s="110">
        <v>44307</v>
      </c>
      <c r="B112" s="110">
        <v>44307</v>
      </c>
      <c r="C112" s="111"/>
      <c r="D112" s="81"/>
      <c r="E112" s="81"/>
      <c r="F112" s="81"/>
    </row>
    <row r="113" spans="1:6" x14ac:dyDescent="0.5">
      <c r="A113" s="110">
        <v>44308</v>
      </c>
      <c r="B113" s="110">
        <v>44308</v>
      </c>
      <c r="C113" s="111"/>
      <c r="D113" s="81"/>
      <c r="E113" s="81"/>
      <c r="F113" s="81"/>
    </row>
    <row r="114" spans="1:6" x14ac:dyDescent="0.5">
      <c r="A114" s="110">
        <v>44309</v>
      </c>
      <c r="B114" s="110">
        <v>44309</v>
      </c>
      <c r="C114" s="111"/>
      <c r="D114" s="81"/>
      <c r="E114" s="81"/>
      <c r="F114" s="81"/>
    </row>
    <row r="115" spans="1:6" x14ac:dyDescent="0.5">
      <c r="A115" s="110">
        <v>44310</v>
      </c>
      <c r="B115" s="110">
        <v>44310</v>
      </c>
      <c r="C115" s="111"/>
      <c r="D115" s="81"/>
      <c r="E115" s="81"/>
      <c r="F115" s="81"/>
    </row>
    <row r="116" spans="1:6" x14ac:dyDescent="0.5">
      <c r="A116" s="110">
        <v>44311</v>
      </c>
      <c r="B116" s="110">
        <v>44311</v>
      </c>
      <c r="C116" s="111"/>
      <c r="D116" s="81"/>
      <c r="E116" s="81"/>
      <c r="F116" s="81"/>
    </row>
    <row r="117" spans="1:6" x14ac:dyDescent="0.5">
      <c r="A117" s="110">
        <v>44312</v>
      </c>
      <c r="B117" s="110">
        <v>44312</v>
      </c>
      <c r="C117" s="111"/>
      <c r="D117" s="81"/>
      <c r="E117" s="81"/>
      <c r="F117" s="81"/>
    </row>
    <row r="118" spans="1:6" x14ac:dyDescent="0.5">
      <c r="A118" s="110">
        <v>44313</v>
      </c>
      <c r="B118" s="110">
        <v>44313</v>
      </c>
      <c r="C118" s="111"/>
      <c r="D118" s="81"/>
      <c r="E118" s="81"/>
      <c r="F118" s="81"/>
    </row>
    <row r="119" spans="1:6" x14ac:dyDescent="0.5">
      <c r="A119" s="110">
        <v>44314</v>
      </c>
      <c r="B119" s="110">
        <v>44314</v>
      </c>
      <c r="C119" s="111"/>
      <c r="D119" s="81"/>
      <c r="E119" s="81"/>
      <c r="F119" s="81"/>
    </row>
    <row r="120" spans="1:6" x14ac:dyDescent="0.5">
      <c r="A120" s="110">
        <v>44315</v>
      </c>
      <c r="B120" s="110">
        <v>44315</v>
      </c>
      <c r="C120" s="111"/>
      <c r="D120" s="81"/>
      <c r="E120" s="81"/>
      <c r="F120" s="81"/>
    </row>
    <row r="121" spans="1:6" x14ac:dyDescent="0.5">
      <c r="A121" s="110">
        <v>44316</v>
      </c>
      <c r="B121" s="110">
        <v>44316</v>
      </c>
      <c r="C121" s="111"/>
      <c r="D121" s="81"/>
      <c r="E121" s="81"/>
      <c r="F121" s="81"/>
    </row>
    <row r="122" spans="1:6" x14ac:dyDescent="0.5">
      <c r="A122" s="110">
        <v>44317</v>
      </c>
      <c r="B122" s="110">
        <v>44317</v>
      </c>
      <c r="C122" s="111"/>
      <c r="D122" s="81"/>
      <c r="E122" s="81"/>
      <c r="F122" s="81"/>
    </row>
    <row r="123" spans="1:6" x14ac:dyDescent="0.5">
      <c r="A123" s="110">
        <v>44318</v>
      </c>
      <c r="B123" s="110">
        <v>44318</v>
      </c>
      <c r="C123" s="111"/>
      <c r="D123" s="81"/>
      <c r="E123" s="81"/>
      <c r="F123" s="81"/>
    </row>
    <row r="124" spans="1:6" x14ac:dyDescent="0.5">
      <c r="A124" s="110">
        <v>44319</v>
      </c>
      <c r="B124" s="110">
        <v>44319</v>
      </c>
      <c r="C124" s="111"/>
      <c r="D124" s="81"/>
      <c r="E124" s="81"/>
      <c r="F124" s="81"/>
    </row>
    <row r="125" spans="1:6" x14ac:dyDescent="0.5">
      <c r="A125" s="110">
        <v>44320</v>
      </c>
      <c r="B125" s="110">
        <v>44320</v>
      </c>
      <c r="C125" s="111"/>
      <c r="D125" s="81"/>
      <c r="E125" s="81"/>
      <c r="F125" s="81"/>
    </row>
    <row r="126" spans="1:6" x14ac:dyDescent="0.5">
      <c r="A126" s="110">
        <v>44321</v>
      </c>
      <c r="B126" s="110">
        <v>44321</v>
      </c>
      <c r="C126" s="111"/>
      <c r="D126" s="81"/>
      <c r="E126" s="81"/>
      <c r="F126" s="81"/>
    </row>
    <row r="127" spans="1:6" x14ac:dyDescent="0.5">
      <c r="A127" s="110">
        <v>44322</v>
      </c>
      <c r="B127" s="110">
        <v>44322</v>
      </c>
      <c r="C127" s="111"/>
      <c r="D127" s="81"/>
      <c r="E127" s="81"/>
      <c r="F127" s="81"/>
    </row>
    <row r="128" spans="1:6" x14ac:dyDescent="0.5">
      <c r="A128" s="110">
        <v>44323</v>
      </c>
      <c r="B128" s="110">
        <v>44323</v>
      </c>
      <c r="C128" s="111"/>
      <c r="D128" s="81"/>
      <c r="E128" s="81"/>
      <c r="F128" s="81"/>
    </row>
    <row r="129" spans="1:6" x14ac:dyDescent="0.5">
      <c r="A129" s="110">
        <v>44324</v>
      </c>
      <c r="B129" s="110">
        <v>44324</v>
      </c>
      <c r="C129" s="111"/>
      <c r="D129" s="81"/>
      <c r="E129" s="81"/>
      <c r="F129" s="81"/>
    </row>
    <row r="130" spans="1:6" x14ac:dyDescent="0.5">
      <c r="A130" s="110">
        <v>44325</v>
      </c>
      <c r="B130" s="110">
        <v>44325</v>
      </c>
      <c r="C130" s="111"/>
      <c r="D130" s="81"/>
      <c r="E130" s="81"/>
      <c r="F130" s="81"/>
    </row>
    <row r="131" spans="1:6" x14ac:dyDescent="0.5">
      <c r="A131" s="110">
        <v>44326</v>
      </c>
      <c r="B131" s="110">
        <v>44326</v>
      </c>
      <c r="C131" s="111"/>
      <c r="D131" s="81"/>
      <c r="E131" s="81"/>
      <c r="F131" s="81"/>
    </row>
    <row r="132" spans="1:6" x14ac:dyDescent="0.5">
      <c r="A132" s="110">
        <v>44327</v>
      </c>
      <c r="B132" s="110">
        <v>44327</v>
      </c>
      <c r="C132" s="111"/>
      <c r="D132" s="81"/>
      <c r="E132" s="81"/>
      <c r="F132" s="81"/>
    </row>
    <row r="133" spans="1:6" x14ac:dyDescent="0.5">
      <c r="A133" s="110">
        <v>44328</v>
      </c>
      <c r="B133" s="110">
        <v>44328</v>
      </c>
      <c r="C133" s="111"/>
      <c r="D133" s="81"/>
      <c r="E133" s="81"/>
      <c r="F133" s="81"/>
    </row>
    <row r="134" spans="1:6" x14ac:dyDescent="0.5">
      <c r="A134" s="110">
        <v>44329</v>
      </c>
      <c r="B134" s="110">
        <v>44329</v>
      </c>
      <c r="C134" s="111"/>
      <c r="D134" s="81"/>
      <c r="E134" s="81"/>
      <c r="F134" s="81"/>
    </row>
    <row r="135" spans="1:6" x14ac:dyDescent="0.5">
      <c r="A135" s="110">
        <v>44330</v>
      </c>
      <c r="B135" s="110">
        <v>44330</v>
      </c>
      <c r="C135" s="111"/>
      <c r="D135" s="81"/>
      <c r="E135" s="81"/>
      <c r="F135" s="81"/>
    </row>
    <row r="136" spans="1:6" x14ac:dyDescent="0.5">
      <c r="A136" s="110">
        <v>44331</v>
      </c>
      <c r="B136" s="110">
        <v>44331</v>
      </c>
      <c r="C136" s="111"/>
      <c r="D136" s="81"/>
      <c r="E136" s="81"/>
      <c r="F136" s="81"/>
    </row>
    <row r="137" spans="1:6" x14ac:dyDescent="0.5">
      <c r="A137" s="110">
        <v>44332</v>
      </c>
      <c r="B137" s="110">
        <v>44332</v>
      </c>
      <c r="C137" s="111"/>
      <c r="D137" s="81"/>
      <c r="E137" s="81"/>
      <c r="F137" s="81"/>
    </row>
    <row r="138" spans="1:6" x14ac:dyDescent="0.5">
      <c r="A138" s="110">
        <v>44333</v>
      </c>
      <c r="B138" s="110">
        <v>44333</v>
      </c>
      <c r="C138" s="111"/>
      <c r="D138" s="81"/>
      <c r="E138" s="81"/>
      <c r="F138" s="81"/>
    </row>
    <row r="139" spans="1:6" x14ac:dyDescent="0.5">
      <c r="A139" s="110">
        <v>44334</v>
      </c>
      <c r="B139" s="110">
        <v>44334</v>
      </c>
      <c r="C139" s="111"/>
      <c r="D139" s="81"/>
      <c r="E139" s="81"/>
      <c r="F139" s="81"/>
    </row>
    <row r="140" spans="1:6" x14ac:dyDescent="0.5">
      <c r="A140" s="110">
        <v>44335</v>
      </c>
      <c r="B140" s="110">
        <v>44335</v>
      </c>
      <c r="C140" s="111"/>
      <c r="D140" s="81"/>
      <c r="E140" s="81"/>
      <c r="F140" s="81"/>
    </row>
    <row r="141" spans="1:6" x14ac:dyDescent="0.5">
      <c r="A141" s="110">
        <v>44336</v>
      </c>
      <c r="B141" s="110">
        <v>44336</v>
      </c>
      <c r="C141" s="111"/>
      <c r="D141" s="81"/>
      <c r="E141" s="81"/>
      <c r="F141" s="81"/>
    </row>
    <row r="142" spans="1:6" x14ac:dyDescent="0.5">
      <c r="A142" s="110">
        <v>44337</v>
      </c>
      <c r="B142" s="110">
        <v>44337</v>
      </c>
      <c r="C142" s="111"/>
      <c r="D142" s="81"/>
      <c r="E142" s="81"/>
      <c r="F142" s="81"/>
    </row>
    <row r="143" spans="1:6" x14ac:dyDescent="0.5">
      <c r="A143" s="110">
        <v>44338</v>
      </c>
      <c r="B143" s="110">
        <v>44338</v>
      </c>
      <c r="C143" s="111"/>
      <c r="D143" s="81"/>
      <c r="E143" s="81"/>
      <c r="F143" s="81"/>
    </row>
    <row r="144" spans="1:6" x14ac:dyDescent="0.5">
      <c r="A144" s="110">
        <v>44339</v>
      </c>
      <c r="B144" s="110">
        <v>44339</v>
      </c>
      <c r="C144" s="111"/>
      <c r="D144" s="81"/>
      <c r="E144" s="81"/>
      <c r="F144" s="81"/>
    </row>
    <row r="145" spans="1:6" x14ac:dyDescent="0.5">
      <c r="A145" s="110">
        <v>44340</v>
      </c>
      <c r="B145" s="110">
        <v>44340</v>
      </c>
      <c r="C145" s="111"/>
      <c r="D145" s="81"/>
      <c r="E145" s="81"/>
      <c r="F145" s="81"/>
    </row>
    <row r="146" spans="1:6" x14ac:dyDescent="0.5">
      <c r="A146" s="110">
        <v>44341</v>
      </c>
      <c r="B146" s="110">
        <v>44341</v>
      </c>
      <c r="C146" s="111"/>
      <c r="D146" s="81"/>
      <c r="E146" s="81"/>
      <c r="F146" s="81"/>
    </row>
    <row r="147" spans="1:6" x14ac:dyDescent="0.5">
      <c r="A147" s="110">
        <v>44342</v>
      </c>
      <c r="B147" s="110">
        <v>44342</v>
      </c>
      <c r="C147" s="111"/>
      <c r="D147" s="81"/>
      <c r="E147" s="81"/>
      <c r="F147" s="81"/>
    </row>
    <row r="148" spans="1:6" x14ac:dyDescent="0.5">
      <c r="A148" s="110">
        <v>44343</v>
      </c>
      <c r="B148" s="110">
        <v>44343</v>
      </c>
      <c r="C148" s="111"/>
      <c r="D148" s="81"/>
      <c r="E148" s="81"/>
      <c r="F148" s="81"/>
    </row>
    <row r="149" spans="1:6" x14ac:dyDescent="0.5">
      <c r="A149" s="110">
        <v>44344</v>
      </c>
      <c r="B149" s="110">
        <v>44344</v>
      </c>
      <c r="C149" s="111"/>
      <c r="D149" s="81"/>
      <c r="E149" s="81"/>
      <c r="F149" s="81"/>
    </row>
    <row r="150" spans="1:6" x14ac:dyDescent="0.5">
      <c r="A150" s="110">
        <v>44345</v>
      </c>
      <c r="B150" s="110">
        <v>44345</v>
      </c>
      <c r="C150" s="111"/>
      <c r="D150" s="81"/>
      <c r="E150" s="81"/>
      <c r="F150" s="81"/>
    </row>
    <row r="151" spans="1:6" x14ac:dyDescent="0.5">
      <c r="A151" s="110">
        <v>44346</v>
      </c>
      <c r="B151" s="110">
        <v>44346</v>
      </c>
      <c r="C151" s="111"/>
      <c r="D151" s="81"/>
      <c r="E151" s="81"/>
      <c r="F151" s="81"/>
    </row>
    <row r="152" spans="1:6" x14ac:dyDescent="0.5">
      <c r="A152" s="110">
        <v>44347</v>
      </c>
      <c r="B152" s="110">
        <v>44347</v>
      </c>
      <c r="C152" s="111"/>
      <c r="D152" s="81"/>
      <c r="E152" s="81"/>
      <c r="F152" s="81"/>
    </row>
    <row r="153" spans="1:6" x14ac:dyDescent="0.5">
      <c r="A153" s="110">
        <v>44348</v>
      </c>
      <c r="B153" s="110">
        <v>44348</v>
      </c>
      <c r="C153" s="111"/>
      <c r="D153" s="81"/>
      <c r="E153" s="81"/>
      <c r="F153" s="81"/>
    </row>
    <row r="154" spans="1:6" x14ac:dyDescent="0.5">
      <c r="A154" s="110">
        <v>44349</v>
      </c>
      <c r="B154" s="110">
        <v>44349</v>
      </c>
      <c r="C154" s="111"/>
      <c r="D154" s="81"/>
      <c r="E154" s="81"/>
      <c r="F154" s="81"/>
    </row>
    <row r="155" spans="1:6" x14ac:dyDescent="0.5">
      <c r="A155" s="110">
        <v>44350</v>
      </c>
      <c r="B155" s="110">
        <v>44350</v>
      </c>
      <c r="C155" s="111"/>
      <c r="D155" s="81"/>
      <c r="E155" s="81"/>
      <c r="F155" s="81"/>
    </row>
    <row r="156" spans="1:6" x14ac:dyDescent="0.5">
      <c r="A156" s="110">
        <v>44351</v>
      </c>
      <c r="B156" s="110">
        <v>44351</v>
      </c>
      <c r="C156" s="111"/>
      <c r="D156" s="81"/>
      <c r="E156" s="81"/>
      <c r="F156" s="81"/>
    </row>
    <row r="157" spans="1:6" x14ac:dyDescent="0.5">
      <c r="A157" s="110">
        <v>44352</v>
      </c>
      <c r="B157" s="110">
        <v>44352</v>
      </c>
      <c r="C157" s="111"/>
      <c r="D157" s="81"/>
      <c r="E157" s="81"/>
      <c r="F157" s="81"/>
    </row>
    <row r="158" spans="1:6" x14ac:dyDescent="0.5">
      <c r="A158" s="110">
        <v>44353</v>
      </c>
      <c r="B158" s="110">
        <v>44353</v>
      </c>
      <c r="C158" s="111"/>
      <c r="D158" s="81"/>
      <c r="E158" s="81"/>
      <c r="F158" s="81"/>
    </row>
    <row r="159" spans="1:6" x14ac:dyDescent="0.5">
      <c r="A159" s="110">
        <v>44354</v>
      </c>
      <c r="B159" s="110">
        <v>44354</v>
      </c>
      <c r="C159" s="111"/>
      <c r="D159" s="81"/>
      <c r="E159" s="81"/>
      <c r="F159" s="81"/>
    </row>
    <row r="160" spans="1:6" x14ac:dyDescent="0.5">
      <c r="A160" s="110">
        <v>44355</v>
      </c>
      <c r="B160" s="110">
        <v>44355</v>
      </c>
      <c r="C160" s="111"/>
      <c r="D160" s="81"/>
      <c r="E160" s="81"/>
      <c r="F160" s="81"/>
    </row>
    <row r="161" spans="1:6" x14ac:dyDescent="0.5">
      <c r="A161" s="110">
        <v>44356</v>
      </c>
      <c r="B161" s="110">
        <v>44356</v>
      </c>
      <c r="C161" s="111"/>
      <c r="D161" s="81"/>
      <c r="E161" s="81"/>
      <c r="F161" s="81"/>
    </row>
    <row r="162" spans="1:6" x14ac:dyDescent="0.5">
      <c r="A162" s="110">
        <v>44357</v>
      </c>
      <c r="B162" s="110">
        <v>44357</v>
      </c>
      <c r="C162" s="111"/>
      <c r="D162" s="81"/>
      <c r="E162" s="81"/>
      <c r="F162" s="81"/>
    </row>
    <row r="163" spans="1:6" x14ac:dyDescent="0.5">
      <c r="A163" s="110">
        <v>44358</v>
      </c>
      <c r="B163" s="110">
        <v>44358</v>
      </c>
      <c r="C163" s="111"/>
      <c r="D163" s="81"/>
      <c r="E163" s="81"/>
      <c r="F163" s="81"/>
    </row>
    <row r="164" spans="1:6" x14ac:dyDescent="0.5">
      <c r="A164" s="110">
        <v>44359</v>
      </c>
      <c r="B164" s="110">
        <v>44359</v>
      </c>
      <c r="C164" s="111"/>
      <c r="D164" s="81"/>
      <c r="E164" s="81"/>
      <c r="F164" s="81"/>
    </row>
    <row r="165" spans="1:6" x14ac:dyDescent="0.5">
      <c r="A165" s="110">
        <v>44360</v>
      </c>
      <c r="B165" s="110">
        <v>44360</v>
      </c>
      <c r="C165" s="111"/>
      <c r="D165" s="81"/>
      <c r="E165" s="81"/>
      <c r="F165" s="81"/>
    </row>
    <row r="166" spans="1:6" x14ac:dyDescent="0.5">
      <c r="A166" s="110">
        <v>44361</v>
      </c>
      <c r="B166" s="110">
        <v>44361</v>
      </c>
      <c r="C166" s="111"/>
      <c r="D166" s="81"/>
      <c r="E166" s="81"/>
      <c r="F166" s="81"/>
    </row>
    <row r="167" spans="1:6" x14ac:dyDescent="0.5">
      <c r="A167" s="110">
        <v>44362</v>
      </c>
      <c r="B167" s="110">
        <v>44362</v>
      </c>
      <c r="C167" s="111"/>
      <c r="D167" s="81"/>
      <c r="E167" s="81"/>
      <c r="F167" s="81"/>
    </row>
    <row r="168" spans="1:6" x14ac:dyDescent="0.5">
      <c r="A168" s="110">
        <v>44363</v>
      </c>
      <c r="B168" s="110">
        <v>44363</v>
      </c>
      <c r="C168" s="111"/>
      <c r="D168" s="81"/>
      <c r="E168" s="81"/>
      <c r="F168" s="81"/>
    </row>
    <row r="169" spans="1:6" x14ac:dyDescent="0.5">
      <c r="A169" s="110">
        <v>44364</v>
      </c>
      <c r="B169" s="110">
        <v>44364</v>
      </c>
      <c r="C169" s="111"/>
      <c r="D169" s="81"/>
      <c r="E169" s="81"/>
      <c r="F169" s="81"/>
    </row>
    <row r="170" spans="1:6" x14ac:dyDescent="0.5">
      <c r="A170" s="110">
        <v>44365</v>
      </c>
      <c r="B170" s="110">
        <v>44365</v>
      </c>
      <c r="C170" s="111"/>
      <c r="D170" s="81"/>
      <c r="E170" s="81"/>
      <c r="F170" s="81"/>
    </row>
    <row r="171" spans="1:6" x14ac:dyDescent="0.5">
      <c r="A171" s="110">
        <v>44366</v>
      </c>
      <c r="B171" s="110">
        <v>44366</v>
      </c>
      <c r="C171" s="111"/>
      <c r="D171" s="81"/>
      <c r="E171" s="81"/>
      <c r="F171" s="81"/>
    </row>
    <row r="172" spans="1:6" x14ac:dyDescent="0.5">
      <c r="A172" s="110">
        <v>44367</v>
      </c>
      <c r="B172" s="110">
        <v>44367</v>
      </c>
      <c r="C172" s="111"/>
      <c r="D172" s="81"/>
      <c r="E172" s="81"/>
      <c r="F172" s="81"/>
    </row>
    <row r="173" spans="1:6" x14ac:dyDescent="0.5">
      <c r="A173" s="110">
        <v>44368</v>
      </c>
      <c r="B173" s="110">
        <v>44368</v>
      </c>
      <c r="C173" s="111"/>
      <c r="D173" s="81"/>
      <c r="E173" s="81"/>
      <c r="F173" s="81"/>
    </row>
    <row r="174" spans="1:6" x14ac:dyDescent="0.5">
      <c r="A174" s="110">
        <v>44369</v>
      </c>
      <c r="B174" s="110">
        <v>44369</v>
      </c>
      <c r="C174" s="111"/>
      <c r="D174" s="81"/>
      <c r="E174" s="81"/>
      <c r="F174" s="81"/>
    </row>
    <row r="175" spans="1:6" x14ac:dyDescent="0.5">
      <c r="A175" s="110">
        <v>44370</v>
      </c>
      <c r="B175" s="110">
        <v>44370</v>
      </c>
      <c r="C175" s="111"/>
      <c r="D175" s="81"/>
      <c r="E175" s="81"/>
      <c r="F175" s="81"/>
    </row>
    <row r="176" spans="1:6" x14ac:dyDescent="0.5">
      <c r="A176" s="110">
        <v>44371</v>
      </c>
      <c r="B176" s="110">
        <v>44371</v>
      </c>
      <c r="C176" s="111"/>
      <c r="D176" s="81"/>
      <c r="E176" s="81"/>
      <c r="F176" s="81"/>
    </row>
    <row r="177" spans="1:6" x14ac:dyDescent="0.5">
      <c r="A177" s="110">
        <v>44372</v>
      </c>
      <c r="B177" s="110">
        <v>44372</v>
      </c>
      <c r="C177" s="111"/>
      <c r="D177" s="81"/>
      <c r="E177" s="81"/>
      <c r="F177" s="81"/>
    </row>
    <row r="178" spans="1:6" x14ac:dyDescent="0.5">
      <c r="A178" s="110">
        <v>44373</v>
      </c>
      <c r="B178" s="110">
        <v>44373</v>
      </c>
      <c r="C178" s="111"/>
      <c r="D178" s="81"/>
      <c r="E178" s="81"/>
      <c r="F178" s="81"/>
    </row>
    <row r="179" spans="1:6" x14ac:dyDescent="0.5">
      <c r="A179" s="110">
        <v>44374</v>
      </c>
      <c r="B179" s="110">
        <v>44374</v>
      </c>
      <c r="C179" s="111"/>
      <c r="D179" s="81"/>
      <c r="E179" s="81"/>
      <c r="F179" s="81"/>
    </row>
    <row r="180" spans="1:6" x14ac:dyDescent="0.5">
      <c r="A180" s="110">
        <v>44375</v>
      </c>
      <c r="B180" s="110">
        <v>44375</v>
      </c>
      <c r="C180" s="111"/>
      <c r="D180" s="81"/>
      <c r="E180" s="81"/>
      <c r="F180" s="81"/>
    </row>
    <row r="181" spans="1:6" x14ac:dyDescent="0.5">
      <c r="A181" s="110">
        <v>44376</v>
      </c>
      <c r="B181" s="110">
        <v>44376</v>
      </c>
      <c r="C181" s="111"/>
      <c r="D181" s="81"/>
      <c r="E181" s="81"/>
      <c r="F181" s="81"/>
    </row>
    <row r="182" spans="1:6" x14ac:dyDescent="0.5">
      <c r="A182" s="110">
        <v>44377</v>
      </c>
      <c r="B182" s="110">
        <v>44377</v>
      </c>
      <c r="C182" s="111"/>
      <c r="D182" s="81"/>
      <c r="E182" s="81"/>
      <c r="F182" s="81"/>
    </row>
    <row r="183" spans="1:6" x14ac:dyDescent="0.5">
      <c r="A183" s="110">
        <v>44378</v>
      </c>
      <c r="B183" s="110">
        <v>44378</v>
      </c>
      <c r="C183" s="111"/>
      <c r="D183" s="81"/>
      <c r="E183" s="81"/>
      <c r="F183" s="81"/>
    </row>
    <row r="184" spans="1:6" x14ac:dyDescent="0.5">
      <c r="A184" s="110">
        <v>44379</v>
      </c>
      <c r="B184" s="110">
        <v>44379</v>
      </c>
      <c r="C184" s="111"/>
      <c r="D184" s="81"/>
      <c r="E184" s="81"/>
      <c r="F184" s="81"/>
    </row>
    <row r="185" spans="1:6" x14ac:dyDescent="0.5">
      <c r="A185" s="110">
        <v>44380</v>
      </c>
      <c r="B185" s="110">
        <v>44380</v>
      </c>
      <c r="C185" s="111"/>
      <c r="D185" s="81"/>
      <c r="E185" s="81"/>
      <c r="F185" s="81"/>
    </row>
    <row r="186" spans="1:6" x14ac:dyDescent="0.5">
      <c r="A186" s="110">
        <v>44381</v>
      </c>
      <c r="B186" s="110">
        <v>44381</v>
      </c>
      <c r="C186" s="111"/>
      <c r="D186" s="81"/>
      <c r="E186" s="81"/>
      <c r="F186" s="81"/>
    </row>
    <row r="187" spans="1:6" x14ac:dyDescent="0.5">
      <c r="A187" s="110">
        <v>44382</v>
      </c>
      <c r="B187" s="110">
        <v>44382</v>
      </c>
      <c r="C187" s="111"/>
      <c r="D187" s="81"/>
      <c r="E187" s="81"/>
      <c r="F187" s="81"/>
    </row>
    <row r="188" spans="1:6" x14ac:dyDescent="0.5">
      <c r="A188" s="110">
        <v>44383</v>
      </c>
      <c r="B188" s="110">
        <v>44383</v>
      </c>
      <c r="C188" s="111"/>
      <c r="D188" s="81"/>
      <c r="E188" s="81"/>
      <c r="F188" s="81"/>
    </row>
    <row r="189" spans="1:6" x14ac:dyDescent="0.5">
      <c r="A189" s="110">
        <v>44384</v>
      </c>
      <c r="B189" s="110">
        <v>44384</v>
      </c>
      <c r="C189" s="111"/>
      <c r="D189" s="81"/>
      <c r="E189" s="81"/>
      <c r="F189" s="81"/>
    </row>
    <row r="190" spans="1:6" x14ac:dyDescent="0.5">
      <c r="A190" s="110">
        <v>44385</v>
      </c>
      <c r="B190" s="110">
        <v>44385</v>
      </c>
      <c r="C190" s="111"/>
      <c r="D190" s="81"/>
      <c r="E190" s="81"/>
      <c r="F190" s="81"/>
    </row>
    <row r="191" spans="1:6" x14ac:dyDescent="0.5">
      <c r="A191" s="110">
        <v>44386</v>
      </c>
      <c r="B191" s="110">
        <v>44386</v>
      </c>
      <c r="C191" s="111"/>
      <c r="D191" s="81"/>
      <c r="E191" s="81"/>
      <c r="F191" s="81"/>
    </row>
    <row r="192" spans="1:6" x14ac:dyDescent="0.5">
      <c r="A192" s="110">
        <v>44387</v>
      </c>
      <c r="B192" s="110">
        <v>44387</v>
      </c>
      <c r="C192" s="111"/>
      <c r="D192" s="81"/>
      <c r="E192" s="81"/>
      <c r="F192" s="81"/>
    </row>
    <row r="193" spans="1:6" x14ac:dyDescent="0.5">
      <c r="A193" s="110">
        <v>44388</v>
      </c>
      <c r="B193" s="110">
        <v>44388</v>
      </c>
      <c r="C193" s="111"/>
      <c r="D193" s="81"/>
      <c r="E193" s="81"/>
      <c r="F193" s="81"/>
    </row>
    <row r="194" spans="1:6" x14ac:dyDescent="0.5">
      <c r="A194" s="110">
        <v>44389</v>
      </c>
      <c r="B194" s="110">
        <v>44389</v>
      </c>
      <c r="C194" s="111"/>
      <c r="D194" s="81"/>
      <c r="E194" s="81"/>
      <c r="F194" s="81"/>
    </row>
    <row r="195" spans="1:6" x14ac:dyDescent="0.5">
      <c r="A195" s="110">
        <v>44390</v>
      </c>
      <c r="B195" s="110">
        <v>44390</v>
      </c>
      <c r="C195" s="111"/>
      <c r="D195" s="81"/>
      <c r="E195" s="81"/>
      <c r="F195" s="81"/>
    </row>
    <row r="196" spans="1:6" x14ac:dyDescent="0.5">
      <c r="A196" s="110">
        <v>44391</v>
      </c>
      <c r="B196" s="110">
        <v>44391</v>
      </c>
      <c r="C196" s="111"/>
      <c r="D196" s="81"/>
      <c r="E196" s="81"/>
      <c r="F196" s="81"/>
    </row>
    <row r="197" spans="1:6" x14ac:dyDescent="0.5">
      <c r="A197" s="110">
        <v>44392</v>
      </c>
      <c r="B197" s="110">
        <v>44392</v>
      </c>
      <c r="C197" s="111"/>
      <c r="D197" s="81"/>
      <c r="E197" s="81"/>
      <c r="F197" s="81"/>
    </row>
    <row r="198" spans="1:6" x14ac:dyDescent="0.5">
      <c r="A198" s="110">
        <v>44393</v>
      </c>
      <c r="B198" s="110">
        <v>44393</v>
      </c>
      <c r="C198" s="111"/>
      <c r="D198" s="81"/>
      <c r="E198" s="81"/>
      <c r="F198" s="81"/>
    </row>
    <row r="199" spans="1:6" x14ac:dyDescent="0.5">
      <c r="A199" s="110">
        <v>44394</v>
      </c>
      <c r="B199" s="110">
        <v>44394</v>
      </c>
      <c r="C199" s="111"/>
      <c r="D199" s="81"/>
      <c r="E199" s="81"/>
      <c r="F199" s="81"/>
    </row>
    <row r="200" spans="1:6" x14ac:dyDescent="0.5">
      <c r="A200" s="110">
        <v>44395</v>
      </c>
      <c r="B200" s="110">
        <v>44395</v>
      </c>
      <c r="C200" s="111"/>
      <c r="D200" s="81"/>
      <c r="E200" s="81"/>
      <c r="F200" s="81"/>
    </row>
    <row r="201" spans="1:6" x14ac:dyDescent="0.5">
      <c r="A201" s="110">
        <v>44396</v>
      </c>
      <c r="B201" s="110">
        <v>44396</v>
      </c>
      <c r="C201" s="111"/>
      <c r="D201" s="81"/>
      <c r="E201" s="81"/>
      <c r="F201" s="81"/>
    </row>
    <row r="202" spans="1:6" x14ac:dyDescent="0.5">
      <c r="A202" s="110">
        <v>44397</v>
      </c>
      <c r="B202" s="110">
        <v>44397</v>
      </c>
      <c r="C202" s="111"/>
      <c r="D202" s="81"/>
      <c r="E202" s="81"/>
      <c r="F202" s="81"/>
    </row>
    <row r="203" spans="1:6" x14ac:dyDescent="0.5">
      <c r="A203" s="110">
        <v>44398</v>
      </c>
      <c r="B203" s="110">
        <v>44398</v>
      </c>
      <c r="C203" s="111"/>
      <c r="D203" s="81"/>
      <c r="E203" s="81"/>
      <c r="F203" s="81"/>
    </row>
    <row r="204" spans="1:6" x14ac:dyDescent="0.5">
      <c r="A204" s="110">
        <v>44399</v>
      </c>
      <c r="B204" s="110">
        <v>44399</v>
      </c>
      <c r="C204" s="111"/>
      <c r="D204" s="81"/>
      <c r="E204" s="81"/>
      <c r="F204" s="81"/>
    </row>
    <row r="205" spans="1:6" x14ac:dyDescent="0.5">
      <c r="A205" s="110">
        <v>44400</v>
      </c>
      <c r="B205" s="110">
        <v>44400</v>
      </c>
      <c r="C205" s="111"/>
      <c r="D205" s="81"/>
      <c r="E205" s="81"/>
      <c r="F205" s="81"/>
    </row>
    <row r="206" spans="1:6" x14ac:dyDescent="0.5">
      <c r="A206" s="110">
        <v>44401</v>
      </c>
      <c r="B206" s="110">
        <v>44401</v>
      </c>
      <c r="C206" s="111"/>
      <c r="D206" s="81"/>
      <c r="E206" s="81"/>
      <c r="F206" s="81"/>
    </row>
    <row r="207" spans="1:6" x14ac:dyDescent="0.5">
      <c r="A207" s="110">
        <v>44402</v>
      </c>
      <c r="B207" s="110">
        <v>44402</v>
      </c>
      <c r="C207" s="111"/>
      <c r="D207" s="81"/>
      <c r="E207" s="81"/>
      <c r="F207" s="81"/>
    </row>
    <row r="208" spans="1:6" x14ac:dyDescent="0.5">
      <c r="A208" s="110">
        <v>44403</v>
      </c>
      <c r="B208" s="110">
        <v>44403</v>
      </c>
      <c r="C208" s="111"/>
      <c r="D208" s="81"/>
      <c r="E208" s="81"/>
      <c r="F208" s="81"/>
    </row>
    <row r="209" spans="1:6" x14ac:dyDescent="0.5">
      <c r="A209" s="110">
        <v>44404</v>
      </c>
      <c r="B209" s="110">
        <v>44404</v>
      </c>
      <c r="C209" s="111"/>
      <c r="D209" s="81"/>
      <c r="E209" s="81"/>
      <c r="F209" s="81"/>
    </row>
    <row r="210" spans="1:6" x14ac:dyDescent="0.5">
      <c r="A210" s="110">
        <v>44405</v>
      </c>
      <c r="B210" s="110">
        <v>44405</v>
      </c>
      <c r="C210" s="111"/>
      <c r="D210" s="81"/>
      <c r="E210" s="81"/>
      <c r="F210" s="81"/>
    </row>
    <row r="211" spans="1:6" x14ac:dyDescent="0.5">
      <c r="A211" s="110">
        <v>44406</v>
      </c>
      <c r="B211" s="110">
        <v>44406</v>
      </c>
      <c r="C211" s="111"/>
      <c r="D211" s="81"/>
      <c r="E211" s="81"/>
      <c r="F211" s="81"/>
    </row>
    <row r="212" spans="1:6" x14ac:dyDescent="0.5">
      <c r="A212" s="110">
        <v>44407</v>
      </c>
      <c r="B212" s="110">
        <v>44407</v>
      </c>
      <c r="C212" s="111"/>
      <c r="D212" s="81"/>
      <c r="E212" s="81"/>
      <c r="F212" s="81"/>
    </row>
    <row r="213" spans="1:6" x14ac:dyDescent="0.5">
      <c r="A213" s="110">
        <v>44408</v>
      </c>
      <c r="B213" s="110">
        <v>44408</v>
      </c>
      <c r="C213" s="111"/>
      <c r="D213" s="81"/>
      <c r="E213" s="81"/>
      <c r="F213" s="81"/>
    </row>
    <row r="214" spans="1:6" x14ac:dyDescent="0.5">
      <c r="A214" s="110">
        <v>44409</v>
      </c>
      <c r="B214" s="110">
        <v>44409</v>
      </c>
      <c r="C214" s="111"/>
      <c r="D214" s="81"/>
      <c r="E214" s="81"/>
      <c r="F214" s="81"/>
    </row>
    <row r="215" spans="1:6" x14ac:dyDescent="0.5">
      <c r="A215" s="110">
        <v>44410.333333333336</v>
      </c>
      <c r="B215" s="110">
        <v>44410</v>
      </c>
      <c r="C215" s="111"/>
      <c r="D215" s="81"/>
      <c r="E215" s="81"/>
      <c r="F215" s="81"/>
    </row>
    <row r="216" spans="1:6" x14ac:dyDescent="0.5">
      <c r="A216" s="110">
        <v>44410.333333333336</v>
      </c>
      <c r="B216" s="110">
        <v>44410</v>
      </c>
      <c r="C216" s="111"/>
      <c r="D216" s="81"/>
      <c r="E216" s="81"/>
      <c r="F216" s="81"/>
    </row>
    <row r="217" spans="1:6" x14ac:dyDescent="0.5">
      <c r="A217" s="110">
        <v>44411</v>
      </c>
      <c r="B217" s="110">
        <v>44411</v>
      </c>
      <c r="C217" s="111"/>
      <c r="D217" s="81"/>
      <c r="E217" s="81"/>
      <c r="F217" s="81"/>
    </row>
    <row r="218" spans="1:6" x14ac:dyDescent="0.5">
      <c r="A218" s="110">
        <v>44412.416666666664</v>
      </c>
      <c r="B218" s="110">
        <v>44412</v>
      </c>
      <c r="C218" s="111"/>
      <c r="D218" s="81"/>
      <c r="E218" s="81"/>
      <c r="F218" s="81"/>
    </row>
    <row r="219" spans="1:6" x14ac:dyDescent="0.5">
      <c r="A219" s="110">
        <v>44413</v>
      </c>
      <c r="B219" s="110">
        <v>44413</v>
      </c>
      <c r="C219" s="111"/>
      <c r="D219" s="81"/>
      <c r="E219" s="81"/>
      <c r="F219" s="81"/>
    </row>
    <row r="220" spans="1:6" x14ac:dyDescent="0.5">
      <c r="A220" s="110">
        <v>44414</v>
      </c>
      <c r="B220" s="110">
        <v>44414</v>
      </c>
      <c r="C220" s="111"/>
      <c r="D220" s="81"/>
      <c r="E220" s="81"/>
      <c r="F220" s="81"/>
    </row>
    <row r="221" spans="1:6" x14ac:dyDescent="0.5">
      <c r="A221" s="110">
        <v>44415.541666666664</v>
      </c>
      <c r="B221" s="110">
        <v>44415</v>
      </c>
      <c r="C221" s="111"/>
      <c r="D221" s="81"/>
      <c r="E221" s="81"/>
      <c r="F221" s="81"/>
    </row>
    <row r="222" spans="1:6" x14ac:dyDescent="0.5">
      <c r="A222" s="110">
        <v>44416.5</v>
      </c>
      <c r="B222" s="110">
        <v>44416</v>
      </c>
      <c r="C222" s="111"/>
      <c r="D222" s="81"/>
      <c r="E222" s="81"/>
      <c r="F222" s="81"/>
    </row>
    <row r="223" spans="1:6" x14ac:dyDescent="0.5">
      <c r="A223" s="110">
        <v>44417</v>
      </c>
      <c r="B223" s="110">
        <v>44417</v>
      </c>
      <c r="C223" s="111"/>
      <c r="D223" s="81"/>
      <c r="E223" s="81"/>
      <c r="F223" s="81"/>
    </row>
    <row r="224" spans="1:6" x14ac:dyDescent="0.5">
      <c r="A224" s="110">
        <v>44418</v>
      </c>
      <c r="B224" s="110">
        <v>44418</v>
      </c>
      <c r="C224" s="111"/>
      <c r="D224" s="81"/>
      <c r="E224" s="81"/>
      <c r="F224" s="81"/>
    </row>
    <row r="225" spans="1:6" x14ac:dyDescent="0.5">
      <c r="A225" s="110">
        <v>44419</v>
      </c>
      <c r="B225" s="110">
        <v>44419</v>
      </c>
      <c r="C225" s="111"/>
      <c r="D225" s="81"/>
      <c r="E225" s="81"/>
      <c r="F225" s="81"/>
    </row>
    <row r="226" spans="1:6" x14ac:dyDescent="0.5">
      <c r="A226" s="110">
        <v>44420</v>
      </c>
      <c r="B226" s="110">
        <v>44420</v>
      </c>
      <c r="C226" s="111"/>
      <c r="D226" s="81"/>
      <c r="E226" s="81"/>
      <c r="F226" s="81"/>
    </row>
    <row r="227" spans="1:6" x14ac:dyDescent="0.5">
      <c r="A227" s="110">
        <v>44421</v>
      </c>
      <c r="B227" s="110">
        <v>44421</v>
      </c>
      <c r="C227" s="111"/>
      <c r="D227" s="81"/>
      <c r="E227" s="81"/>
      <c r="F227" s="81"/>
    </row>
    <row r="228" spans="1:6" x14ac:dyDescent="0.5">
      <c r="A228" s="110">
        <v>44422</v>
      </c>
      <c r="B228" s="110">
        <v>44422</v>
      </c>
      <c r="C228" s="111"/>
      <c r="D228" s="81"/>
      <c r="E228" s="81"/>
      <c r="F228" s="81"/>
    </row>
    <row r="229" spans="1:6" x14ac:dyDescent="0.5">
      <c r="A229" s="110">
        <v>44423</v>
      </c>
      <c r="B229" s="110">
        <v>44423</v>
      </c>
      <c r="C229" s="111"/>
      <c r="D229" s="81"/>
      <c r="E229" s="81"/>
      <c r="F229" s="81"/>
    </row>
    <row r="230" spans="1:6" x14ac:dyDescent="0.5">
      <c r="A230" s="110">
        <v>44423</v>
      </c>
      <c r="B230" s="110">
        <v>44423</v>
      </c>
      <c r="C230" s="111"/>
      <c r="D230" s="81"/>
      <c r="E230" s="112"/>
      <c r="F230" s="81"/>
    </row>
    <row r="231" spans="1:6" x14ac:dyDescent="0.5">
      <c r="A231" s="110">
        <v>44424.291666666664</v>
      </c>
      <c r="B231" s="110">
        <v>44424</v>
      </c>
      <c r="C231" s="111"/>
      <c r="D231" s="81"/>
      <c r="E231" s="81"/>
      <c r="F231" s="81"/>
    </row>
    <row r="232" spans="1:6" x14ac:dyDescent="0.5">
      <c r="A232" s="110">
        <v>44424.291666666664</v>
      </c>
      <c r="B232" s="110">
        <v>44424</v>
      </c>
      <c r="C232" s="111"/>
      <c r="D232" s="81"/>
      <c r="E232" s="81"/>
      <c r="F232" s="81"/>
    </row>
    <row r="233" spans="1:6" x14ac:dyDescent="0.5">
      <c r="A233" s="110">
        <v>44424.291666666664</v>
      </c>
      <c r="B233" s="110">
        <v>44424</v>
      </c>
      <c r="C233" s="111"/>
      <c r="D233" s="81"/>
      <c r="E233" s="81"/>
      <c r="F233" s="81"/>
    </row>
    <row r="234" spans="1:6" x14ac:dyDescent="0.5">
      <c r="A234" s="110">
        <v>44425</v>
      </c>
      <c r="B234" s="110">
        <v>44425</v>
      </c>
      <c r="C234" s="111"/>
      <c r="D234" s="81"/>
      <c r="E234" s="81"/>
      <c r="F234" s="81"/>
    </row>
    <row r="235" spans="1:6" x14ac:dyDescent="0.5">
      <c r="A235" s="110">
        <v>44426</v>
      </c>
      <c r="B235" s="110">
        <v>44426</v>
      </c>
      <c r="C235" s="111"/>
      <c r="D235" s="81"/>
      <c r="E235" s="81"/>
      <c r="F235" s="81"/>
    </row>
    <row r="236" spans="1:6" x14ac:dyDescent="0.5">
      <c r="A236" s="110">
        <v>44427</v>
      </c>
      <c r="B236" s="110">
        <v>44427</v>
      </c>
      <c r="C236" s="111"/>
      <c r="D236" s="81"/>
      <c r="E236" s="81"/>
      <c r="F236" s="81"/>
    </row>
    <row r="237" spans="1:6" x14ac:dyDescent="0.5">
      <c r="A237" s="110">
        <v>44428</v>
      </c>
      <c r="B237" s="110">
        <v>44428</v>
      </c>
      <c r="C237" s="111"/>
      <c r="D237" s="81"/>
      <c r="E237" s="81"/>
      <c r="F237" s="81"/>
    </row>
    <row r="238" spans="1:6" x14ac:dyDescent="0.5">
      <c r="A238" s="110">
        <v>44429</v>
      </c>
      <c r="B238" s="110">
        <v>44429</v>
      </c>
      <c r="C238" s="111"/>
      <c r="D238" s="81"/>
      <c r="E238" s="81"/>
      <c r="F238" s="81"/>
    </row>
    <row r="239" spans="1:6" x14ac:dyDescent="0.5">
      <c r="A239" s="110">
        <v>44430</v>
      </c>
      <c r="B239" s="110">
        <v>44430</v>
      </c>
      <c r="C239" s="111"/>
      <c r="D239" s="81"/>
      <c r="E239" s="81"/>
      <c r="F239" s="81"/>
    </row>
    <row r="240" spans="1:6" x14ac:dyDescent="0.5">
      <c r="A240" s="110">
        <v>44431</v>
      </c>
      <c r="B240" s="110">
        <v>44431</v>
      </c>
      <c r="C240" s="111"/>
      <c r="D240" s="81"/>
      <c r="E240" s="81"/>
      <c r="F240" s="81"/>
    </row>
    <row r="241" spans="1:6" x14ac:dyDescent="0.5">
      <c r="A241" s="110">
        <v>44432</v>
      </c>
      <c r="B241" s="110">
        <v>44432</v>
      </c>
      <c r="C241" s="111"/>
      <c r="D241" s="81"/>
      <c r="E241" s="81"/>
      <c r="F241" s="81"/>
    </row>
    <row r="242" spans="1:6" x14ac:dyDescent="0.5">
      <c r="A242" s="110">
        <v>44432</v>
      </c>
      <c r="B242" s="110">
        <v>44432</v>
      </c>
      <c r="C242" s="111"/>
      <c r="D242" s="81"/>
      <c r="E242" s="81"/>
      <c r="F242" s="81"/>
    </row>
    <row r="243" spans="1:6" x14ac:dyDescent="0.5">
      <c r="A243" s="110">
        <v>44432</v>
      </c>
      <c r="B243" s="110">
        <v>44432</v>
      </c>
      <c r="C243" s="111"/>
      <c r="D243" s="81"/>
      <c r="E243" s="81"/>
      <c r="F243" s="81"/>
    </row>
    <row r="244" spans="1:6" x14ac:dyDescent="0.5">
      <c r="A244" s="110">
        <v>44433</v>
      </c>
      <c r="B244" s="110">
        <v>44433</v>
      </c>
      <c r="C244" s="111"/>
      <c r="D244" s="81"/>
      <c r="E244" s="81"/>
      <c r="F244" s="81"/>
    </row>
    <row r="245" spans="1:6" x14ac:dyDescent="0.5">
      <c r="A245" s="110">
        <v>44434</v>
      </c>
      <c r="B245" s="110">
        <v>44434</v>
      </c>
      <c r="C245" s="111"/>
      <c r="D245" s="81"/>
      <c r="E245" s="81"/>
      <c r="F245" s="81"/>
    </row>
    <row r="246" spans="1:6" x14ac:dyDescent="0.5">
      <c r="A246" s="110">
        <v>44435</v>
      </c>
      <c r="B246" s="110">
        <v>44435</v>
      </c>
      <c r="C246" s="111"/>
      <c r="D246" s="81"/>
      <c r="E246" s="81"/>
      <c r="F246" s="81"/>
    </row>
    <row r="247" spans="1:6" x14ac:dyDescent="0.5">
      <c r="A247" s="110">
        <v>44436</v>
      </c>
      <c r="B247" s="110">
        <v>44436</v>
      </c>
      <c r="C247" s="111"/>
      <c r="D247" s="81"/>
      <c r="E247" s="81"/>
      <c r="F247" s="81"/>
    </row>
    <row r="248" spans="1:6" x14ac:dyDescent="0.5">
      <c r="A248" s="110">
        <v>44437</v>
      </c>
      <c r="B248" s="110">
        <v>44437</v>
      </c>
      <c r="C248" s="111"/>
      <c r="D248" s="81"/>
      <c r="E248" s="81"/>
      <c r="F248" s="81"/>
    </row>
    <row r="249" spans="1:6" x14ac:dyDescent="0.5">
      <c r="A249" s="110">
        <v>44438</v>
      </c>
      <c r="B249" s="110">
        <v>44438</v>
      </c>
      <c r="C249" s="111"/>
      <c r="D249" s="81"/>
      <c r="E249" s="81"/>
      <c r="F249" s="81"/>
    </row>
    <row r="250" spans="1:6" x14ac:dyDescent="0.5">
      <c r="A250" s="110">
        <v>44439</v>
      </c>
      <c r="B250" s="110">
        <v>44439</v>
      </c>
      <c r="C250" s="111"/>
      <c r="D250" s="81"/>
      <c r="E250" s="112"/>
      <c r="F250" s="81"/>
    </row>
    <row r="251" spans="1:6" x14ac:dyDescent="0.5">
      <c r="A251" s="110">
        <v>44439</v>
      </c>
      <c r="B251" s="110">
        <v>44439</v>
      </c>
      <c r="C251" s="111"/>
      <c r="D251" s="81"/>
      <c r="E251" s="112"/>
      <c r="F251" s="81"/>
    </row>
    <row r="252" spans="1:6" x14ac:dyDescent="0.5">
      <c r="A252" s="110">
        <v>44440</v>
      </c>
      <c r="B252" s="110">
        <v>44440</v>
      </c>
      <c r="C252" s="111"/>
      <c r="D252" s="81"/>
      <c r="E252" s="81"/>
      <c r="F252" s="81"/>
    </row>
    <row r="253" spans="1:6" x14ac:dyDescent="0.5">
      <c r="A253" s="110">
        <v>44441</v>
      </c>
      <c r="B253" s="110">
        <v>44441</v>
      </c>
      <c r="C253" s="111"/>
      <c r="D253" s="81"/>
      <c r="E253" s="81"/>
      <c r="F253" s="81"/>
    </row>
    <row r="254" spans="1:6" x14ac:dyDescent="0.5">
      <c r="A254" s="110">
        <v>44442</v>
      </c>
      <c r="B254" s="110">
        <v>44442</v>
      </c>
      <c r="C254" s="111"/>
      <c r="D254" s="81"/>
      <c r="E254" s="81"/>
      <c r="F254" s="81"/>
    </row>
    <row r="255" spans="1:6" x14ac:dyDescent="0.5">
      <c r="A255" s="110">
        <v>44443</v>
      </c>
      <c r="B255" s="110">
        <v>44443</v>
      </c>
      <c r="C255" s="111"/>
      <c r="D255" s="81"/>
      <c r="E255" s="81"/>
      <c r="F255" s="81"/>
    </row>
    <row r="256" spans="1:6" x14ac:dyDescent="0.5">
      <c r="A256" s="110">
        <v>44444</v>
      </c>
      <c r="B256" s="110">
        <v>44444</v>
      </c>
      <c r="C256" s="111"/>
      <c r="D256" s="81"/>
      <c r="E256" s="81"/>
      <c r="F256" s="81"/>
    </row>
    <row r="257" spans="1:6" x14ac:dyDescent="0.5">
      <c r="A257" s="110">
        <v>44445</v>
      </c>
      <c r="B257" s="110">
        <v>44445</v>
      </c>
      <c r="C257" s="111"/>
      <c r="D257" s="81"/>
      <c r="E257" s="81"/>
      <c r="F257" s="81"/>
    </row>
    <row r="258" spans="1:6" x14ac:dyDescent="0.5">
      <c r="A258" s="110">
        <v>44446</v>
      </c>
      <c r="B258" s="110">
        <v>44446</v>
      </c>
      <c r="C258" s="111"/>
      <c r="D258" s="81"/>
      <c r="E258" s="81"/>
      <c r="F258" s="81"/>
    </row>
    <row r="259" spans="1:6" x14ac:dyDescent="0.5">
      <c r="A259" s="110">
        <v>44447</v>
      </c>
      <c r="B259" s="110">
        <v>44447</v>
      </c>
      <c r="C259" s="111"/>
      <c r="D259" s="81"/>
      <c r="E259" s="81"/>
      <c r="F259" s="81"/>
    </row>
    <row r="260" spans="1:6" x14ac:dyDescent="0.5">
      <c r="A260" s="110">
        <v>44448</v>
      </c>
      <c r="B260" s="110">
        <v>44448</v>
      </c>
      <c r="C260" s="111"/>
      <c r="D260" s="81"/>
      <c r="E260" s="81"/>
      <c r="F260" s="81"/>
    </row>
    <row r="261" spans="1:6" x14ac:dyDescent="0.5">
      <c r="A261" s="110">
        <v>44449</v>
      </c>
      <c r="B261" s="110">
        <v>44449</v>
      </c>
      <c r="C261" s="111"/>
      <c r="D261" s="81"/>
      <c r="E261" s="81"/>
      <c r="F261" s="81"/>
    </row>
    <row r="262" spans="1:6" x14ac:dyDescent="0.5">
      <c r="A262" s="110">
        <v>44450</v>
      </c>
      <c r="B262" s="110">
        <v>44450</v>
      </c>
      <c r="C262" s="111"/>
      <c r="D262" s="81"/>
      <c r="E262" s="81"/>
      <c r="F262" s="81"/>
    </row>
    <row r="263" spans="1:6" x14ac:dyDescent="0.5">
      <c r="A263" s="110">
        <v>44451</v>
      </c>
      <c r="B263" s="110">
        <v>44451</v>
      </c>
      <c r="C263" s="111"/>
      <c r="D263" s="81"/>
      <c r="E263" s="81"/>
      <c r="F263" s="81"/>
    </row>
    <row r="264" spans="1:6" x14ac:dyDescent="0.5">
      <c r="A264" s="110">
        <v>44452</v>
      </c>
      <c r="B264" s="110">
        <v>44452</v>
      </c>
      <c r="C264" s="111"/>
      <c r="D264" s="81"/>
      <c r="E264" s="81"/>
      <c r="F264" s="81"/>
    </row>
    <row r="265" spans="1:6" x14ac:dyDescent="0.5">
      <c r="A265" s="110">
        <v>44453</v>
      </c>
      <c r="B265" s="110">
        <v>44453</v>
      </c>
      <c r="C265" s="111"/>
      <c r="D265" s="81"/>
      <c r="E265" s="81"/>
      <c r="F265" s="81"/>
    </row>
    <row r="266" spans="1:6" x14ac:dyDescent="0.5">
      <c r="A266" s="110">
        <v>44454</v>
      </c>
      <c r="B266" s="110">
        <v>44454</v>
      </c>
      <c r="C266" s="111"/>
      <c r="D266" s="81"/>
      <c r="E266" s="81"/>
      <c r="F266" s="81"/>
    </row>
    <row r="267" spans="1:6" x14ac:dyDescent="0.5">
      <c r="A267" s="110">
        <v>44455</v>
      </c>
      <c r="B267" s="110">
        <v>44455</v>
      </c>
      <c r="C267" s="111"/>
      <c r="D267" s="81"/>
      <c r="E267" s="81"/>
      <c r="F267" s="81"/>
    </row>
    <row r="268" spans="1:6" x14ac:dyDescent="0.5">
      <c r="A268" s="110">
        <v>44456</v>
      </c>
      <c r="B268" s="110">
        <v>44456</v>
      </c>
      <c r="C268" s="111"/>
      <c r="D268" s="81"/>
      <c r="E268" s="81"/>
      <c r="F268" s="81"/>
    </row>
    <row r="269" spans="1:6" x14ac:dyDescent="0.5">
      <c r="A269" s="110">
        <v>44457</v>
      </c>
      <c r="B269" s="110">
        <v>44457</v>
      </c>
      <c r="C269" s="111"/>
      <c r="D269" s="81"/>
      <c r="E269" s="81"/>
      <c r="F269" s="81"/>
    </row>
    <row r="270" spans="1:6" x14ac:dyDescent="0.5">
      <c r="A270" s="110">
        <v>44458</v>
      </c>
      <c r="B270" s="110">
        <v>44458</v>
      </c>
      <c r="C270" s="111"/>
      <c r="D270" s="81"/>
      <c r="E270" s="81"/>
      <c r="F270" s="81"/>
    </row>
    <row r="271" spans="1:6" x14ac:dyDescent="0.5">
      <c r="A271" s="110">
        <v>44459</v>
      </c>
      <c r="B271" s="110">
        <v>44459</v>
      </c>
      <c r="C271" s="111"/>
      <c r="D271" s="81"/>
      <c r="E271" s="81"/>
      <c r="F271" s="81"/>
    </row>
    <row r="272" spans="1:6" x14ac:dyDescent="0.5">
      <c r="A272" s="110">
        <v>44460</v>
      </c>
      <c r="B272" s="110">
        <v>44460</v>
      </c>
      <c r="C272" s="111"/>
      <c r="D272" s="81"/>
      <c r="E272" s="81"/>
      <c r="F272" s="81"/>
    </row>
    <row r="273" spans="1:6" x14ac:dyDescent="0.5">
      <c r="A273" s="110">
        <v>44461</v>
      </c>
      <c r="B273" s="110">
        <v>44461</v>
      </c>
      <c r="C273" s="111"/>
      <c r="D273" s="81"/>
      <c r="E273" s="81"/>
      <c r="F273" s="81"/>
    </row>
    <row r="274" spans="1:6" x14ac:dyDescent="0.5">
      <c r="A274" s="110">
        <v>44462</v>
      </c>
      <c r="B274" s="110">
        <v>44462</v>
      </c>
      <c r="C274" s="111"/>
      <c r="D274" s="81"/>
      <c r="E274" s="81"/>
      <c r="F274" s="81"/>
    </row>
    <row r="275" spans="1:6" x14ac:dyDescent="0.5">
      <c r="A275" s="110">
        <v>44463</v>
      </c>
      <c r="B275" s="110">
        <v>44463</v>
      </c>
      <c r="C275" s="111"/>
      <c r="D275" s="81"/>
      <c r="E275" s="81"/>
      <c r="F275" s="81"/>
    </row>
    <row r="276" spans="1:6" x14ac:dyDescent="0.5">
      <c r="A276" s="110">
        <v>44464</v>
      </c>
      <c r="B276" s="110">
        <v>44464</v>
      </c>
      <c r="C276" s="111"/>
      <c r="D276" s="113"/>
      <c r="E276" s="81"/>
      <c r="F276" s="81"/>
    </row>
    <row r="277" spans="1:6" x14ac:dyDescent="0.5">
      <c r="A277" s="110">
        <v>44465</v>
      </c>
      <c r="B277" s="110">
        <v>44489</v>
      </c>
      <c r="C277" s="111"/>
      <c r="D277" s="81"/>
      <c r="E277" s="81"/>
      <c r="F277" s="81"/>
    </row>
    <row r="278" spans="1:6" x14ac:dyDescent="0.5">
      <c r="A278" s="110">
        <v>44466</v>
      </c>
      <c r="B278" s="110">
        <v>44466</v>
      </c>
      <c r="C278" s="111"/>
      <c r="D278" s="81"/>
      <c r="E278" s="81"/>
      <c r="F278" s="81"/>
    </row>
    <row r="279" spans="1:6" x14ac:dyDescent="0.5">
      <c r="A279" s="110">
        <v>44467</v>
      </c>
      <c r="B279" s="110">
        <v>44467</v>
      </c>
      <c r="C279" s="111"/>
      <c r="D279" s="81"/>
      <c r="E279" s="81"/>
      <c r="F279" s="81"/>
    </row>
    <row r="280" spans="1:6" x14ac:dyDescent="0.5">
      <c r="A280" s="110">
        <v>44468</v>
      </c>
      <c r="B280" s="110">
        <v>44468</v>
      </c>
      <c r="C280" s="111"/>
      <c r="D280" s="81"/>
      <c r="E280" s="81"/>
      <c r="F280" s="81"/>
    </row>
    <row r="281" spans="1:6" x14ac:dyDescent="0.5">
      <c r="A281" s="110">
        <v>44469</v>
      </c>
      <c r="B281" s="110">
        <v>44469</v>
      </c>
      <c r="C281" s="111"/>
      <c r="D281" s="81"/>
      <c r="E281" s="112"/>
      <c r="F281" s="81"/>
    </row>
    <row r="282" spans="1:6" x14ac:dyDescent="0.5">
      <c r="A282" s="110">
        <v>44470</v>
      </c>
      <c r="B282" s="110">
        <v>44470</v>
      </c>
      <c r="C282" s="111"/>
      <c r="D282" s="81"/>
      <c r="E282" s="81"/>
      <c r="F282" s="81"/>
    </row>
    <row r="283" spans="1:6" x14ac:dyDescent="0.5">
      <c r="A283" s="110">
        <v>44471</v>
      </c>
      <c r="B283" s="110">
        <v>44471</v>
      </c>
      <c r="C283" s="111"/>
      <c r="D283" s="81"/>
      <c r="E283" s="81"/>
      <c r="F283" s="81"/>
    </row>
    <row r="284" spans="1:6" x14ac:dyDescent="0.5">
      <c r="A284" s="110">
        <v>44472</v>
      </c>
      <c r="B284" s="110">
        <v>44472</v>
      </c>
      <c r="C284" s="111"/>
      <c r="D284" s="81"/>
      <c r="E284" s="81"/>
      <c r="F284" s="81"/>
    </row>
    <row r="285" spans="1:6" x14ac:dyDescent="0.5">
      <c r="A285" s="110">
        <v>44473</v>
      </c>
      <c r="B285" s="110">
        <v>44473</v>
      </c>
      <c r="C285" s="111"/>
      <c r="D285" s="81"/>
      <c r="E285" s="81"/>
      <c r="F285" s="81"/>
    </row>
    <row r="286" spans="1:6" x14ac:dyDescent="0.5">
      <c r="A286" s="110">
        <v>44474</v>
      </c>
      <c r="B286" s="110">
        <v>44474</v>
      </c>
      <c r="C286" s="111"/>
      <c r="D286" s="113"/>
      <c r="E286" s="81"/>
      <c r="F286" s="81"/>
    </row>
    <row r="287" spans="1:6" x14ac:dyDescent="0.5">
      <c r="A287" s="110">
        <v>44475</v>
      </c>
      <c r="B287" s="110">
        <v>44475</v>
      </c>
      <c r="C287" s="111"/>
      <c r="D287" s="81"/>
      <c r="E287" s="81"/>
      <c r="F287" s="81"/>
    </row>
    <row r="288" spans="1:6" x14ac:dyDescent="0.5">
      <c r="A288" s="110">
        <v>44476</v>
      </c>
      <c r="B288" s="110">
        <v>44476</v>
      </c>
      <c r="C288" s="111"/>
      <c r="D288" s="81"/>
      <c r="E288" s="81"/>
      <c r="F288" s="81"/>
    </row>
    <row r="289" spans="1:6" x14ac:dyDescent="0.5">
      <c r="A289" s="110">
        <v>44477</v>
      </c>
      <c r="B289" s="110">
        <v>44477</v>
      </c>
      <c r="C289" s="111"/>
      <c r="D289" s="81"/>
      <c r="E289" s="81"/>
      <c r="F289" s="81"/>
    </row>
    <row r="290" spans="1:6" x14ac:dyDescent="0.5">
      <c r="A290" s="110">
        <v>44478</v>
      </c>
      <c r="B290" s="110">
        <v>44478</v>
      </c>
      <c r="C290" s="111"/>
      <c r="D290" s="81"/>
      <c r="E290" s="81"/>
      <c r="F290" s="81"/>
    </row>
    <row r="291" spans="1:6" x14ac:dyDescent="0.5">
      <c r="A291" s="110">
        <v>44479</v>
      </c>
      <c r="B291" s="110">
        <v>44479</v>
      </c>
      <c r="C291" s="111"/>
      <c r="D291" s="81"/>
      <c r="E291" s="81"/>
      <c r="F291" s="81"/>
    </row>
    <row r="292" spans="1:6" x14ac:dyDescent="0.5">
      <c r="A292" s="110">
        <v>44480</v>
      </c>
      <c r="B292" s="110">
        <v>44480</v>
      </c>
      <c r="C292" s="111"/>
      <c r="D292" s="81"/>
      <c r="E292" s="81"/>
      <c r="F292" s="81"/>
    </row>
    <row r="293" spans="1:6" x14ac:dyDescent="0.5">
      <c r="A293" s="110">
        <v>44481</v>
      </c>
      <c r="B293" s="110">
        <v>44481</v>
      </c>
      <c r="C293" s="111"/>
      <c r="D293" s="81"/>
      <c r="E293" s="81"/>
      <c r="F293" s="81"/>
    </row>
    <row r="294" spans="1:6" x14ac:dyDescent="0.5">
      <c r="A294" s="110">
        <v>44482</v>
      </c>
      <c r="B294" s="110">
        <v>44482</v>
      </c>
      <c r="C294" s="111"/>
      <c r="D294" s="81"/>
      <c r="E294" s="81"/>
      <c r="F294" s="81"/>
    </row>
    <row r="295" spans="1:6" x14ac:dyDescent="0.5">
      <c r="A295" s="110">
        <v>44483</v>
      </c>
      <c r="B295" s="110">
        <v>44483</v>
      </c>
      <c r="C295" s="111"/>
      <c r="D295" s="81"/>
      <c r="E295" s="81"/>
      <c r="F295" s="81"/>
    </row>
    <row r="296" spans="1:6" x14ac:dyDescent="0.5">
      <c r="A296" s="110">
        <v>44484</v>
      </c>
      <c r="B296" s="110">
        <v>44484</v>
      </c>
      <c r="C296" s="111"/>
      <c r="D296" s="81"/>
      <c r="E296" s="81"/>
      <c r="F296" s="81"/>
    </row>
    <row r="297" spans="1:6" x14ac:dyDescent="0.5">
      <c r="A297" s="110">
        <v>44484</v>
      </c>
      <c r="B297" s="110">
        <v>44484</v>
      </c>
      <c r="C297" s="111"/>
      <c r="D297" s="81"/>
      <c r="E297" s="81"/>
      <c r="F297" s="81"/>
    </row>
    <row r="298" spans="1:6" x14ac:dyDescent="0.5">
      <c r="A298" s="110">
        <v>44485</v>
      </c>
      <c r="B298" s="110">
        <v>44485</v>
      </c>
      <c r="C298" s="111"/>
      <c r="D298" s="81"/>
      <c r="E298" s="81"/>
      <c r="F298" s="81"/>
    </row>
    <row r="299" spans="1:6" x14ac:dyDescent="0.5">
      <c r="A299" s="110">
        <v>44486</v>
      </c>
      <c r="B299" s="110">
        <v>44486</v>
      </c>
      <c r="C299" s="111"/>
      <c r="D299" s="81"/>
      <c r="E299" s="81"/>
      <c r="F299" s="81"/>
    </row>
    <row r="300" spans="1:6" x14ac:dyDescent="0.5">
      <c r="A300" s="110">
        <v>44487</v>
      </c>
      <c r="B300" s="110">
        <v>44487</v>
      </c>
      <c r="C300" s="111"/>
      <c r="D300" s="81"/>
      <c r="E300" s="81"/>
      <c r="F300" s="81"/>
    </row>
    <row r="301" spans="1:6" x14ac:dyDescent="0.5">
      <c r="A301" s="110">
        <v>44488</v>
      </c>
      <c r="B301" s="110">
        <v>44488</v>
      </c>
      <c r="C301" s="111"/>
      <c r="D301" s="81"/>
      <c r="E301" s="81"/>
      <c r="F301" s="81"/>
    </row>
    <row r="302" spans="1:6" x14ac:dyDescent="0.5">
      <c r="A302" s="110">
        <v>44489</v>
      </c>
      <c r="B302" s="110">
        <v>44489</v>
      </c>
      <c r="C302" s="111"/>
      <c r="D302" s="81"/>
      <c r="E302" s="81"/>
      <c r="F302" s="81"/>
    </row>
    <row r="303" spans="1:6" x14ac:dyDescent="0.5">
      <c r="A303" s="110">
        <v>44490</v>
      </c>
      <c r="B303" s="110">
        <v>44490</v>
      </c>
      <c r="C303" s="111"/>
      <c r="D303" s="81"/>
      <c r="E303" s="81"/>
      <c r="F303" s="81"/>
    </row>
    <row r="304" spans="1:6" x14ac:dyDescent="0.5">
      <c r="A304" s="110">
        <v>44491</v>
      </c>
      <c r="B304" s="110">
        <v>44491</v>
      </c>
      <c r="C304" s="111"/>
      <c r="D304" s="81"/>
      <c r="E304" s="81"/>
      <c r="F304" s="81"/>
    </row>
    <row r="305" spans="1:6" x14ac:dyDescent="0.5">
      <c r="A305" s="110">
        <v>44492</v>
      </c>
      <c r="B305" s="110">
        <v>44492</v>
      </c>
      <c r="C305" s="111"/>
      <c r="D305" s="81"/>
      <c r="E305" s="81"/>
      <c r="F305" s="81"/>
    </row>
    <row r="306" spans="1:6" x14ac:dyDescent="0.5">
      <c r="A306" s="110">
        <v>44493</v>
      </c>
      <c r="B306" s="110">
        <v>44532</v>
      </c>
      <c r="C306" s="111"/>
      <c r="D306" s="81"/>
      <c r="E306" s="81"/>
      <c r="F306" s="81"/>
    </row>
    <row r="307" spans="1:6" x14ac:dyDescent="0.5">
      <c r="A307" s="110">
        <v>44494</v>
      </c>
      <c r="B307" s="110">
        <v>44494</v>
      </c>
      <c r="C307" s="111"/>
      <c r="D307" s="81"/>
      <c r="E307" s="81"/>
      <c r="F307" s="81"/>
    </row>
    <row r="308" spans="1:6" x14ac:dyDescent="0.5">
      <c r="A308" s="110">
        <v>44495</v>
      </c>
      <c r="B308" s="110">
        <v>44495</v>
      </c>
      <c r="C308" s="111"/>
      <c r="D308" s="81"/>
      <c r="E308" s="81"/>
      <c r="F308" s="81"/>
    </row>
    <row r="309" spans="1:6" x14ac:dyDescent="0.5">
      <c r="A309" s="110">
        <v>44496</v>
      </c>
      <c r="B309" s="110">
        <v>44496</v>
      </c>
      <c r="C309" s="111"/>
      <c r="D309" s="81"/>
      <c r="E309" s="81"/>
      <c r="F309" s="81"/>
    </row>
    <row r="310" spans="1:6" x14ac:dyDescent="0.5">
      <c r="A310" s="110">
        <v>44497</v>
      </c>
      <c r="B310" s="110">
        <v>44497</v>
      </c>
      <c r="C310" s="111"/>
      <c r="D310" s="81"/>
      <c r="E310" s="81"/>
      <c r="F310" s="81"/>
    </row>
    <row r="311" spans="1:6" x14ac:dyDescent="0.5">
      <c r="A311" s="110">
        <v>44498</v>
      </c>
      <c r="B311" s="110">
        <v>44498</v>
      </c>
      <c r="C311" s="111"/>
      <c r="D311" s="81"/>
      <c r="E311" s="81"/>
      <c r="F311" s="81"/>
    </row>
    <row r="312" spans="1:6" x14ac:dyDescent="0.5">
      <c r="A312" s="110">
        <v>44499</v>
      </c>
      <c r="B312" s="110">
        <v>44499</v>
      </c>
      <c r="C312" s="111"/>
      <c r="D312" s="81"/>
      <c r="E312" s="81"/>
      <c r="F312" s="81"/>
    </row>
    <row r="313" spans="1:6" x14ac:dyDescent="0.5">
      <c r="A313" s="110">
        <v>44501</v>
      </c>
      <c r="B313" s="110">
        <v>44501</v>
      </c>
      <c r="C313" s="111"/>
      <c r="D313" s="81"/>
      <c r="E313" s="81"/>
      <c r="F313" s="81"/>
    </row>
    <row r="314" spans="1:6" x14ac:dyDescent="0.5">
      <c r="A314" s="110">
        <v>44502</v>
      </c>
      <c r="B314" s="110">
        <v>44502</v>
      </c>
      <c r="C314" s="111"/>
      <c r="D314" s="113"/>
      <c r="E314" s="81"/>
      <c r="F314" s="81"/>
    </row>
    <row r="315" spans="1:6" x14ac:dyDescent="0.5">
      <c r="A315" s="110">
        <v>44503</v>
      </c>
      <c r="B315" s="110">
        <v>44503</v>
      </c>
      <c r="C315" s="111"/>
      <c r="D315" s="81"/>
      <c r="E315" s="81"/>
      <c r="F315" s="81"/>
    </row>
    <row r="316" spans="1:6" x14ac:dyDescent="0.5">
      <c r="A316" s="110">
        <v>44505</v>
      </c>
      <c r="B316" s="110">
        <v>44505</v>
      </c>
      <c r="C316" s="111"/>
      <c r="D316" s="81"/>
      <c r="E316" s="81"/>
      <c r="F316" s="81"/>
    </row>
    <row r="317" spans="1:6" x14ac:dyDescent="0.5">
      <c r="A317" s="110">
        <v>44506</v>
      </c>
      <c r="B317" s="110">
        <v>44506</v>
      </c>
      <c r="C317" s="111"/>
      <c r="D317" s="81"/>
      <c r="E317" s="81"/>
      <c r="F317" s="81"/>
    </row>
    <row r="318" spans="1:6" x14ac:dyDescent="0.5">
      <c r="A318" s="110">
        <v>44507</v>
      </c>
      <c r="B318" s="110">
        <v>44507</v>
      </c>
      <c r="C318" s="111"/>
      <c r="D318" s="81"/>
      <c r="E318" s="81"/>
      <c r="F318" s="81"/>
    </row>
    <row r="319" spans="1:6" x14ac:dyDescent="0.5">
      <c r="A319" s="110">
        <v>44508</v>
      </c>
      <c r="B319" s="110">
        <v>44508</v>
      </c>
      <c r="C319" s="111"/>
      <c r="D319" s="81"/>
      <c r="E319" s="81"/>
      <c r="F319" s="81"/>
    </row>
    <row r="320" spans="1:6" x14ac:dyDescent="0.5">
      <c r="A320" s="110">
        <v>44509</v>
      </c>
      <c r="B320" s="110">
        <v>44509</v>
      </c>
      <c r="C320" s="111"/>
      <c r="D320" s="81"/>
      <c r="E320" s="81"/>
      <c r="F320" s="81"/>
    </row>
    <row r="321" spans="1:6" x14ac:dyDescent="0.5">
      <c r="A321" s="110">
        <v>44510</v>
      </c>
      <c r="B321" s="110">
        <v>44510</v>
      </c>
      <c r="C321" s="111"/>
      <c r="D321" s="81"/>
      <c r="E321" s="81"/>
      <c r="F321" s="81"/>
    </row>
    <row r="322" spans="1:6" x14ac:dyDescent="0.5">
      <c r="A322" s="110">
        <v>44511</v>
      </c>
      <c r="B322" s="110">
        <v>44511</v>
      </c>
      <c r="C322" s="111"/>
      <c r="D322" s="81"/>
      <c r="E322" s="81"/>
      <c r="F322" s="81"/>
    </row>
    <row r="323" spans="1:6" x14ac:dyDescent="0.5">
      <c r="A323" s="110">
        <v>44512</v>
      </c>
      <c r="B323" s="110">
        <v>44512</v>
      </c>
      <c r="C323" s="111"/>
      <c r="D323" s="81"/>
      <c r="E323" s="81"/>
      <c r="F323" s="81"/>
    </row>
    <row r="324" spans="1:6" x14ac:dyDescent="0.5">
      <c r="A324" s="110">
        <v>44513</v>
      </c>
      <c r="B324" s="110">
        <v>44513</v>
      </c>
      <c r="C324" s="111"/>
      <c r="D324" s="81"/>
      <c r="E324" s="81"/>
      <c r="F324" s="81"/>
    </row>
    <row r="325" spans="1:6" x14ac:dyDescent="0.5">
      <c r="A325" s="110">
        <v>44514</v>
      </c>
      <c r="B325" s="110">
        <v>44514</v>
      </c>
      <c r="C325" s="111"/>
      <c r="D325" s="81"/>
      <c r="E325" s="81"/>
      <c r="F325" s="81"/>
    </row>
    <row r="326" spans="1:6" x14ac:dyDescent="0.5">
      <c r="A326" s="110">
        <v>44515</v>
      </c>
      <c r="B326" s="110">
        <v>44515</v>
      </c>
      <c r="C326" s="111"/>
      <c r="D326" s="81"/>
      <c r="E326" s="112"/>
      <c r="F326" s="81"/>
    </row>
    <row r="327" spans="1:6" x14ac:dyDescent="0.5">
      <c r="A327" s="110">
        <v>44516</v>
      </c>
      <c r="B327" s="110">
        <v>44516</v>
      </c>
      <c r="C327" s="111"/>
      <c r="D327" s="81"/>
      <c r="E327" s="81"/>
      <c r="F327" s="81"/>
    </row>
    <row r="328" spans="1:6" x14ac:dyDescent="0.5">
      <c r="A328" s="110">
        <v>44517</v>
      </c>
      <c r="B328" s="110">
        <v>44517</v>
      </c>
      <c r="C328" s="111"/>
      <c r="D328" s="81"/>
      <c r="E328" s="81"/>
      <c r="F328" s="81"/>
    </row>
    <row r="329" spans="1:6" x14ac:dyDescent="0.5">
      <c r="A329" s="114">
        <v>44518</v>
      </c>
      <c r="B329" s="114">
        <v>44518</v>
      </c>
      <c r="C329" s="115"/>
      <c r="D329" s="116"/>
      <c r="E329" s="116"/>
      <c r="F329" s="117"/>
    </row>
    <row r="330" spans="1:6" x14ac:dyDescent="0.5">
      <c r="A330" s="110">
        <v>44518</v>
      </c>
      <c r="B330" s="110">
        <v>44518</v>
      </c>
      <c r="C330" s="111"/>
      <c r="D330" s="113"/>
      <c r="E330" s="81"/>
      <c r="F330" s="81"/>
    </row>
    <row r="331" spans="1:6" x14ac:dyDescent="0.5">
      <c r="A331" s="110">
        <v>44519</v>
      </c>
      <c r="B331" s="110">
        <v>44519</v>
      </c>
      <c r="C331" s="111"/>
      <c r="D331" s="81"/>
      <c r="E331" s="81"/>
      <c r="F331" s="81"/>
    </row>
    <row r="332" spans="1:6" x14ac:dyDescent="0.5">
      <c r="A332" s="110">
        <v>44520</v>
      </c>
      <c r="B332" s="110">
        <v>44520</v>
      </c>
      <c r="C332" s="111"/>
      <c r="D332" s="81"/>
      <c r="E332" s="81"/>
      <c r="F332" s="81"/>
    </row>
    <row r="333" spans="1:6" x14ac:dyDescent="0.5">
      <c r="A333" s="110">
        <v>44521</v>
      </c>
      <c r="B333" s="110">
        <v>44521</v>
      </c>
      <c r="C333" s="111"/>
      <c r="D333" s="81"/>
      <c r="E333" s="81"/>
      <c r="F333" s="81"/>
    </row>
    <row r="334" spans="1:6" x14ac:dyDescent="0.5">
      <c r="A334" s="110">
        <v>44522</v>
      </c>
      <c r="B334" s="110">
        <v>44522</v>
      </c>
      <c r="C334" s="111"/>
      <c r="D334" s="81"/>
      <c r="E334" s="81"/>
      <c r="F334" s="81"/>
    </row>
    <row r="335" spans="1:6" x14ac:dyDescent="0.5">
      <c r="A335" s="110">
        <v>44523</v>
      </c>
      <c r="B335" s="110">
        <v>44523</v>
      </c>
      <c r="C335" s="111"/>
      <c r="D335" s="81"/>
      <c r="E335" s="81"/>
      <c r="F335" s="81"/>
    </row>
    <row r="336" spans="1:6" x14ac:dyDescent="0.5">
      <c r="A336" s="110">
        <v>44524</v>
      </c>
      <c r="B336" s="110">
        <v>44524</v>
      </c>
      <c r="C336" s="111"/>
      <c r="D336" s="118"/>
      <c r="E336" s="118"/>
      <c r="F336" s="81"/>
    </row>
    <row r="337" spans="1:6" x14ac:dyDescent="0.5">
      <c r="A337" s="110">
        <v>44525</v>
      </c>
      <c r="B337" s="110">
        <v>44525</v>
      </c>
      <c r="C337" s="111"/>
      <c r="D337" s="81"/>
      <c r="E337" s="81"/>
      <c r="F337" s="81"/>
    </row>
    <row r="338" spans="1:6" x14ac:dyDescent="0.5">
      <c r="A338" s="110">
        <v>44525</v>
      </c>
      <c r="B338" s="110">
        <v>44525</v>
      </c>
      <c r="C338" s="111"/>
      <c r="D338" s="81"/>
      <c r="E338" s="81"/>
      <c r="F338" s="81"/>
    </row>
    <row r="339" spans="1:6" x14ac:dyDescent="0.5">
      <c r="A339" s="110">
        <v>44526</v>
      </c>
      <c r="B339" s="110">
        <v>44526</v>
      </c>
      <c r="C339" s="111"/>
      <c r="D339" s="81"/>
      <c r="E339" s="81"/>
      <c r="F339" s="81"/>
    </row>
    <row r="340" spans="1:6" x14ac:dyDescent="0.5">
      <c r="A340" s="110">
        <v>44527</v>
      </c>
      <c r="B340" s="110">
        <v>44527</v>
      </c>
      <c r="C340" s="111"/>
      <c r="D340" s="81"/>
      <c r="E340" s="81"/>
      <c r="F340" s="81"/>
    </row>
    <row r="341" spans="1:6" x14ac:dyDescent="0.5">
      <c r="A341" s="110">
        <v>44528</v>
      </c>
      <c r="B341" s="110">
        <v>44528</v>
      </c>
      <c r="C341" s="111"/>
      <c r="D341" s="81"/>
      <c r="E341" s="81"/>
      <c r="F341" s="81"/>
    </row>
    <row r="342" spans="1:6" x14ac:dyDescent="0.5">
      <c r="A342" s="110">
        <v>44529</v>
      </c>
      <c r="B342" s="110">
        <v>44529</v>
      </c>
      <c r="C342" s="111"/>
      <c r="D342" s="81"/>
      <c r="E342" s="81"/>
      <c r="F342" s="81"/>
    </row>
    <row r="343" spans="1:6" x14ac:dyDescent="0.5">
      <c r="A343" s="110">
        <v>44530</v>
      </c>
      <c r="B343" s="110">
        <v>44530</v>
      </c>
      <c r="C343" s="111"/>
      <c r="D343" s="81"/>
      <c r="E343" s="81"/>
      <c r="F343" s="81"/>
    </row>
    <row r="344" spans="1:6" x14ac:dyDescent="0.5">
      <c r="A344" s="110">
        <v>44531</v>
      </c>
      <c r="B344" s="110">
        <v>44531</v>
      </c>
      <c r="C344" s="111"/>
      <c r="D344" s="81"/>
      <c r="E344" s="81"/>
      <c r="F344" s="81"/>
    </row>
    <row r="345" spans="1:6" x14ac:dyDescent="0.5">
      <c r="A345" s="110">
        <v>44532</v>
      </c>
      <c r="B345" s="110">
        <v>44532</v>
      </c>
      <c r="C345" s="111"/>
      <c r="D345" s="81"/>
      <c r="E345" s="81"/>
      <c r="F345" s="81"/>
    </row>
    <row r="346" spans="1:6" x14ac:dyDescent="0.5">
      <c r="A346" s="110">
        <v>44533</v>
      </c>
      <c r="B346" s="110">
        <v>44533</v>
      </c>
      <c r="C346" s="111"/>
      <c r="D346" s="81"/>
      <c r="E346" s="81"/>
      <c r="F346" s="81"/>
    </row>
    <row r="347" spans="1:6" x14ac:dyDescent="0.5">
      <c r="A347" s="110">
        <v>44534</v>
      </c>
      <c r="B347" s="110">
        <v>44534</v>
      </c>
      <c r="C347" s="111"/>
      <c r="D347" s="81"/>
      <c r="E347" s="81"/>
      <c r="F347" s="81"/>
    </row>
    <row r="348" spans="1:6" x14ac:dyDescent="0.5">
      <c r="A348" s="110">
        <v>44536</v>
      </c>
      <c r="B348" s="110">
        <v>44536</v>
      </c>
      <c r="C348" s="111"/>
      <c r="D348" s="81"/>
      <c r="E348" s="81"/>
      <c r="F348" s="81"/>
    </row>
    <row r="349" spans="1:6" x14ac:dyDescent="0.5">
      <c r="A349" s="110">
        <v>44537</v>
      </c>
      <c r="B349" s="110">
        <v>44537</v>
      </c>
      <c r="C349" s="111"/>
      <c r="D349" s="81"/>
      <c r="E349" s="81"/>
      <c r="F349" s="81"/>
    </row>
    <row r="350" spans="1:6" x14ac:dyDescent="0.5">
      <c r="A350" s="110">
        <v>44538</v>
      </c>
      <c r="B350" s="110">
        <v>44538</v>
      </c>
      <c r="C350" s="111"/>
      <c r="D350" s="81"/>
      <c r="E350" s="81"/>
      <c r="F350" s="81"/>
    </row>
    <row r="351" spans="1:6" x14ac:dyDescent="0.5">
      <c r="A351" s="110">
        <v>44539</v>
      </c>
      <c r="B351" s="110">
        <v>44620</v>
      </c>
      <c r="C351" s="111"/>
      <c r="D351" s="119"/>
      <c r="E351" s="119"/>
      <c r="F351" s="81"/>
    </row>
    <row r="352" spans="1:6" x14ac:dyDescent="0.5">
      <c r="A352" s="110">
        <v>44540</v>
      </c>
      <c r="B352" s="110">
        <v>44540</v>
      </c>
      <c r="C352" s="111"/>
      <c r="D352" s="81"/>
      <c r="E352" s="81"/>
      <c r="F352" s="81"/>
    </row>
    <row r="353" spans="1:6" x14ac:dyDescent="0.5">
      <c r="A353" s="110">
        <v>44541</v>
      </c>
      <c r="B353" s="110">
        <v>44541</v>
      </c>
      <c r="C353" s="111"/>
      <c r="D353" s="81"/>
      <c r="E353" s="81"/>
      <c r="F353" s="81"/>
    </row>
    <row r="354" spans="1:6" x14ac:dyDescent="0.5">
      <c r="A354" s="110">
        <v>44542</v>
      </c>
      <c r="B354" s="110">
        <v>44542</v>
      </c>
      <c r="C354" s="111"/>
      <c r="D354" s="81"/>
      <c r="E354" s="81"/>
      <c r="F354" s="81"/>
    </row>
    <row r="355" spans="1:6" x14ac:dyDescent="0.5">
      <c r="A355" s="110">
        <v>44542</v>
      </c>
      <c r="B355" s="110">
        <v>44542</v>
      </c>
      <c r="C355" s="111"/>
      <c r="D355" s="81"/>
      <c r="E355" s="81"/>
      <c r="F355" s="81"/>
    </row>
    <row r="356" spans="1:6" x14ac:dyDescent="0.5">
      <c r="A356" s="110">
        <v>44543</v>
      </c>
      <c r="B356" s="110">
        <v>44543</v>
      </c>
      <c r="C356" s="111"/>
      <c r="D356" s="81"/>
      <c r="E356" s="81"/>
      <c r="F356" s="81"/>
    </row>
    <row r="357" spans="1:6" x14ac:dyDescent="0.5">
      <c r="A357" s="110">
        <v>44544</v>
      </c>
      <c r="B357" s="110">
        <v>44544</v>
      </c>
      <c r="C357" s="111"/>
      <c r="D357" s="81"/>
      <c r="E357" s="81"/>
      <c r="F357" s="81"/>
    </row>
    <row r="358" spans="1:6" x14ac:dyDescent="0.5">
      <c r="A358" s="110">
        <v>44545</v>
      </c>
      <c r="B358" s="110">
        <v>44545</v>
      </c>
      <c r="C358" s="111"/>
      <c r="D358" s="81"/>
      <c r="E358" s="81"/>
      <c r="F358" s="81"/>
    </row>
    <row r="359" spans="1:6" x14ac:dyDescent="0.5">
      <c r="A359" s="110">
        <v>44546</v>
      </c>
      <c r="B359" s="110">
        <v>44546</v>
      </c>
      <c r="C359" s="111"/>
      <c r="D359" s="81"/>
      <c r="E359" s="81"/>
      <c r="F359" s="81"/>
    </row>
    <row r="360" spans="1:6" x14ac:dyDescent="0.5">
      <c r="A360" s="110">
        <v>44547</v>
      </c>
      <c r="B360" s="110">
        <v>44547</v>
      </c>
      <c r="C360" s="111"/>
      <c r="D360" s="81"/>
      <c r="E360" s="81"/>
      <c r="F360" s="81"/>
    </row>
    <row r="361" spans="1:6" x14ac:dyDescent="0.5">
      <c r="A361" s="110">
        <v>44548</v>
      </c>
      <c r="B361" s="110">
        <v>44548</v>
      </c>
      <c r="C361" s="111"/>
      <c r="D361" s="81"/>
      <c r="E361" s="81"/>
      <c r="F361" s="81"/>
    </row>
    <row r="362" spans="1:6" x14ac:dyDescent="0.5">
      <c r="A362" s="110">
        <v>44549</v>
      </c>
      <c r="B362" s="110">
        <v>44549</v>
      </c>
      <c r="C362" s="111"/>
      <c r="D362" s="81"/>
      <c r="E362" s="81"/>
      <c r="F362" s="81"/>
    </row>
    <row r="363" spans="1:6" x14ac:dyDescent="0.5">
      <c r="A363" s="110">
        <v>44550</v>
      </c>
      <c r="B363" s="110">
        <v>44550</v>
      </c>
      <c r="C363" s="111"/>
      <c r="D363" s="81"/>
      <c r="E363" s="81"/>
      <c r="F363" s="81"/>
    </row>
    <row r="364" spans="1:6" x14ac:dyDescent="0.5">
      <c r="A364" s="110">
        <v>44551</v>
      </c>
      <c r="B364" s="110">
        <v>44551</v>
      </c>
      <c r="C364" s="111"/>
      <c r="D364" s="81"/>
      <c r="E364" s="81"/>
      <c r="F364" s="81"/>
    </row>
    <row r="365" spans="1:6" x14ac:dyDescent="0.5">
      <c r="A365" s="110">
        <v>44552</v>
      </c>
      <c r="B365" s="110">
        <v>44552</v>
      </c>
      <c r="C365" s="111"/>
      <c r="D365" s="81"/>
      <c r="E365" s="81"/>
      <c r="F365" s="81"/>
    </row>
    <row r="366" spans="1:6" x14ac:dyDescent="0.5">
      <c r="A366" s="110">
        <v>44553</v>
      </c>
      <c r="B366" s="110">
        <v>44553</v>
      </c>
      <c r="C366" s="111"/>
      <c r="D366" s="119"/>
      <c r="E366" s="119"/>
      <c r="F366" s="81"/>
    </row>
    <row r="367" spans="1:6" x14ac:dyDescent="0.5">
      <c r="A367" s="110">
        <v>44554</v>
      </c>
      <c r="B367" s="110">
        <v>44554</v>
      </c>
      <c r="C367" s="111"/>
      <c r="D367" s="81"/>
      <c r="E367" s="81"/>
      <c r="F367" s="81"/>
    </row>
    <row r="368" spans="1:6" x14ac:dyDescent="0.5">
      <c r="A368" s="110">
        <v>44555</v>
      </c>
      <c r="B368" s="110">
        <v>44555</v>
      </c>
      <c r="C368" s="111"/>
      <c r="D368" s="81"/>
      <c r="E368" s="81"/>
      <c r="F368" s="81"/>
    </row>
    <row r="369" spans="1:6" x14ac:dyDescent="0.5">
      <c r="A369" s="110">
        <v>44556</v>
      </c>
      <c r="B369" s="110">
        <v>44556</v>
      </c>
      <c r="C369" s="111"/>
      <c r="D369" s="81"/>
      <c r="E369" s="81"/>
      <c r="F369" s="81"/>
    </row>
    <row r="370" spans="1:6" x14ac:dyDescent="0.5">
      <c r="A370" s="110">
        <v>44557</v>
      </c>
      <c r="B370" s="110">
        <v>44557</v>
      </c>
      <c r="C370" s="111"/>
      <c r="D370" s="81"/>
      <c r="E370" s="81"/>
      <c r="F370" s="81"/>
    </row>
    <row r="371" spans="1:6" x14ac:dyDescent="0.5">
      <c r="A371" s="110">
        <v>44558</v>
      </c>
      <c r="B371" s="110">
        <v>44558</v>
      </c>
      <c r="C371" s="111"/>
      <c r="D371" s="81"/>
      <c r="E371" s="81"/>
      <c r="F371" s="81"/>
    </row>
    <row r="372" spans="1:6" x14ac:dyDescent="0.5">
      <c r="A372" s="110">
        <v>44559</v>
      </c>
      <c r="B372" s="110">
        <v>44559</v>
      </c>
      <c r="C372" s="111"/>
      <c r="D372" s="81"/>
      <c r="E372" s="81"/>
      <c r="F372" s="81"/>
    </row>
    <row r="373" spans="1:6" x14ac:dyDescent="0.5">
      <c r="A373" s="110">
        <v>44560</v>
      </c>
      <c r="B373" s="110">
        <v>44560</v>
      </c>
      <c r="C373" s="111"/>
      <c r="D373" s="81"/>
      <c r="E373" s="81"/>
      <c r="F373" s="81"/>
    </row>
    <row r="374" spans="1:6" x14ac:dyDescent="0.5">
      <c r="A374" s="110">
        <v>44561</v>
      </c>
      <c r="B374" s="110">
        <v>44561</v>
      </c>
      <c r="C374" s="111"/>
      <c r="D374" s="81"/>
      <c r="E374" s="81"/>
      <c r="F374" s="81"/>
    </row>
    <row r="375" spans="1:6" x14ac:dyDescent="0.5">
      <c r="A375" s="110">
        <v>44562</v>
      </c>
      <c r="B375" s="110">
        <v>44562</v>
      </c>
      <c r="C375" s="111"/>
      <c r="D375" s="81"/>
      <c r="E375" s="81"/>
      <c r="F375" s="81"/>
    </row>
    <row r="376" spans="1:6" x14ac:dyDescent="0.5">
      <c r="A376" s="110">
        <v>44563</v>
      </c>
      <c r="B376" s="110">
        <v>44563</v>
      </c>
      <c r="C376" s="111"/>
      <c r="D376" s="81"/>
      <c r="E376" s="81"/>
      <c r="F376" s="81"/>
    </row>
    <row r="377" spans="1:6" x14ac:dyDescent="0.5">
      <c r="A377" s="110">
        <v>44564</v>
      </c>
      <c r="B377" s="110">
        <v>44564</v>
      </c>
      <c r="C377" s="111"/>
      <c r="D377" s="81"/>
      <c r="E377" s="81"/>
      <c r="F377" s="81"/>
    </row>
    <row r="378" spans="1:6" x14ac:dyDescent="0.5">
      <c r="A378" s="110">
        <v>44565</v>
      </c>
      <c r="B378" s="110">
        <v>44565</v>
      </c>
      <c r="C378" s="111"/>
      <c r="D378" s="81"/>
      <c r="E378" s="81"/>
      <c r="F378" s="81"/>
    </row>
    <row r="379" spans="1:6" x14ac:dyDescent="0.5">
      <c r="A379" s="110">
        <v>44566</v>
      </c>
      <c r="B379" s="110">
        <v>44566</v>
      </c>
      <c r="C379" s="111"/>
      <c r="D379" s="81"/>
      <c r="E379" s="81"/>
      <c r="F379" s="81"/>
    </row>
    <row r="380" spans="1:6" x14ac:dyDescent="0.5">
      <c r="A380" s="110">
        <v>44567</v>
      </c>
      <c r="B380" s="110">
        <v>44567</v>
      </c>
      <c r="C380" s="111"/>
      <c r="D380" s="81"/>
      <c r="E380" s="81"/>
      <c r="F380" s="81"/>
    </row>
    <row r="381" spans="1:6" x14ac:dyDescent="0.5">
      <c r="A381" s="110">
        <v>44568</v>
      </c>
      <c r="B381" s="110">
        <v>44568</v>
      </c>
      <c r="C381" s="111"/>
      <c r="D381" s="81"/>
      <c r="E381" s="81"/>
      <c r="F381" s="81"/>
    </row>
    <row r="382" spans="1:6" x14ac:dyDescent="0.5">
      <c r="A382" s="110">
        <v>44569</v>
      </c>
      <c r="B382" s="110">
        <v>44569</v>
      </c>
      <c r="C382" s="111"/>
      <c r="D382" s="81"/>
      <c r="E382" s="81"/>
      <c r="F382" s="81"/>
    </row>
    <row r="383" spans="1:6" x14ac:dyDescent="0.5">
      <c r="A383" s="110">
        <v>44570</v>
      </c>
      <c r="B383" s="110">
        <v>44570</v>
      </c>
      <c r="C383" s="111"/>
      <c r="D383" s="81"/>
      <c r="E383" s="81"/>
      <c r="F383" s="81"/>
    </row>
    <row r="384" spans="1:6" x14ac:dyDescent="0.5">
      <c r="A384" s="110">
        <v>44571</v>
      </c>
      <c r="B384" s="110">
        <v>44571</v>
      </c>
      <c r="C384" s="111"/>
      <c r="D384" s="81"/>
      <c r="E384" s="81"/>
      <c r="F384" s="81"/>
    </row>
    <row r="385" spans="1:6" x14ac:dyDescent="0.5">
      <c r="A385" s="110">
        <v>44572</v>
      </c>
      <c r="B385" s="110">
        <v>44572</v>
      </c>
      <c r="C385" s="111"/>
      <c r="D385" s="81"/>
      <c r="E385" s="81"/>
      <c r="F385" s="81"/>
    </row>
    <row r="386" spans="1:6" x14ac:dyDescent="0.5">
      <c r="A386" s="110">
        <v>44572</v>
      </c>
      <c r="B386" s="110">
        <v>44572</v>
      </c>
      <c r="C386" s="111"/>
      <c r="D386" s="81"/>
      <c r="E386" s="81"/>
      <c r="F386" s="81"/>
    </row>
    <row r="387" spans="1:6" x14ac:dyDescent="0.5">
      <c r="A387" s="110">
        <v>44573</v>
      </c>
      <c r="B387" s="110">
        <v>44573</v>
      </c>
      <c r="C387" s="111"/>
      <c r="D387" s="81"/>
      <c r="E387" s="81"/>
      <c r="F387" s="81"/>
    </row>
    <row r="388" spans="1:6" x14ac:dyDescent="0.5">
      <c r="A388" s="110">
        <v>44574</v>
      </c>
      <c r="B388" s="110">
        <v>44574</v>
      </c>
      <c r="C388" s="111"/>
      <c r="D388" s="81"/>
      <c r="E388" s="81"/>
      <c r="F388" s="81"/>
    </row>
    <row r="389" spans="1:6" x14ac:dyDescent="0.5">
      <c r="A389" s="110">
        <v>44575</v>
      </c>
      <c r="B389" s="110">
        <v>44575</v>
      </c>
      <c r="C389" s="111"/>
      <c r="D389" s="81"/>
      <c r="E389" s="81"/>
      <c r="F389" s="81"/>
    </row>
    <row r="390" spans="1:6" x14ac:dyDescent="0.5">
      <c r="A390" s="110">
        <v>44576</v>
      </c>
      <c r="B390" s="110">
        <v>44576</v>
      </c>
      <c r="C390" s="111"/>
      <c r="D390" s="81"/>
      <c r="E390" s="81"/>
      <c r="F390" s="81"/>
    </row>
    <row r="391" spans="1:6" x14ac:dyDescent="0.5">
      <c r="A391" s="110">
        <v>44577</v>
      </c>
      <c r="B391" s="110">
        <v>44577</v>
      </c>
      <c r="C391" s="111"/>
      <c r="D391" s="81"/>
      <c r="E391" s="81"/>
      <c r="F391" s="81"/>
    </row>
    <row r="392" spans="1:6" x14ac:dyDescent="0.5">
      <c r="A392" s="110">
        <v>44578</v>
      </c>
      <c r="B392" s="110">
        <v>44578</v>
      </c>
      <c r="C392" s="111"/>
      <c r="D392" s="81"/>
      <c r="E392" s="81"/>
      <c r="F392" s="81"/>
    </row>
    <row r="393" spans="1:6" x14ac:dyDescent="0.5">
      <c r="A393" s="110">
        <v>44579</v>
      </c>
      <c r="B393" s="110">
        <v>44579</v>
      </c>
      <c r="C393" s="111"/>
      <c r="D393" s="81"/>
      <c r="E393" s="81"/>
      <c r="F393" s="81"/>
    </row>
    <row r="394" spans="1:6" x14ac:dyDescent="0.5">
      <c r="A394" s="110">
        <v>44580</v>
      </c>
      <c r="B394" s="110">
        <v>44580</v>
      </c>
      <c r="C394" s="111"/>
      <c r="D394" s="81"/>
      <c r="E394" s="81"/>
      <c r="F394" s="81"/>
    </row>
    <row r="395" spans="1:6" x14ac:dyDescent="0.5">
      <c r="A395" s="110">
        <v>44581</v>
      </c>
      <c r="B395" s="110">
        <v>44581</v>
      </c>
      <c r="C395" s="111"/>
      <c r="D395" s="81"/>
      <c r="E395" s="81"/>
      <c r="F395" s="81"/>
    </row>
    <row r="396" spans="1:6" x14ac:dyDescent="0.5">
      <c r="A396" s="110">
        <v>44582</v>
      </c>
      <c r="B396" s="110">
        <v>44582</v>
      </c>
      <c r="C396" s="111"/>
      <c r="D396" s="81"/>
      <c r="E396" s="81"/>
      <c r="F396" s="81"/>
    </row>
    <row r="397" spans="1:6" x14ac:dyDescent="0.5">
      <c r="A397" s="110">
        <v>44583</v>
      </c>
      <c r="B397" s="110">
        <v>44583</v>
      </c>
      <c r="C397" s="111"/>
      <c r="D397" s="81"/>
      <c r="E397" s="81"/>
      <c r="F397" s="81"/>
    </row>
    <row r="398" spans="1:6" x14ac:dyDescent="0.5">
      <c r="A398" s="110">
        <v>44584</v>
      </c>
      <c r="B398" s="110">
        <v>44584</v>
      </c>
      <c r="C398" s="111"/>
      <c r="D398" s="81"/>
      <c r="E398" s="81"/>
      <c r="F398" s="81"/>
    </row>
    <row r="399" spans="1:6" x14ac:dyDescent="0.5">
      <c r="A399" s="110">
        <v>44585</v>
      </c>
      <c r="B399" s="110">
        <v>44585</v>
      </c>
      <c r="C399" s="111"/>
      <c r="D399" s="81"/>
      <c r="E399" s="81"/>
      <c r="F399" s="81"/>
    </row>
    <row r="400" spans="1:6" x14ac:dyDescent="0.5">
      <c r="A400" s="110">
        <v>44586</v>
      </c>
      <c r="B400" s="110">
        <v>44586</v>
      </c>
      <c r="C400" s="111"/>
      <c r="D400" s="81"/>
      <c r="E400" s="81"/>
      <c r="F400" s="81"/>
    </row>
    <row r="401" spans="1:6" x14ac:dyDescent="0.5">
      <c r="A401" s="110">
        <v>44587</v>
      </c>
      <c r="B401" s="110">
        <v>44587</v>
      </c>
      <c r="C401" s="111"/>
      <c r="D401" s="81"/>
      <c r="E401" s="81"/>
      <c r="F401" s="81"/>
    </row>
    <row r="402" spans="1:6" x14ac:dyDescent="0.5">
      <c r="A402" s="110">
        <v>44588</v>
      </c>
      <c r="B402" s="110">
        <v>44588</v>
      </c>
      <c r="C402" s="111"/>
      <c r="D402" s="81"/>
      <c r="E402" s="81"/>
      <c r="F402" s="81"/>
    </row>
    <row r="403" spans="1:6" x14ac:dyDescent="0.5">
      <c r="A403" s="110">
        <v>44589</v>
      </c>
      <c r="B403" s="110">
        <v>44589</v>
      </c>
      <c r="C403" s="111"/>
      <c r="D403" s="81"/>
      <c r="E403" s="81"/>
      <c r="F403" s="81"/>
    </row>
    <row r="404" spans="1:6" x14ac:dyDescent="0.5">
      <c r="A404" s="110">
        <v>44590</v>
      </c>
      <c r="B404" s="110">
        <v>44590</v>
      </c>
      <c r="C404" s="111"/>
      <c r="D404" s="81"/>
      <c r="E404" s="81"/>
      <c r="F404" s="81"/>
    </row>
    <row r="405" spans="1:6" x14ac:dyDescent="0.5">
      <c r="A405" s="110">
        <v>44591</v>
      </c>
      <c r="B405" s="110">
        <v>44591</v>
      </c>
      <c r="C405" s="111"/>
      <c r="D405" s="81"/>
      <c r="E405" s="81"/>
      <c r="F405" s="81"/>
    </row>
    <row r="406" spans="1:6" x14ac:dyDescent="0.5">
      <c r="A406" s="110">
        <v>44592</v>
      </c>
      <c r="B406" s="110">
        <v>44592</v>
      </c>
      <c r="C406" s="111"/>
      <c r="D406" s="81"/>
      <c r="E406" s="81"/>
      <c r="F406" s="81"/>
    </row>
    <row r="407" spans="1:6" x14ac:dyDescent="0.5">
      <c r="A407" s="110">
        <v>44593</v>
      </c>
      <c r="B407" s="110">
        <v>44593</v>
      </c>
      <c r="C407" s="111"/>
      <c r="D407" s="81"/>
      <c r="E407" s="81"/>
      <c r="F407" s="81"/>
    </row>
    <row r="408" spans="1:6" x14ac:dyDescent="0.5">
      <c r="A408" s="110">
        <v>44594</v>
      </c>
      <c r="B408" s="110">
        <v>44594</v>
      </c>
      <c r="C408" s="111"/>
      <c r="D408" s="81"/>
      <c r="E408" s="81"/>
      <c r="F408" s="81"/>
    </row>
    <row r="409" spans="1:6" x14ac:dyDescent="0.5">
      <c r="A409" s="110">
        <v>44595</v>
      </c>
      <c r="B409" s="110">
        <v>44595</v>
      </c>
      <c r="C409" s="111"/>
      <c r="D409" s="81"/>
      <c r="E409" s="81"/>
      <c r="F409" s="81"/>
    </row>
    <row r="410" spans="1:6" x14ac:dyDescent="0.5">
      <c r="A410" s="110">
        <v>44596</v>
      </c>
      <c r="B410" s="110">
        <v>44596</v>
      </c>
      <c r="C410" s="111"/>
      <c r="D410" s="81"/>
      <c r="E410" s="81"/>
      <c r="F410" s="81"/>
    </row>
    <row r="411" spans="1:6" x14ac:dyDescent="0.5">
      <c r="A411" s="110">
        <v>44597</v>
      </c>
      <c r="B411" s="110">
        <v>44597</v>
      </c>
      <c r="C411" s="111"/>
      <c r="D411" s="81"/>
      <c r="E411" s="81"/>
      <c r="F411" s="81"/>
    </row>
    <row r="412" spans="1:6" x14ac:dyDescent="0.5">
      <c r="A412" s="110">
        <v>44598</v>
      </c>
      <c r="B412" s="110">
        <v>44598</v>
      </c>
      <c r="C412" s="111"/>
      <c r="D412" s="81"/>
      <c r="E412" s="81"/>
      <c r="F412" s="81"/>
    </row>
    <row r="413" spans="1:6" x14ac:dyDescent="0.5">
      <c r="A413" s="110">
        <v>44599</v>
      </c>
      <c r="B413" s="110">
        <v>44599</v>
      </c>
      <c r="C413" s="111"/>
      <c r="D413" s="81"/>
      <c r="E413" s="81"/>
      <c r="F413" s="81"/>
    </row>
    <row r="414" spans="1:6" x14ac:dyDescent="0.5">
      <c r="A414" s="110">
        <v>44600</v>
      </c>
      <c r="B414" s="110">
        <v>44600</v>
      </c>
      <c r="C414" s="111"/>
      <c r="D414" s="81"/>
      <c r="E414" s="81"/>
      <c r="F414" s="81"/>
    </row>
    <row r="415" spans="1:6" x14ac:dyDescent="0.5">
      <c r="A415" s="110">
        <v>44601</v>
      </c>
      <c r="B415" s="110">
        <v>44601</v>
      </c>
      <c r="C415" s="111"/>
      <c r="D415" s="81"/>
      <c r="E415" s="81"/>
      <c r="F415" s="81"/>
    </row>
    <row r="416" spans="1:6" x14ac:dyDescent="0.5">
      <c r="A416" s="110">
        <v>44602</v>
      </c>
      <c r="B416" s="110">
        <v>44602</v>
      </c>
      <c r="C416" s="111"/>
      <c r="D416" s="81"/>
      <c r="E416" s="81"/>
      <c r="F416" s="81"/>
    </row>
    <row r="417" spans="1:6" x14ac:dyDescent="0.5">
      <c r="A417" s="110">
        <v>44603</v>
      </c>
      <c r="B417" s="110">
        <v>44603</v>
      </c>
      <c r="C417" s="111"/>
      <c r="D417" s="81"/>
      <c r="E417" s="81"/>
      <c r="F417" s="81"/>
    </row>
    <row r="418" spans="1:6" x14ac:dyDescent="0.5">
      <c r="A418" s="110">
        <v>44604</v>
      </c>
      <c r="B418" s="110">
        <v>44604</v>
      </c>
      <c r="C418" s="111"/>
      <c r="D418" s="81"/>
      <c r="E418" s="81"/>
      <c r="F418" s="81"/>
    </row>
    <row r="419" spans="1:6" x14ac:dyDescent="0.5">
      <c r="A419" s="110">
        <v>44605</v>
      </c>
      <c r="B419" s="110">
        <v>44605</v>
      </c>
      <c r="C419" s="111"/>
      <c r="D419" s="81"/>
      <c r="E419" s="81"/>
      <c r="F419" s="81"/>
    </row>
    <row r="420" spans="1:6" x14ac:dyDescent="0.5">
      <c r="A420" s="110">
        <v>44606</v>
      </c>
      <c r="B420" s="110">
        <v>44606</v>
      </c>
      <c r="C420" s="111"/>
      <c r="D420" s="81"/>
      <c r="E420" s="81"/>
      <c r="F420" s="81"/>
    </row>
    <row r="421" spans="1:6" x14ac:dyDescent="0.5">
      <c r="A421" s="110">
        <v>44607</v>
      </c>
      <c r="B421" s="110">
        <v>44607</v>
      </c>
      <c r="C421" s="111"/>
      <c r="D421" s="81"/>
      <c r="E421" s="81"/>
      <c r="F421" s="81"/>
    </row>
    <row r="422" spans="1:6" x14ac:dyDescent="0.5">
      <c r="A422" s="110">
        <v>44608</v>
      </c>
      <c r="B422" s="110">
        <v>44608</v>
      </c>
      <c r="C422" s="111"/>
      <c r="D422" s="81"/>
      <c r="E422" s="81"/>
      <c r="F422" s="81"/>
    </row>
    <row r="423" spans="1:6" x14ac:dyDescent="0.5">
      <c r="A423" s="110">
        <v>44609</v>
      </c>
      <c r="B423" s="110">
        <v>44609</v>
      </c>
      <c r="C423" s="111"/>
      <c r="D423" s="81"/>
      <c r="E423" s="81"/>
      <c r="F423" s="81"/>
    </row>
    <row r="424" spans="1:6" x14ac:dyDescent="0.5">
      <c r="A424" s="110">
        <v>44610</v>
      </c>
      <c r="B424" s="110">
        <v>44610</v>
      </c>
      <c r="C424" s="111"/>
      <c r="D424" s="81"/>
      <c r="E424" s="81"/>
      <c r="F424" s="81"/>
    </row>
    <row r="425" spans="1:6" x14ac:dyDescent="0.5">
      <c r="A425" s="110">
        <v>44611</v>
      </c>
      <c r="B425" s="110">
        <v>44611</v>
      </c>
      <c r="C425" s="111"/>
      <c r="D425" s="81"/>
      <c r="E425" s="81"/>
      <c r="F425" s="81"/>
    </row>
    <row r="426" spans="1:6" x14ac:dyDescent="0.5">
      <c r="A426" s="110">
        <v>44612</v>
      </c>
      <c r="B426" s="110">
        <v>44612</v>
      </c>
      <c r="C426" s="111"/>
      <c r="D426" s="81"/>
      <c r="E426" s="81"/>
      <c r="F426" s="81"/>
    </row>
    <row r="427" spans="1:6" x14ac:dyDescent="0.5">
      <c r="A427" s="110">
        <v>44613</v>
      </c>
      <c r="B427" s="110">
        <v>44613</v>
      </c>
      <c r="C427" s="111"/>
      <c r="D427" s="81"/>
      <c r="E427" s="81"/>
      <c r="F427" s="81"/>
    </row>
    <row r="428" spans="1:6" x14ac:dyDescent="0.5">
      <c r="A428" s="110">
        <v>44614</v>
      </c>
      <c r="B428" s="110">
        <v>44614</v>
      </c>
      <c r="C428" s="111"/>
      <c r="D428" s="81"/>
      <c r="E428" s="81"/>
      <c r="F428" s="81"/>
    </row>
    <row r="429" spans="1:6" x14ac:dyDescent="0.5">
      <c r="A429" s="110">
        <v>44615</v>
      </c>
      <c r="B429" s="110">
        <v>44615</v>
      </c>
      <c r="C429" s="111"/>
      <c r="D429" s="81"/>
      <c r="E429" s="81"/>
      <c r="F429" s="81"/>
    </row>
    <row r="430" spans="1:6" x14ac:dyDescent="0.5">
      <c r="A430" s="110">
        <v>44616</v>
      </c>
      <c r="B430" s="110">
        <v>44616</v>
      </c>
      <c r="C430" s="111"/>
      <c r="D430" s="81"/>
      <c r="E430" s="81"/>
      <c r="F430" s="81"/>
    </row>
    <row r="431" spans="1:6" x14ac:dyDescent="0.5">
      <c r="A431" s="110">
        <v>44617</v>
      </c>
      <c r="B431" s="110">
        <v>44617</v>
      </c>
      <c r="C431" s="111"/>
      <c r="D431" s="81"/>
      <c r="E431" s="81"/>
      <c r="F431" s="81"/>
    </row>
    <row r="432" spans="1:6" x14ac:dyDescent="0.5">
      <c r="A432" s="110">
        <v>44618</v>
      </c>
      <c r="B432" s="110">
        <v>44618</v>
      </c>
      <c r="C432" s="111"/>
      <c r="D432" s="81"/>
      <c r="E432" s="81"/>
      <c r="F432" s="81"/>
    </row>
    <row r="433" spans="1:6" x14ac:dyDescent="0.5">
      <c r="A433" s="110">
        <v>44619</v>
      </c>
      <c r="B433" s="110">
        <v>44619</v>
      </c>
      <c r="C433" s="111"/>
      <c r="D433" s="81"/>
      <c r="E433" s="81"/>
      <c r="F433" s="81"/>
    </row>
    <row r="434" spans="1:6" x14ac:dyDescent="0.5">
      <c r="A434" s="110">
        <v>44620</v>
      </c>
      <c r="B434" s="110">
        <v>44620</v>
      </c>
      <c r="C434" s="111"/>
      <c r="D434" s="81"/>
      <c r="E434" s="81"/>
      <c r="F434" s="81"/>
    </row>
    <row r="435" spans="1:6" x14ac:dyDescent="0.5">
      <c r="A435" s="110">
        <v>44621</v>
      </c>
      <c r="B435" s="110">
        <v>44621</v>
      </c>
      <c r="C435" s="111"/>
      <c r="D435" s="81"/>
      <c r="E435" s="81"/>
      <c r="F435" s="81"/>
    </row>
    <row r="436" spans="1:6" x14ac:dyDescent="0.5">
      <c r="A436" s="110">
        <v>44622</v>
      </c>
      <c r="B436" s="110">
        <v>44622</v>
      </c>
      <c r="C436" s="111"/>
      <c r="D436" s="81"/>
      <c r="E436" s="81"/>
      <c r="F436" s="81"/>
    </row>
    <row r="437" spans="1:6" x14ac:dyDescent="0.5">
      <c r="A437" s="110">
        <v>44623</v>
      </c>
      <c r="B437" s="110">
        <v>44623</v>
      </c>
      <c r="C437" s="111"/>
      <c r="D437" s="81"/>
      <c r="E437" s="81"/>
      <c r="F437" s="81"/>
    </row>
    <row r="438" spans="1:6" x14ac:dyDescent="0.5">
      <c r="A438" s="110">
        <v>44624</v>
      </c>
      <c r="B438" s="110">
        <v>44624</v>
      </c>
      <c r="C438" s="111"/>
      <c r="D438" s="81"/>
      <c r="E438" s="81"/>
      <c r="F438" s="81"/>
    </row>
    <row r="439" spans="1:6" x14ac:dyDescent="0.5">
      <c r="A439" s="110">
        <v>44625</v>
      </c>
      <c r="B439" s="110">
        <v>44625</v>
      </c>
      <c r="C439" s="111"/>
      <c r="D439" s="81"/>
      <c r="E439" s="81"/>
      <c r="F439" s="81"/>
    </row>
    <row r="440" spans="1:6" x14ac:dyDescent="0.5">
      <c r="A440" s="110">
        <v>44626</v>
      </c>
      <c r="B440" s="110">
        <v>44626</v>
      </c>
      <c r="C440" s="111"/>
      <c r="D440" s="81"/>
      <c r="E440" s="81"/>
      <c r="F440" s="81"/>
    </row>
    <row r="441" spans="1:6" x14ac:dyDescent="0.5">
      <c r="A441" s="110">
        <v>44627</v>
      </c>
      <c r="B441" s="110">
        <v>44627</v>
      </c>
      <c r="C441" s="111"/>
      <c r="D441" s="81"/>
      <c r="E441" s="81"/>
      <c r="F441" s="81"/>
    </row>
    <row r="442" spans="1:6" x14ac:dyDescent="0.5">
      <c r="A442" s="110">
        <v>44628</v>
      </c>
      <c r="B442" s="110">
        <v>44628</v>
      </c>
      <c r="C442" s="111"/>
      <c r="D442" s="81"/>
      <c r="E442" s="81"/>
      <c r="F442" s="81"/>
    </row>
    <row r="443" spans="1:6" x14ac:dyDescent="0.5">
      <c r="A443" s="110">
        <v>44629</v>
      </c>
      <c r="B443" s="110">
        <v>44629</v>
      </c>
      <c r="C443" s="111"/>
      <c r="D443" s="81"/>
      <c r="E443" s="81"/>
      <c r="F443" s="81"/>
    </row>
    <row r="444" spans="1:6" x14ac:dyDescent="0.5">
      <c r="A444" s="110">
        <v>44630</v>
      </c>
      <c r="B444" s="110">
        <v>44630</v>
      </c>
      <c r="C444" s="111"/>
      <c r="D444" s="81"/>
      <c r="E444" s="81"/>
      <c r="F444" s="81"/>
    </row>
    <row r="445" spans="1:6" x14ac:dyDescent="0.5">
      <c r="A445" s="110">
        <v>44631</v>
      </c>
      <c r="B445" s="110">
        <v>44631</v>
      </c>
      <c r="C445" s="111"/>
      <c r="D445" s="81"/>
      <c r="E445" s="81"/>
      <c r="F445" s="81"/>
    </row>
    <row r="446" spans="1:6" x14ac:dyDescent="0.5">
      <c r="A446" s="110">
        <v>44632</v>
      </c>
      <c r="B446" s="110">
        <v>44632</v>
      </c>
      <c r="C446" s="111"/>
      <c r="D446" s="81"/>
      <c r="E446" s="81"/>
      <c r="F446" s="81"/>
    </row>
    <row r="447" spans="1:6" x14ac:dyDescent="0.5">
      <c r="A447" s="110">
        <v>44633</v>
      </c>
      <c r="B447" s="110">
        <v>44633</v>
      </c>
      <c r="C447" s="111"/>
      <c r="D447" s="81"/>
      <c r="E447" s="81"/>
      <c r="F447" s="81"/>
    </row>
    <row r="448" spans="1:6" x14ac:dyDescent="0.5">
      <c r="A448" s="110">
        <v>44634</v>
      </c>
      <c r="B448" s="110">
        <v>44634</v>
      </c>
      <c r="C448" s="111"/>
      <c r="D448" s="81"/>
      <c r="E448" s="81"/>
      <c r="F448" s="81"/>
    </row>
    <row r="449" spans="1:6" x14ac:dyDescent="0.5">
      <c r="A449" s="110">
        <v>44635</v>
      </c>
      <c r="B449" s="110">
        <v>44635</v>
      </c>
      <c r="C449" s="111"/>
      <c r="D449" s="81"/>
      <c r="E449" s="81"/>
      <c r="F449" s="81"/>
    </row>
    <row r="450" spans="1:6" x14ac:dyDescent="0.5">
      <c r="A450" s="110">
        <v>44636</v>
      </c>
      <c r="B450" s="110">
        <v>44636</v>
      </c>
      <c r="C450" s="111"/>
      <c r="D450" s="81"/>
      <c r="E450" s="81"/>
      <c r="F450" s="81"/>
    </row>
    <row r="451" spans="1:6" x14ac:dyDescent="0.5">
      <c r="A451" s="110">
        <v>44637</v>
      </c>
      <c r="B451" s="110">
        <v>44637</v>
      </c>
      <c r="C451" s="111"/>
      <c r="D451" s="81"/>
      <c r="E451" s="81"/>
      <c r="F451" s="81"/>
    </row>
    <row r="452" spans="1:6" x14ac:dyDescent="0.5">
      <c r="A452" s="110">
        <v>44638</v>
      </c>
      <c r="B452" s="110">
        <v>44638</v>
      </c>
      <c r="C452" s="111"/>
      <c r="D452" s="81"/>
      <c r="E452" s="81"/>
      <c r="F452" s="81"/>
    </row>
    <row r="453" spans="1:6" x14ac:dyDescent="0.5">
      <c r="A453" s="110">
        <v>44639</v>
      </c>
      <c r="B453" s="110">
        <v>44639</v>
      </c>
      <c r="C453" s="111"/>
      <c r="D453" s="81"/>
      <c r="E453" s="81"/>
      <c r="F453" s="81"/>
    </row>
    <row r="454" spans="1:6" x14ac:dyDescent="0.5">
      <c r="A454" s="110">
        <v>44640</v>
      </c>
      <c r="B454" s="110">
        <v>44640</v>
      </c>
      <c r="C454" s="111"/>
      <c r="D454" s="81"/>
      <c r="E454" s="81"/>
      <c r="F454" s="81"/>
    </row>
    <row r="455" spans="1:6" x14ac:dyDescent="0.5">
      <c r="A455" s="110">
        <v>44641</v>
      </c>
      <c r="B455" s="110">
        <v>44641</v>
      </c>
      <c r="C455" s="111"/>
      <c r="D455" s="81"/>
      <c r="E455" s="81"/>
      <c r="F455" s="81"/>
    </row>
    <row r="456" spans="1:6" x14ac:dyDescent="0.5">
      <c r="A456" s="110">
        <v>44642</v>
      </c>
      <c r="B456" s="110">
        <v>44642</v>
      </c>
      <c r="C456" s="111"/>
      <c r="D456" s="81"/>
      <c r="E456" s="81"/>
      <c r="F456" s="81"/>
    </row>
    <row r="457" spans="1:6" x14ac:dyDescent="0.5">
      <c r="A457" s="110">
        <v>44643</v>
      </c>
      <c r="B457" s="110">
        <v>44643</v>
      </c>
      <c r="C457" s="111"/>
      <c r="D457" s="81"/>
      <c r="E457" s="81"/>
      <c r="F457" s="81"/>
    </row>
    <row r="458" spans="1:6" x14ac:dyDescent="0.5">
      <c r="A458" s="110">
        <v>44644</v>
      </c>
      <c r="B458" s="110">
        <v>44644</v>
      </c>
      <c r="C458" s="111"/>
      <c r="D458" s="81"/>
      <c r="E458" s="81"/>
      <c r="F458" s="81"/>
    </row>
    <row r="459" spans="1:6" x14ac:dyDescent="0.5">
      <c r="A459" s="110">
        <v>44645</v>
      </c>
      <c r="B459" s="110">
        <v>44645</v>
      </c>
      <c r="C459" s="111"/>
      <c r="D459" s="81"/>
      <c r="E459" s="81"/>
      <c r="F459" s="81"/>
    </row>
    <row r="460" spans="1:6" x14ac:dyDescent="0.5">
      <c r="A460" s="110">
        <v>44646</v>
      </c>
      <c r="B460" s="110">
        <v>44646</v>
      </c>
      <c r="C460" s="111"/>
      <c r="D460" s="81"/>
      <c r="E460" s="81"/>
      <c r="F460" s="81"/>
    </row>
    <row r="461" spans="1:6" x14ac:dyDescent="0.5">
      <c r="A461" s="110">
        <v>44647</v>
      </c>
      <c r="B461" s="110">
        <v>44647</v>
      </c>
      <c r="C461" s="111"/>
      <c r="D461" s="81"/>
      <c r="E461" s="81"/>
      <c r="F461" s="81"/>
    </row>
    <row r="462" spans="1:6" x14ac:dyDescent="0.5">
      <c r="A462" s="110">
        <v>44648</v>
      </c>
      <c r="B462" s="110">
        <v>44648</v>
      </c>
      <c r="C462" s="111"/>
      <c r="D462" s="81"/>
      <c r="E462" s="81"/>
      <c r="F462" s="81"/>
    </row>
    <row r="463" spans="1:6" x14ac:dyDescent="0.5">
      <c r="A463" s="110">
        <v>44649</v>
      </c>
      <c r="B463" s="110">
        <v>44649</v>
      </c>
      <c r="C463" s="111"/>
      <c r="D463" s="81"/>
      <c r="E463" s="81"/>
      <c r="F463" s="81"/>
    </row>
    <row r="464" spans="1:6" x14ac:dyDescent="0.5">
      <c r="A464" s="110">
        <v>44650</v>
      </c>
      <c r="B464" s="110">
        <v>44650</v>
      </c>
      <c r="C464" s="111"/>
      <c r="D464" s="81"/>
      <c r="E464" s="81"/>
      <c r="F464" s="81"/>
    </row>
    <row r="465" spans="1:6" x14ac:dyDescent="0.5">
      <c r="A465" s="110">
        <v>44651</v>
      </c>
      <c r="B465" s="110">
        <v>44651</v>
      </c>
      <c r="C465" s="111"/>
      <c r="D465" s="81"/>
      <c r="E465" s="81"/>
      <c r="F465" s="81"/>
    </row>
    <row r="466" spans="1:6" x14ac:dyDescent="0.5">
      <c r="A466" s="110">
        <v>44652</v>
      </c>
      <c r="B466" s="110">
        <v>44652</v>
      </c>
      <c r="C466" s="111"/>
      <c r="D466" s="81"/>
      <c r="E466" s="81"/>
      <c r="F466" s="81"/>
    </row>
    <row r="467" spans="1:6" x14ac:dyDescent="0.5">
      <c r="A467" s="110">
        <v>44653</v>
      </c>
      <c r="B467" s="110">
        <v>44653</v>
      </c>
      <c r="C467" s="111"/>
      <c r="D467" s="81"/>
      <c r="E467" s="81"/>
      <c r="F467" s="81"/>
    </row>
    <row r="468" spans="1:6" x14ac:dyDescent="0.5">
      <c r="A468" s="110">
        <v>44654</v>
      </c>
      <c r="B468" s="110">
        <v>44654</v>
      </c>
      <c r="C468" s="111"/>
      <c r="D468" s="81"/>
      <c r="E468" s="81"/>
      <c r="F468" s="81"/>
    </row>
    <row r="469" spans="1:6" x14ac:dyDescent="0.5">
      <c r="A469" s="110">
        <v>44655</v>
      </c>
      <c r="B469" s="110">
        <v>44655</v>
      </c>
      <c r="C469" s="111"/>
      <c r="D469" s="81"/>
      <c r="E469" s="81"/>
      <c r="F469" s="81"/>
    </row>
    <row r="470" spans="1:6" x14ac:dyDescent="0.5">
      <c r="A470" s="110">
        <v>44656</v>
      </c>
      <c r="B470" s="110">
        <v>44656</v>
      </c>
      <c r="C470" s="111"/>
      <c r="D470" s="81"/>
      <c r="E470" s="81"/>
      <c r="F470" s="81"/>
    </row>
    <row r="471" spans="1:6" x14ac:dyDescent="0.5">
      <c r="A471" s="110">
        <v>44657</v>
      </c>
      <c r="B471" s="110">
        <v>44657</v>
      </c>
      <c r="C471" s="111"/>
      <c r="D471" s="81"/>
      <c r="E471" s="81"/>
      <c r="F471" s="81"/>
    </row>
    <row r="472" spans="1:6" x14ac:dyDescent="0.5">
      <c r="A472" s="110">
        <v>44658</v>
      </c>
      <c r="B472" s="110">
        <v>44658</v>
      </c>
      <c r="C472" s="111"/>
      <c r="D472" s="81"/>
      <c r="E472" s="81"/>
      <c r="F472" s="81"/>
    </row>
    <row r="473" spans="1:6" x14ac:dyDescent="0.5">
      <c r="A473" s="110">
        <v>44659</v>
      </c>
      <c r="B473" s="110">
        <v>44659</v>
      </c>
      <c r="C473" s="111"/>
      <c r="D473" s="81"/>
      <c r="E473" s="81"/>
      <c r="F473" s="81"/>
    </row>
    <row r="474" spans="1:6" x14ac:dyDescent="0.5">
      <c r="A474" s="110">
        <v>44660</v>
      </c>
      <c r="B474" s="110">
        <v>44660</v>
      </c>
      <c r="C474" s="111"/>
      <c r="D474" s="81"/>
      <c r="E474" s="81"/>
      <c r="F474" s="81"/>
    </row>
    <row r="475" spans="1:6" x14ac:dyDescent="0.5">
      <c r="A475" s="110">
        <v>44661</v>
      </c>
      <c r="B475" s="110">
        <v>44661</v>
      </c>
      <c r="C475" s="111"/>
      <c r="D475" s="81"/>
      <c r="E475" s="81"/>
      <c r="F475" s="81"/>
    </row>
    <row r="476" spans="1:6" x14ac:dyDescent="0.5">
      <c r="A476" s="110">
        <v>44662</v>
      </c>
      <c r="B476" s="110">
        <v>44662</v>
      </c>
      <c r="C476" s="111"/>
      <c r="D476" s="81"/>
      <c r="E476" s="81"/>
      <c r="F476" s="81"/>
    </row>
    <row r="477" spans="1:6" x14ac:dyDescent="0.5">
      <c r="A477" s="110">
        <v>44663</v>
      </c>
      <c r="B477" s="110">
        <v>44663</v>
      </c>
      <c r="C477" s="111"/>
      <c r="D477" s="81"/>
      <c r="E477" s="81"/>
      <c r="F477" s="81"/>
    </row>
    <row r="478" spans="1:6" x14ac:dyDescent="0.5">
      <c r="A478" s="110">
        <v>44664</v>
      </c>
      <c r="B478" s="110">
        <v>44664</v>
      </c>
      <c r="C478" s="111"/>
      <c r="D478" s="81"/>
      <c r="E478" s="81"/>
      <c r="F478" s="81"/>
    </row>
    <row r="479" spans="1:6" x14ac:dyDescent="0.5">
      <c r="A479" s="110">
        <v>44665</v>
      </c>
      <c r="B479" s="110">
        <v>44665</v>
      </c>
      <c r="C479" s="111"/>
      <c r="D479" s="81"/>
      <c r="E479" s="81"/>
      <c r="F479" s="81"/>
    </row>
    <row r="480" spans="1:6" x14ac:dyDescent="0.5">
      <c r="A480" s="110">
        <v>44666</v>
      </c>
      <c r="B480" s="110">
        <v>44666</v>
      </c>
      <c r="C480" s="111"/>
      <c r="D480" s="81"/>
      <c r="E480" s="81"/>
      <c r="F480" s="81"/>
    </row>
    <row r="481" spans="1:6" x14ac:dyDescent="0.5">
      <c r="A481" s="110">
        <v>44667</v>
      </c>
      <c r="B481" s="110">
        <v>44667</v>
      </c>
      <c r="C481" s="111"/>
      <c r="D481" s="81"/>
      <c r="E481" s="81"/>
      <c r="F481" s="81"/>
    </row>
    <row r="482" spans="1:6" x14ac:dyDescent="0.5">
      <c r="A482" s="110">
        <v>44668</v>
      </c>
      <c r="B482" s="110">
        <v>44668</v>
      </c>
      <c r="C482" s="111"/>
      <c r="D482" s="81"/>
      <c r="E482" s="81"/>
      <c r="F482" s="81"/>
    </row>
    <row r="483" spans="1:6" x14ac:dyDescent="0.5">
      <c r="A483" s="110">
        <v>44669</v>
      </c>
      <c r="B483" s="110">
        <v>44669</v>
      </c>
      <c r="C483" s="111"/>
      <c r="D483" s="81"/>
      <c r="E483" s="81"/>
      <c r="F483" s="81"/>
    </row>
    <row r="484" spans="1:6" x14ac:dyDescent="0.5">
      <c r="A484" s="110">
        <v>44670</v>
      </c>
      <c r="B484" s="110">
        <v>44670</v>
      </c>
      <c r="C484" s="111"/>
      <c r="D484" s="81"/>
      <c r="E484" s="81"/>
      <c r="F484" s="81"/>
    </row>
    <row r="485" spans="1:6" x14ac:dyDescent="0.5">
      <c r="A485" s="110">
        <v>44671</v>
      </c>
      <c r="B485" s="110">
        <v>44671</v>
      </c>
      <c r="C485" s="111"/>
      <c r="D485" s="81"/>
      <c r="E485" s="81"/>
      <c r="F485" s="81"/>
    </row>
    <row r="486" spans="1:6" x14ac:dyDescent="0.5">
      <c r="A486" s="110">
        <v>44672</v>
      </c>
      <c r="B486" s="110">
        <v>44672</v>
      </c>
      <c r="C486" s="111"/>
      <c r="D486" s="81"/>
      <c r="E486" s="81"/>
      <c r="F486" s="81"/>
    </row>
    <row r="487" spans="1:6" x14ac:dyDescent="0.5">
      <c r="A487" s="110">
        <v>44673</v>
      </c>
      <c r="B487" s="110">
        <v>44673</v>
      </c>
      <c r="C487" s="111"/>
      <c r="D487" s="81"/>
      <c r="E487" s="81"/>
      <c r="F487" s="81"/>
    </row>
    <row r="488" spans="1:6" x14ac:dyDescent="0.5">
      <c r="A488" s="110">
        <v>44674</v>
      </c>
      <c r="B488" s="110">
        <v>44674</v>
      </c>
      <c r="C488" s="111"/>
      <c r="D488" s="81"/>
      <c r="E488" s="81"/>
      <c r="F488" s="81"/>
    </row>
    <row r="489" spans="1:6" x14ac:dyDescent="0.5">
      <c r="A489" s="110">
        <v>44675</v>
      </c>
      <c r="B489" s="110">
        <v>44675</v>
      </c>
      <c r="C489" s="111"/>
      <c r="D489" s="81"/>
      <c r="E489" s="81"/>
      <c r="F489" s="81"/>
    </row>
    <row r="490" spans="1:6" x14ac:dyDescent="0.5">
      <c r="A490" s="110">
        <v>44676</v>
      </c>
      <c r="B490" s="110">
        <v>44676</v>
      </c>
      <c r="C490" s="111"/>
      <c r="D490" s="81"/>
      <c r="E490" s="81"/>
      <c r="F490" s="81"/>
    </row>
    <row r="491" spans="1:6" x14ac:dyDescent="0.5">
      <c r="A491" s="110">
        <v>44677</v>
      </c>
      <c r="B491" s="110">
        <v>44677</v>
      </c>
      <c r="C491" s="111"/>
      <c r="D491" s="81"/>
      <c r="E491" s="81"/>
      <c r="F491" s="81"/>
    </row>
    <row r="492" spans="1:6" x14ac:dyDescent="0.5">
      <c r="A492" s="110">
        <v>44678</v>
      </c>
      <c r="B492" s="110">
        <v>44678</v>
      </c>
      <c r="C492" s="111"/>
      <c r="D492" s="81"/>
      <c r="E492" s="81"/>
      <c r="F492" s="81"/>
    </row>
    <row r="493" spans="1:6" x14ac:dyDescent="0.5">
      <c r="A493" s="110">
        <v>44679</v>
      </c>
      <c r="B493" s="110">
        <v>44679</v>
      </c>
      <c r="C493" s="111"/>
      <c r="D493" s="81"/>
      <c r="E493" s="81"/>
      <c r="F493" s="81"/>
    </row>
    <row r="494" spans="1:6" x14ac:dyDescent="0.5">
      <c r="A494" s="110">
        <v>44680</v>
      </c>
      <c r="B494" s="110">
        <v>44680</v>
      </c>
      <c r="C494" s="111"/>
      <c r="D494" s="81"/>
      <c r="E494" s="81"/>
      <c r="F494" s="81"/>
    </row>
    <row r="495" spans="1:6" x14ac:dyDescent="0.5">
      <c r="A495" s="110">
        <v>44681</v>
      </c>
      <c r="B495" s="110">
        <v>44681</v>
      </c>
      <c r="C495" s="111"/>
      <c r="D495" s="81"/>
      <c r="E495" s="81"/>
      <c r="F495" s="81"/>
    </row>
    <row r="496" spans="1:6" x14ac:dyDescent="0.5">
      <c r="A496" s="110">
        <v>44682</v>
      </c>
      <c r="B496" s="110">
        <v>44682</v>
      </c>
      <c r="C496" s="111"/>
      <c r="D496" s="81"/>
      <c r="E496" s="81"/>
      <c r="F496" s="81"/>
    </row>
    <row r="497" spans="1:6" x14ac:dyDescent="0.5">
      <c r="A497" s="110">
        <v>44683</v>
      </c>
      <c r="B497" s="110">
        <v>44683</v>
      </c>
      <c r="C497" s="111"/>
      <c r="D497" s="81"/>
      <c r="E497" s="81"/>
      <c r="F497" s="81"/>
    </row>
    <row r="498" spans="1:6" x14ac:dyDescent="0.5">
      <c r="A498" s="110">
        <v>44684</v>
      </c>
      <c r="B498" s="110">
        <v>44684</v>
      </c>
      <c r="C498" s="111"/>
      <c r="D498" s="81"/>
      <c r="E498" s="81"/>
      <c r="F498" s="81"/>
    </row>
    <row r="499" spans="1:6" x14ac:dyDescent="0.5">
      <c r="A499" s="110">
        <v>44685</v>
      </c>
      <c r="B499" s="110">
        <v>44685</v>
      </c>
      <c r="C499" s="111"/>
      <c r="D499" s="81"/>
      <c r="E499" s="81"/>
      <c r="F499" s="81"/>
    </row>
    <row r="500" spans="1:6" x14ac:dyDescent="0.5">
      <c r="A500" s="110">
        <v>44686</v>
      </c>
      <c r="B500" s="110">
        <v>44686</v>
      </c>
      <c r="C500" s="111"/>
      <c r="D500" s="81"/>
      <c r="E500" s="81"/>
      <c r="F500" s="81"/>
    </row>
    <row r="501" spans="1:6" x14ac:dyDescent="0.5">
      <c r="A501" s="110">
        <v>44687</v>
      </c>
      <c r="B501" s="110">
        <v>44687</v>
      </c>
      <c r="C501" s="111"/>
      <c r="D501" s="81"/>
      <c r="E501" s="81"/>
      <c r="F501" s="81"/>
    </row>
    <row r="502" spans="1:6" x14ac:dyDescent="0.5">
      <c r="A502" s="110">
        <v>44688</v>
      </c>
      <c r="B502" s="110">
        <v>44688</v>
      </c>
      <c r="C502" s="111"/>
      <c r="D502" s="81"/>
      <c r="E502" s="81"/>
      <c r="F502" s="81"/>
    </row>
    <row r="503" spans="1:6" x14ac:dyDescent="0.5">
      <c r="A503" s="110">
        <v>44689</v>
      </c>
      <c r="B503" s="110">
        <v>44689</v>
      </c>
      <c r="C503" s="111"/>
      <c r="D503" s="81"/>
      <c r="E503" s="81"/>
      <c r="F503" s="81"/>
    </row>
    <row r="504" spans="1:6" x14ac:dyDescent="0.5">
      <c r="A504" s="110">
        <v>44690</v>
      </c>
      <c r="B504" s="110">
        <v>44690</v>
      </c>
      <c r="C504" s="111"/>
      <c r="D504" s="81"/>
      <c r="E504" s="81"/>
      <c r="F504" s="81"/>
    </row>
    <row r="505" spans="1:6" x14ac:dyDescent="0.5">
      <c r="A505" s="110">
        <v>44691</v>
      </c>
      <c r="B505" s="110">
        <v>44691</v>
      </c>
      <c r="C505" s="111"/>
      <c r="D505" s="81"/>
      <c r="E505" s="81"/>
      <c r="F505" s="81"/>
    </row>
    <row r="506" spans="1:6" x14ac:dyDescent="0.5">
      <c r="A506" s="110">
        <v>44692</v>
      </c>
      <c r="B506" s="110">
        <v>44692</v>
      </c>
      <c r="C506" s="111"/>
      <c r="D506" s="81"/>
      <c r="E506" s="81"/>
      <c r="F506" s="81"/>
    </row>
    <row r="507" spans="1:6" x14ac:dyDescent="0.5">
      <c r="A507" s="110">
        <v>44693</v>
      </c>
      <c r="B507" s="110">
        <v>44693</v>
      </c>
      <c r="C507" s="111"/>
      <c r="D507" s="81"/>
      <c r="E507" s="81"/>
      <c r="F507" s="81"/>
    </row>
    <row r="508" spans="1:6" x14ac:dyDescent="0.5">
      <c r="A508" s="110">
        <v>44694</v>
      </c>
      <c r="B508" s="110">
        <v>44694</v>
      </c>
      <c r="C508" s="111"/>
      <c r="D508" s="81"/>
      <c r="E508" s="81"/>
      <c r="F508" s="81"/>
    </row>
    <row r="509" spans="1:6" x14ac:dyDescent="0.5">
      <c r="A509" s="110">
        <v>44695</v>
      </c>
      <c r="B509" s="110">
        <v>44695</v>
      </c>
      <c r="C509" s="111"/>
      <c r="D509" s="81"/>
      <c r="E509" s="81"/>
      <c r="F509" s="81"/>
    </row>
    <row r="510" spans="1:6" x14ac:dyDescent="0.5">
      <c r="A510" s="110">
        <v>44696</v>
      </c>
      <c r="B510" s="110">
        <v>44696</v>
      </c>
      <c r="C510" s="111"/>
      <c r="D510" s="81"/>
      <c r="E510" s="81"/>
      <c r="F510" s="81"/>
    </row>
    <row r="511" spans="1:6" x14ac:dyDescent="0.5">
      <c r="A511" s="110">
        <v>44697</v>
      </c>
      <c r="B511" s="110">
        <v>44697</v>
      </c>
      <c r="C511" s="111"/>
      <c r="D511" s="81"/>
      <c r="E511" s="81"/>
      <c r="F511" s="81"/>
    </row>
    <row r="512" spans="1:6" x14ac:dyDescent="0.5">
      <c r="A512" s="110">
        <v>44698</v>
      </c>
      <c r="B512" s="110">
        <v>44698</v>
      </c>
      <c r="C512" s="111"/>
      <c r="D512" s="81"/>
      <c r="E512" s="81"/>
      <c r="F512" s="81"/>
    </row>
    <row r="513" spans="1:6" x14ac:dyDescent="0.5">
      <c r="A513" s="110">
        <v>44699</v>
      </c>
      <c r="B513" s="110">
        <v>44699</v>
      </c>
      <c r="C513" s="111"/>
      <c r="D513" s="81"/>
      <c r="E513" s="81"/>
      <c r="F513" s="81"/>
    </row>
    <row r="514" spans="1:6" x14ac:dyDescent="0.5">
      <c r="A514" s="110">
        <v>44700</v>
      </c>
      <c r="B514" s="110">
        <v>44700</v>
      </c>
      <c r="C514" s="111"/>
      <c r="D514" s="81"/>
      <c r="E514" s="81"/>
      <c r="F514" s="81"/>
    </row>
    <row r="515" spans="1:6" x14ac:dyDescent="0.5">
      <c r="A515" s="110">
        <v>44701</v>
      </c>
      <c r="B515" s="110">
        <v>44701</v>
      </c>
      <c r="C515" s="111"/>
      <c r="D515" s="81"/>
      <c r="E515" s="81"/>
      <c r="F515" s="81"/>
    </row>
    <row r="516" spans="1:6" x14ac:dyDescent="0.5">
      <c r="A516" s="110">
        <v>44702</v>
      </c>
      <c r="B516" s="110">
        <v>44702</v>
      </c>
      <c r="C516" s="111"/>
      <c r="D516" s="81"/>
      <c r="E516" s="81"/>
      <c r="F516" s="81"/>
    </row>
    <row r="517" spans="1:6" x14ac:dyDescent="0.5">
      <c r="A517" s="110">
        <v>44703</v>
      </c>
      <c r="B517" s="110">
        <v>44703</v>
      </c>
      <c r="C517" s="111"/>
      <c r="D517" s="81"/>
      <c r="E517" s="81"/>
      <c r="F517" s="81"/>
    </row>
    <row r="518" spans="1:6" x14ac:dyDescent="0.5">
      <c r="A518" s="110">
        <v>44704</v>
      </c>
      <c r="B518" s="110">
        <v>44704</v>
      </c>
      <c r="C518" s="111"/>
      <c r="D518" s="81"/>
      <c r="E518" s="81"/>
      <c r="F518" s="81"/>
    </row>
    <row r="519" spans="1:6" x14ac:dyDescent="0.5">
      <c r="A519" s="110">
        <v>44705</v>
      </c>
      <c r="B519" s="110">
        <v>44705</v>
      </c>
      <c r="C519" s="111"/>
      <c r="D519" s="81"/>
      <c r="E519" s="81"/>
      <c r="F519" s="81"/>
    </row>
    <row r="520" spans="1:6" x14ac:dyDescent="0.5">
      <c r="A520" s="110">
        <v>44706</v>
      </c>
      <c r="B520" s="110">
        <v>44706</v>
      </c>
      <c r="C520" s="111"/>
      <c r="D520" s="81"/>
      <c r="E520" s="81"/>
      <c r="F520" s="81"/>
    </row>
    <row r="521" spans="1:6" x14ac:dyDescent="0.5">
      <c r="A521" s="110">
        <v>44707</v>
      </c>
      <c r="B521" s="110">
        <v>44707</v>
      </c>
      <c r="C521" s="111"/>
      <c r="D521" s="81"/>
      <c r="E521" s="81"/>
      <c r="F521" s="81"/>
    </row>
    <row r="522" spans="1:6" x14ac:dyDescent="0.5">
      <c r="A522" s="110">
        <v>44708</v>
      </c>
      <c r="B522" s="110">
        <v>44708</v>
      </c>
      <c r="C522" s="111"/>
      <c r="D522" s="81"/>
      <c r="E522" s="81"/>
      <c r="F522" s="81"/>
    </row>
    <row r="523" spans="1:6" x14ac:dyDescent="0.5">
      <c r="A523" s="110">
        <v>44709</v>
      </c>
      <c r="B523" s="110">
        <v>44709</v>
      </c>
      <c r="C523" s="111"/>
      <c r="D523" s="81"/>
      <c r="E523" s="81"/>
      <c r="F523" s="81"/>
    </row>
    <row r="524" spans="1:6" x14ac:dyDescent="0.5">
      <c r="A524" s="110">
        <v>44710</v>
      </c>
      <c r="B524" s="110">
        <v>44710</v>
      </c>
      <c r="C524" s="111"/>
      <c r="D524" s="81"/>
      <c r="E524" s="81"/>
      <c r="F524" s="81"/>
    </row>
    <row r="525" spans="1:6" x14ac:dyDescent="0.5">
      <c r="A525" s="110">
        <v>44711</v>
      </c>
      <c r="B525" s="110">
        <v>44711</v>
      </c>
      <c r="C525" s="111"/>
      <c r="D525" s="81"/>
      <c r="E525" s="81"/>
      <c r="F525" s="81"/>
    </row>
    <row r="526" spans="1:6" x14ac:dyDescent="0.5">
      <c r="A526" s="110">
        <v>44712</v>
      </c>
      <c r="B526" s="110">
        <v>44712</v>
      </c>
      <c r="C526" s="111"/>
      <c r="D526" s="81"/>
      <c r="E526" s="81"/>
      <c r="F526" s="81"/>
    </row>
    <row r="527" spans="1:6" x14ac:dyDescent="0.5">
      <c r="A527" s="110">
        <v>44713</v>
      </c>
      <c r="B527" s="110">
        <v>44713</v>
      </c>
      <c r="C527" s="111"/>
      <c r="D527" s="81"/>
      <c r="E527" s="81"/>
      <c r="F527" s="81"/>
    </row>
    <row r="528" spans="1:6" x14ac:dyDescent="0.5">
      <c r="A528" s="110">
        <v>44714</v>
      </c>
      <c r="B528" s="110">
        <v>44714</v>
      </c>
      <c r="C528" s="111"/>
      <c r="D528" s="81"/>
      <c r="E528" s="81"/>
      <c r="F528" s="81"/>
    </row>
    <row r="529" spans="1:6" x14ac:dyDescent="0.5">
      <c r="A529" s="110">
        <v>44715</v>
      </c>
      <c r="B529" s="110">
        <v>44715</v>
      </c>
      <c r="C529" s="111"/>
      <c r="D529" s="81"/>
      <c r="E529" s="81"/>
      <c r="F529" s="81"/>
    </row>
    <row r="530" spans="1:6" x14ac:dyDescent="0.5">
      <c r="A530" s="110">
        <v>44716</v>
      </c>
      <c r="B530" s="110">
        <v>44716</v>
      </c>
      <c r="C530" s="111"/>
      <c r="D530" s="81"/>
      <c r="E530" s="81"/>
      <c r="F530" s="81"/>
    </row>
    <row r="531" spans="1:6" x14ac:dyDescent="0.5">
      <c r="A531" s="110">
        <v>44717</v>
      </c>
      <c r="B531" s="110">
        <v>44717</v>
      </c>
      <c r="C531" s="111"/>
      <c r="D531" s="81"/>
      <c r="E531" s="81"/>
      <c r="F531" s="81"/>
    </row>
    <row r="532" spans="1:6" x14ac:dyDescent="0.5">
      <c r="A532" s="110">
        <v>44718</v>
      </c>
      <c r="B532" s="110">
        <v>44718</v>
      </c>
      <c r="C532" s="111"/>
      <c r="D532" s="81"/>
      <c r="E532" s="81"/>
      <c r="F532" s="81"/>
    </row>
    <row r="533" spans="1:6" x14ac:dyDescent="0.5">
      <c r="A533" s="110">
        <v>44719</v>
      </c>
      <c r="B533" s="110">
        <v>44719</v>
      </c>
      <c r="C533" s="111"/>
      <c r="D533" s="81"/>
      <c r="E533" s="81"/>
      <c r="F533" s="81"/>
    </row>
    <row r="534" spans="1:6" x14ac:dyDescent="0.5">
      <c r="A534" s="110">
        <v>44720</v>
      </c>
      <c r="B534" s="110">
        <v>44720</v>
      </c>
      <c r="C534" s="111"/>
      <c r="D534" s="81"/>
      <c r="E534" s="81"/>
      <c r="F534" s="81"/>
    </row>
    <row r="535" spans="1:6" x14ac:dyDescent="0.5">
      <c r="A535" s="110">
        <v>44721</v>
      </c>
      <c r="B535" s="110">
        <v>44721</v>
      </c>
      <c r="C535" s="111"/>
      <c r="D535" s="81"/>
      <c r="E535" s="81"/>
      <c r="F535" s="81"/>
    </row>
    <row r="536" spans="1:6" x14ac:dyDescent="0.5">
      <c r="A536" s="110">
        <v>44722</v>
      </c>
      <c r="B536" s="110">
        <v>44722</v>
      </c>
      <c r="C536" s="111"/>
      <c r="D536" s="81"/>
      <c r="E536" s="81"/>
      <c r="F536" s="81"/>
    </row>
    <row r="537" spans="1:6" x14ac:dyDescent="0.5">
      <c r="A537" s="110">
        <v>44723</v>
      </c>
      <c r="B537" s="110">
        <v>44723</v>
      </c>
      <c r="C537" s="111"/>
      <c r="D537" s="81"/>
      <c r="E537" s="81"/>
      <c r="F537" s="81"/>
    </row>
    <row r="538" spans="1:6" x14ac:dyDescent="0.5">
      <c r="A538" s="110">
        <v>44724</v>
      </c>
      <c r="B538" s="110">
        <v>44724</v>
      </c>
      <c r="C538" s="111"/>
      <c r="D538" s="81"/>
      <c r="E538" s="81"/>
      <c r="F538" s="81"/>
    </row>
    <row r="539" spans="1:6" x14ac:dyDescent="0.5">
      <c r="A539" s="110">
        <v>44725</v>
      </c>
      <c r="B539" s="110">
        <v>44725</v>
      </c>
      <c r="C539" s="111"/>
      <c r="D539" s="81"/>
      <c r="E539" s="81"/>
      <c r="F539" s="81"/>
    </row>
    <row r="540" spans="1:6" x14ac:dyDescent="0.5">
      <c r="A540" s="110">
        <v>44726</v>
      </c>
      <c r="B540" s="110">
        <v>44726</v>
      </c>
      <c r="C540" s="111"/>
      <c r="D540" s="81"/>
      <c r="E540" s="81"/>
      <c r="F540" s="81"/>
    </row>
    <row r="541" spans="1:6" x14ac:dyDescent="0.5">
      <c r="A541" s="110">
        <v>44727</v>
      </c>
      <c r="B541" s="110">
        <v>44727</v>
      </c>
      <c r="C541" s="111"/>
      <c r="D541" s="81"/>
      <c r="E541" s="81"/>
      <c r="F541" s="81"/>
    </row>
    <row r="542" spans="1:6" x14ac:dyDescent="0.5">
      <c r="A542" s="110">
        <v>44728</v>
      </c>
      <c r="B542" s="110">
        <v>44728</v>
      </c>
      <c r="C542" s="111"/>
      <c r="D542" s="81"/>
      <c r="E542" s="81"/>
      <c r="F542" s="81"/>
    </row>
    <row r="543" spans="1:6" x14ac:dyDescent="0.5">
      <c r="A543" s="110">
        <v>44729</v>
      </c>
      <c r="B543" s="110">
        <v>44729</v>
      </c>
      <c r="C543" s="111"/>
      <c r="D543" s="81"/>
      <c r="E543" s="81"/>
      <c r="F543" s="81"/>
    </row>
    <row r="544" spans="1:6" x14ac:dyDescent="0.5">
      <c r="A544" s="110">
        <v>44730</v>
      </c>
      <c r="B544" s="110">
        <v>44730</v>
      </c>
      <c r="C544" s="111"/>
      <c r="D544" s="81"/>
      <c r="E544" s="81"/>
      <c r="F544" s="81"/>
    </row>
    <row r="545" spans="1:6" x14ac:dyDescent="0.5">
      <c r="A545" s="110">
        <v>44731</v>
      </c>
      <c r="B545" s="110">
        <v>44731</v>
      </c>
      <c r="C545" s="111"/>
      <c r="D545" s="81"/>
      <c r="E545" s="81"/>
      <c r="F545" s="81"/>
    </row>
    <row r="546" spans="1:6" x14ac:dyDescent="0.5">
      <c r="A546" s="110">
        <v>44732</v>
      </c>
      <c r="B546" s="110">
        <v>44732</v>
      </c>
      <c r="C546" s="111"/>
      <c r="D546" s="81"/>
      <c r="E546" s="81"/>
      <c r="F546" s="81"/>
    </row>
    <row r="547" spans="1:6" x14ac:dyDescent="0.5">
      <c r="A547" s="110">
        <v>44733</v>
      </c>
      <c r="B547" s="110">
        <v>44733</v>
      </c>
      <c r="C547" s="111"/>
      <c r="D547" s="81"/>
      <c r="E547" s="81"/>
      <c r="F547" s="81"/>
    </row>
    <row r="548" spans="1:6" x14ac:dyDescent="0.5">
      <c r="A548" s="110">
        <v>44734</v>
      </c>
      <c r="B548" s="110">
        <v>44734</v>
      </c>
      <c r="C548" s="111"/>
      <c r="D548" s="81"/>
      <c r="E548" s="81"/>
      <c r="F548" s="81"/>
    </row>
    <row r="549" spans="1:6" x14ac:dyDescent="0.5">
      <c r="A549" s="110">
        <v>44735</v>
      </c>
      <c r="B549" s="110">
        <v>44735</v>
      </c>
      <c r="C549" s="111"/>
      <c r="D549" s="81"/>
      <c r="E549" s="81"/>
      <c r="F549" s="81"/>
    </row>
    <row r="550" spans="1:6" x14ac:dyDescent="0.5">
      <c r="A550" s="110">
        <v>44736</v>
      </c>
      <c r="B550" s="110">
        <v>44736</v>
      </c>
      <c r="C550" s="111"/>
      <c r="D550" s="81"/>
      <c r="E550" s="81"/>
      <c r="F550" s="81"/>
    </row>
    <row r="551" spans="1:6" x14ac:dyDescent="0.5">
      <c r="A551" s="110">
        <v>44737</v>
      </c>
      <c r="B551" s="110">
        <v>44737</v>
      </c>
      <c r="C551" s="111"/>
      <c r="D551" s="81"/>
      <c r="E551" s="81"/>
      <c r="F551" s="81"/>
    </row>
    <row r="552" spans="1:6" x14ac:dyDescent="0.5">
      <c r="A552" s="110">
        <v>44738</v>
      </c>
      <c r="B552" s="110">
        <v>44738</v>
      </c>
      <c r="C552" s="111"/>
      <c r="D552" s="81"/>
      <c r="E552" s="81"/>
      <c r="F552" s="81"/>
    </row>
    <row r="553" spans="1:6" x14ac:dyDescent="0.5">
      <c r="A553" s="110">
        <v>44739</v>
      </c>
      <c r="B553" s="110">
        <v>44739</v>
      </c>
      <c r="C553" s="111"/>
      <c r="D553" s="81"/>
      <c r="E553" s="81"/>
      <c r="F553" s="81"/>
    </row>
    <row r="554" spans="1:6" x14ac:dyDescent="0.5">
      <c r="A554" s="110">
        <v>44740</v>
      </c>
      <c r="B554" s="110">
        <v>44740</v>
      </c>
      <c r="C554" s="111"/>
      <c r="D554" s="81"/>
      <c r="E554" s="81"/>
      <c r="F554" s="81"/>
    </row>
    <row r="555" spans="1:6" x14ac:dyDescent="0.5">
      <c r="A555" s="110">
        <v>44741</v>
      </c>
      <c r="B555" s="110">
        <v>44741</v>
      </c>
      <c r="C555" s="111"/>
      <c r="D555" s="81"/>
      <c r="E555" s="81"/>
      <c r="F555" s="81"/>
    </row>
    <row r="556" spans="1:6" x14ac:dyDescent="0.5">
      <c r="A556" s="110">
        <v>44742</v>
      </c>
      <c r="B556" s="110">
        <v>44742</v>
      </c>
      <c r="C556" s="111"/>
      <c r="D556" s="81"/>
      <c r="E556" s="81"/>
      <c r="F556" s="81"/>
    </row>
    <row r="557" spans="1:6" x14ac:dyDescent="0.5">
      <c r="A557" s="110">
        <v>44743</v>
      </c>
      <c r="B557" s="110">
        <v>44743</v>
      </c>
      <c r="C557" s="111"/>
      <c r="D557" s="81"/>
      <c r="E557" s="81"/>
      <c r="F557" s="81"/>
    </row>
    <row r="558" spans="1:6" x14ac:dyDescent="0.5">
      <c r="A558" s="110">
        <v>44744</v>
      </c>
      <c r="B558" s="110">
        <v>44744</v>
      </c>
      <c r="C558" s="111"/>
      <c r="D558" s="81"/>
      <c r="E558" s="81"/>
      <c r="F558" s="81"/>
    </row>
    <row r="559" spans="1:6" x14ac:dyDescent="0.5">
      <c r="A559" s="110">
        <v>44745</v>
      </c>
      <c r="B559" s="110">
        <v>44745</v>
      </c>
      <c r="C559" s="111"/>
      <c r="D559" s="81"/>
      <c r="E559" s="81"/>
      <c r="F559" s="81"/>
    </row>
    <row r="560" spans="1:6" x14ac:dyDescent="0.5">
      <c r="A560" s="110">
        <v>44746</v>
      </c>
      <c r="B560" s="110">
        <v>44746</v>
      </c>
      <c r="C560" s="111"/>
      <c r="D560" s="81"/>
      <c r="E560" s="81"/>
      <c r="F560" s="81"/>
    </row>
    <row r="561" spans="1:6" x14ac:dyDescent="0.5">
      <c r="A561" s="110">
        <v>44747</v>
      </c>
      <c r="B561" s="110">
        <v>44747</v>
      </c>
      <c r="C561" s="111"/>
      <c r="D561" s="81"/>
      <c r="E561" s="81"/>
      <c r="F561" s="81"/>
    </row>
    <row r="562" spans="1:6" x14ac:dyDescent="0.5">
      <c r="A562" s="110">
        <v>44748</v>
      </c>
      <c r="B562" s="110">
        <v>44748</v>
      </c>
      <c r="C562" s="111"/>
      <c r="D562" s="81"/>
      <c r="E562" s="81"/>
      <c r="F562" s="81"/>
    </row>
    <row r="563" spans="1:6" x14ac:dyDescent="0.5">
      <c r="A563" s="110">
        <v>44749</v>
      </c>
      <c r="B563" s="110">
        <v>44749</v>
      </c>
      <c r="C563" s="111"/>
      <c r="D563" s="81"/>
      <c r="E563" s="81"/>
      <c r="F563" s="81"/>
    </row>
    <row r="564" spans="1:6" x14ac:dyDescent="0.5">
      <c r="A564" s="110">
        <v>44750</v>
      </c>
      <c r="B564" s="110">
        <v>44750</v>
      </c>
      <c r="C564" s="111"/>
      <c r="D564" s="81"/>
      <c r="E564" s="81"/>
      <c r="F564" s="81"/>
    </row>
    <row r="565" spans="1:6" x14ac:dyDescent="0.5">
      <c r="A565" s="110">
        <v>44751</v>
      </c>
      <c r="B565" s="110">
        <v>44751</v>
      </c>
      <c r="C565" s="111"/>
      <c r="D565" s="81"/>
      <c r="E565" s="81"/>
      <c r="F565" s="81"/>
    </row>
    <row r="566" spans="1:6" x14ac:dyDescent="0.5">
      <c r="A566" s="110">
        <v>44752</v>
      </c>
      <c r="B566" s="110">
        <v>44752</v>
      </c>
      <c r="C566" s="111"/>
      <c r="D566" s="81"/>
      <c r="E566" s="81"/>
      <c r="F566" s="81"/>
    </row>
    <row r="567" spans="1:6" x14ac:dyDescent="0.5">
      <c r="A567" s="110">
        <v>44753</v>
      </c>
      <c r="B567" s="110">
        <v>44753</v>
      </c>
      <c r="C567" s="111"/>
      <c r="D567" s="81"/>
      <c r="E567" s="81"/>
      <c r="F567" s="81"/>
    </row>
    <row r="568" spans="1:6" x14ac:dyDescent="0.5">
      <c r="A568" s="110">
        <v>44754</v>
      </c>
      <c r="B568" s="110">
        <v>44754</v>
      </c>
      <c r="C568" s="111"/>
      <c r="D568" s="81"/>
      <c r="E568" s="81"/>
      <c r="F568" s="81"/>
    </row>
    <row r="569" spans="1:6" x14ac:dyDescent="0.5">
      <c r="A569" s="110">
        <v>44755</v>
      </c>
      <c r="B569" s="110">
        <v>44755</v>
      </c>
      <c r="C569" s="111"/>
      <c r="D569" s="81"/>
      <c r="E569" s="81"/>
      <c r="F569" s="81"/>
    </row>
    <row r="570" spans="1:6" x14ac:dyDescent="0.5">
      <c r="A570" s="110">
        <v>44756</v>
      </c>
      <c r="B570" s="110">
        <v>44756</v>
      </c>
      <c r="C570" s="111"/>
      <c r="D570" s="81"/>
      <c r="E570" s="81"/>
      <c r="F570" s="81"/>
    </row>
    <row r="571" spans="1:6" x14ac:dyDescent="0.5">
      <c r="A571" s="110">
        <v>44757</v>
      </c>
      <c r="B571" s="110">
        <v>44757</v>
      </c>
      <c r="C571" s="111"/>
      <c r="D571" s="81"/>
      <c r="E571" s="81"/>
      <c r="F571" s="81"/>
    </row>
    <row r="572" spans="1:6" x14ac:dyDescent="0.5">
      <c r="A572" s="110">
        <v>44758</v>
      </c>
      <c r="B572" s="110">
        <v>44758</v>
      </c>
      <c r="C572" s="111"/>
      <c r="D572" s="81"/>
      <c r="E572" s="81"/>
      <c r="F572" s="81"/>
    </row>
    <row r="573" spans="1:6" x14ac:dyDescent="0.5">
      <c r="A573" s="110">
        <v>44759</v>
      </c>
      <c r="B573" s="110">
        <v>44759</v>
      </c>
      <c r="C573" s="111"/>
      <c r="D573" s="81"/>
      <c r="E573" s="81"/>
      <c r="F573" s="81"/>
    </row>
    <row r="574" spans="1:6" x14ac:dyDescent="0.5">
      <c r="A574" s="110">
        <v>44760</v>
      </c>
      <c r="B574" s="110">
        <v>44760</v>
      </c>
      <c r="C574" s="111"/>
      <c r="D574" s="81"/>
      <c r="E574" s="81"/>
      <c r="F574" s="81"/>
    </row>
    <row r="575" spans="1:6" x14ac:dyDescent="0.5">
      <c r="A575" s="110">
        <v>44761</v>
      </c>
      <c r="B575" s="110">
        <v>44761</v>
      </c>
      <c r="C575" s="111"/>
      <c r="D575" s="81"/>
      <c r="E575" s="81"/>
      <c r="F575" s="81"/>
    </row>
    <row r="576" spans="1:6" x14ac:dyDescent="0.5">
      <c r="A576" s="110">
        <v>44762</v>
      </c>
      <c r="B576" s="110">
        <v>44762</v>
      </c>
      <c r="C576" s="111"/>
      <c r="D576" s="81"/>
      <c r="E576" s="81"/>
      <c r="F576" s="81"/>
    </row>
    <row r="577" spans="1:6" x14ac:dyDescent="0.5">
      <c r="A577" s="110">
        <v>44763</v>
      </c>
      <c r="B577" s="110">
        <v>44763</v>
      </c>
      <c r="C577" s="111"/>
      <c r="D577" s="81"/>
      <c r="E577" s="81"/>
      <c r="F577" s="81"/>
    </row>
    <row r="578" spans="1:6" x14ac:dyDescent="0.5">
      <c r="A578" s="110">
        <v>44764</v>
      </c>
      <c r="B578" s="110">
        <v>44764</v>
      </c>
      <c r="C578" s="111"/>
      <c r="D578" s="81"/>
      <c r="E578" s="81"/>
      <c r="F578" s="81"/>
    </row>
    <row r="579" spans="1:6" x14ac:dyDescent="0.5">
      <c r="A579" s="110">
        <v>44765</v>
      </c>
      <c r="B579" s="110">
        <v>44765</v>
      </c>
      <c r="C579" s="111"/>
      <c r="D579" s="81"/>
      <c r="E579" s="81"/>
      <c r="F579" s="81"/>
    </row>
    <row r="580" spans="1:6" x14ac:dyDescent="0.5">
      <c r="A580" s="110">
        <v>44766</v>
      </c>
      <c r="B580" s="110">
        <v>44766</v>
      </c>
      <c r="C580" s="111"/>
      <c r="D580" s="81"/>
      <c r="E580" s="81"/>
      <c r="F580" s="81"/>
    </row>
    <row r="581" spans="1:6" x14ac:dyDescent="0.5">
      <c r="A581" s="110">
        <v>44767</v>
      </c>
      <c r="B581" s="110">
        <v>44767</v>
      </c>
      <c r="C581" s="111"/>
      <c r="D581" s="81"/>
      <c r="E581" s="81"/>
      <c r="F581" s="81"/>
    </row>
    <row r="582" spans="1:6" x14ac:dyDescent="0.5">
      <c r="A582" s="110">
        <v>44768</v>
      </c>
      <c r="B582" s="110">
        <v>44768</v>
      </c>
      <c r="C582" s="111"/>
      <c r="D582" s="81"/>
      <c r="E582" s="81"/>
      <c r="F582" s="81"/>
    </row>
    <row r="583" spans="1:6" x14ac:dyDescent="0.5">
      <c r="A583" s="110">
        <v>44769</v>
      </c>
      <c r="B583" s="110">
        <v>44769</v>
      </c>
      <c r="C583" s="111"/>
      <c r="D583" s="81"/>
      <c r="E583" s="81"/>
      <c r="F583" s="81"/>
    </row>
    <row r="584" spans="1:6" x14ac:dyDescent="0.5">
      <c r="A584" s="110">
        <v>44770</v>
      </c>
      <c r="B584" s="110">
        <v>44770</v>
      </c>
      <c r="C584" s="111"/>
      <c r="D584" s="81"/>
      <c r="E584" s="81"/>
      <c r="F584" s="81"/>
    </row>
    <row r="585" spans="1:6" x14ac:dyDescent="0.5">
      <c r="A585" s="110">
        <v>44771</v>
      </c>
      <c r="B585" s="110">
        <v>44771</v>
      </c>
      <c r="C585" s="111"/>
      <c r="D585" s="81"/>
      <c r="E585" s="81"/>
      <c r="F585" s="81"/>
    </row>
    <row r="586" spans="1:6" x14ac:dyDescent="0.5">
      <c r="A586" s="110">
        <v>44772</v>
      </c>
      <c r="B586" s="110">
        <v>44772</v>
      </c>
      <c r="C586" s="111"/>
      <c r="D586" s="81"/>
      <c r="E586" s="81"/>
      <c r="F586" s="81"/>
    </row>
    <row r="587" spans="1:6" x14ac:dyDescent="0.5">
      <c r="A587" s="110">
        <v>44773</v>
      </c>
      <c r="B587" s="110">
        <v>44773</v>
      </c>
      <c r="C587" s="111"/>
      <c r="D587" s="81"/>
      <c r="E587" s="81"/>
      <c r="F587" s="81"/>
    </row>
    <row r="588" spans="1:6" x14ac:dyDescent="0.5">
      <c r="A588" s="110">
        <v>44774</v>
      </c>
      <c r="B588" s="110">
        <v>44774</v>
      </c>
      <c r="C588" s="111"/>
      <c r="D588" s="81"/>
      <c r="E588" s="81"/>
      <c r="F588" s="81"/>
    </row>
    <row r="589" spans="1:6" x14ac:dyDescent="0.5">
      <c r="A589" s="110">
        <v>44775</v>
      </c>
      <c r="B589" s="110">
        <v>44775</v>
      </c>
      <c r="C589" s="111"/>
      <c r="D589" s="81"/>
      <c r="E589" s="81"/>
      <c r="F589" s="81"/>
    </row>
    <row r="590" spans="1:6" x14ac:dyDescent="0.5">
      <c r="A590" s="110">
        <v>44776</v>
      </c>
      <c r="B590" s="110">
        <v>44776</v>
      </c>
      <c r="C590" s="111"/>
      <c r="D590" s="81"/>
      <c r="E590" s="81"/>
      <c r="F590" s="81"/>
    </row>
    <row r="591" spans="1:6" x14ac:dyDescent="0.5">
      <c r="A591" s="110">
        <v>44777</v>
      </c>
      <c r="B591" s="110">
        <v>44777</v>
      </c>
      <c r="C591" s="111"/>
      <c r="D591" s="81"/>
      <c r="E591" s="81"/>
      <c r="F591" s="81"/>
    </row>
    <row r="592" spans="1:6" x14ac:dyDescent="0.5">
      <c r="A592" s="110">
        <v>44778</v>
      </c>
      <c r="B592" s="110">
        <v>44778</v>
      </c>
      <c r="C592" s="111"/>
      <c r="D592" s="81"/>
      <c r="E592" s="81"/>
      <c r="F592" s="81"/>
    </row>
    <row r="593" spans="1:6" x14ac:dyDescent="0.5">
      <c r="A593" s="110">
        <v>44779</v>
      </c>
      <c r="B593" s="110">
        <v>44779</v>
      </c>
      <c r="C593" s="111"/>
      <c r="D593" s="81"/>
      <c r="E593" s="81"/>
      <c r="F593" s="81"/>
    </row>
    <row r="594" spans="1:6" x14ac:dyDescent="0.5">
      <c r="A594" s="110">
        <v>44780</v>
      </c>
      <c r="B594" s="110">
        <v>44780</v>
      </c>
      <c r="C594" s="111"/>
      <c r="D594" s="81"/>
      <c r="E594" s="81"/>
      <c r="F594" s="81"/>
    </row>
    <row r="595" spans="1:6" x14ac:dyDescent="0.5">
      <c r="A595" s="110">
        <v>44781</v>
      </c>
      <c r="B595" s="110">
        <v>44781</v>
      </c>
      <c r="C595" s="111"/>
      <c r="D595" s="81"/>
      <c r="E595" s="81"/>
      <c r="F595" s="81"/>
    </row>
    <row r="596" spans="1:6" x14ac:dyDescent="0.5">
      <c r="A596" s="110">
        <v>44782</v>
      </c>
      <c r="B596" s="110">
        <v>44782</v>
      </c>
      <c r="C596" s="111"/>
      <c r="D596" s="81"/>
      <c r="E596" s="81"/>
      <c r="F596" s="81"/>
    </row>
    <row r="597" spans="1:6" x14ac:dyDescent="0.5">
      <c r="A597" s="110">
        <v>44783</v>
      </c>
      <c r="B597" s="110">
        <v>44783</v>
      </c>
      <c r="C597" s="111"/>
      <c r="D597" s="81"/>
      <c r="E597" s="81"/>
      <c r="F597" s="81"/>
    </row>
    <row r="598" spans="1:6" x14ac:dyDescent="0.5">
      <c r="A598" s="110">
        <v>44784</v>
      </c>
      <c r="B598" s="110">
        <v>44784</v>
      </c>
      <c r="C598" s="111"/>
      <c r="D598" s="81"/>
      <c r="E598" s="81"/>
      <c r="F598" s="81"/>
    </row>
    <row r="599" spans="1:6" x14ac:dyDescent="0.5">
      <c r="A599" s="110">
        <v>44785</v>
      </c>
      <c r="B599" s="110">
        <v>44785</v>
      </c>
      <c r="C599" s="111"/>
      <c r="D599" s="81"/>
      <c r="E599" s="81"/>
      <c r="F599" s="81"/>
    </row>
    <row r="600" spans="1:6" x14ac:dyDescent="0.5">
      <c r="A600" s="110">
        <v>44786</v>
      </c>
      <c r="B600" s="110">
        <v>44786</v>
      </c>
      <c r="C600" s="111"/>
      <c r="D600" s="81"/>
      <c r="E600" s="81"/>
      <c r="F600" s="81"/>
    </row>
    <row r="601" spans="1:6" x14ac:dyDescent="0.5">
      <c r="A601" s="110">
        <v>44787</v>
      </c>
      <c r="B601" s="110">
        <v>44787</v>
      </c>
      <c r="C601" s="111"/>
      <c r="D601" s="81"/>
      <c r="E601" s="81"/>
      <c r="F601" s="81"/>
    </row>
    <row r="602" spans="1:6" x14ac:dyDescent="0.5">
      <c r="A602" s="110">
        <v>44788</v>
      </c>
      <c r="B602" s="110">
        <v>44788</v>
      </c>
      <c r="C602" s="111"/>
      <c r="D602" s="81"/>
      <c r="E602" s="81"/>
      <c r="F602" s="81"/>
    </row>
    <row r="603" spans="1:6" x14ac:dyDescent="0.5">
      <c r="A603" s="110">
        <v>44789</v>
      </c>
      <c r="B603" s="110">
        <v>44789</v>
      </c>
      <c r="C603" s="111"/>
      <c r="D603" s="81"/>
      <c r="E603" s="81"/>
      <c r="F603" s="81"/>
    </row>
    <row r="604" spans="1:6" x14ac:dyDescent="0.5">
      <c r="A604" s="110">
        <v>44790</v>
      </c>
      <c r="B604" s="110">
        <v>44790</v>
      </c>
      <c r="C604" s="111"/>
      <c r="D604" s="81"/>
      <c r="E604" s="81"/>
      <c r="F604" s="81"/>
    </row>
    <row r="605" spans="1:6" x14ac:dyDescent="0.5">
      <c r="A605" s="110">
        <v>44791</v>
      </c>
      <c r="B605" s="110">
        <v>44791</v>
      </c>
      <c r="C605" s="111"/>
      <c r="D605" s="81"/>
      <c r="E605" s="81"/>
      <c r="F605" s="81"/>
    </row>
    <row r="606" spans="1:6" x14ac:dyDescent="0.5">
      <c r="A606" s="110">
        <v>44792</v>
      </c>
      <c r="B606" s="110">
        <v>44792</v>
      </c>
      <c r="C606" s="111"/>
      <c r="D606" s="81"/>
      <c r="E606" s="81"/>
      <c r="F606" s="81"/>
    </row>
    <row r="607" spans="1:6" x14ac:dyDescent="0.5">
      <c r="A607" s="110">
        <v>44793</v>
      </c>
      <c r="B607" s="110">
        <v>44793</v>
      </c>
      <c r="C607" s="111"/>
      <c r="D607" s="81"/>
      <c r="E607" s="81"/>
      <c r="F607" s="81"/>
    </row>
    <row r="608" spans="1:6" x14ac:dyDescent="0.5">
      <c r="A608" s="110">
        <v>44794</v>
      </c>
      <c r="B608" s="110">
        <v>44794</v>
      </c>
      <c r="C608" s="111"/>
      <c r="D608" s="81"/>
      <c r="E608" s="81"/>
      <c r="F608" s="81"/>
    </row>
    <row r="609" spans="1:6" x14ac:dyDescent="0.5">
      <c r="A609" s="110">
        <v>44795</v>
      </c>
      <c r="B609" s="110">
        <v>44795</v>
      </c>
      <c r="C609" s="111"/>
      <c r="D609" s="81"/>
      <c r="E609" s="81"/>
      <c r="F609" s="81"/>
    </row>
    <row r="610" spans="1:6" x14ac:dyDescent="0.5">
      <c r="A610" s="110">
        <v>44796</v>
      </c>
      <c r="B610" s="110">
        <v>44796</v>
      </c>
      <c r="C610" s="111"/>
      <c r="D610" s="81"/>
      <c r="E610" s="81"/>
      <c r="F610" s="81"/>
    </row>
    <row r="611" spans="1:6" x14ac:dyDescent="0.5">
      <c r="A611" s="110">
        <v>44797</v>
      </c>
      <c r="B611" s="110">
        <v>44797</v>
      </c>
      <c r="C611" s="111"/>
      <c r="D611" s="81"/>
      <c r="E611" s="81"/>
      <c r="F611" s="81"/>
    </row>
    <row r="612" spans="1:6" x14ac:dyDescent="0.5">
      <c r="A612" s="110">
        <v>44798</v>
      </c>
      <c r="B612" s="110">
        <v>44798</v>
      </c>
      <c r="C612" s="111"/>
      <c r="D612" s="81"/>
      <c r="E612" s="81"/>
      <c r="F612" s="81"/>
    </row>
    <row r="613" spans="1:6" x14ac:dyDescent="0.5">
      <c r="A613" s="110">
        <v>44799</v>
      </c>
      <c r="B613" s="110">
        <v>44799</v>
      </c>
      <c r="C613" s="111"/>
      <c r="D613" s="81"/>
      <c r="E613" s="81"/>
      <c r="F613" s="81"/>
    </row>
    <row r="614" spans="1:6" x14ac:dyDescent="0.5">
      <c r="A614" s="110">
        <v>44800</v>
      </c>
      <c r="B614" s="110">
        <v>44800</v>
      </c>
      <c r="C614" s="111"/>
      <c r="D614" s="81"/>
      <c r="E614" s="81"/>
      <c r="F614" s="81"/>
    </row>
    <row r="615" spans="1:6" x14ac:dyDescent="0.5">
      <c r="A615" s="110">
        <v>44801</v>
      </c>
      <c r="B615" s="110">
        <v>44801</v>
      </c>
      <c r="C615" s="111"/>
      <c r="D615" s="81"/>
      <c r="E615" s="81"/>
      <c r="F615" s="81"/>
    </row>
    <row r="616" spans="1:6" x14ac:dyDescent="0.5">
      <c r="A616" s="110">
        <v>44802</v>
      </c>
      <c r="B616" s="110">
        <v>44802</v>
      </c>
      <c r="C616" s="111"/>
      <c r="D616" s="81"/>
      <c r="E616" s="81"/>
      <c r="F616" s="81"/>
    </row>
    <row r="617" spans="1:6" x14ac:dyDescent="0.5">
      <c r="A617" s="110">
        <v>44803</v>
      </c>
      <c r="B617" s="110">
        <v>44803</v>
      </c>
      <c r="C617" s="111"/>
      <c r="D617" s="81"/>
      <c r="E617" s="81"/>
      <c r="F617" s="81"/>
    </row>
    <row r="618" spans="1:6" x14ac:dyDescent="0.5">
      <c r="A618" s="110">
        <v>44804</v>
      </c>
      <c r="B618" s="110">
        <v>44804</v>
      </c>
      <c r="C618" s="111"/>
      <c r="D618" s="81"/>
      <c r="E618" s="81"/>
      <c r="F618" s="81"/>
    </row>
    <row r="619" spans="1:6" x14ac:dyDescent="0.5">
      <c r="A619" s="110">
        <v>44805</v>
      </c>
      <c r="B619" s="110">
        <v>44805</v>
      </c>
      <c r="C619" s="111"/>
      <c r="D619" s="81"/>
      <c r="E619" s="81"/>
      <c r="F619" s="81"/>
    </row>
    <row r="620" spans="1:6" x14ac:dyDescent="0.5">
      <c r="A620" s="110">
        <v>44806</v>
      </c>
      <c r="B620" s="110">
        <v>44806</v>
      </c>
      <c r="C620" s="111"/>
      <c r="D620" s="81"/>
      <c r="E620" s="81"/>
      <c r="F620" s="81"/>
    </row>
    <row r="621" spans="1:6" x14ac:dyDescent="0.5">
      <c r="A621" s="110">
        <v>44807</v>
      </c>
      <c r="B621" s="110">
        <v>44807</v>
      </c>
      <c r="C621" s="111"/>
      <c r="D621" s="81"/>
      <c r="E621" s="81"/>
      <c r="F621" s="81"/>
    </row>
    <row r="622" spans="1:6" x14ac:dyDescent="0.5">
      <c r="A622" s="110">
        <v>44808</v>
      </c>
      <c r="B622" s="110">
        <v>44808</v>
      </c>
      <c r="C622" s="111"/>
      <c r="D622" s="81"/>
      <c r="E622" s="81"/>
      <c r="F622" s="81"/>
    </row>
    <row r="623" spans="1:6" x14ac:dyDescent="0.5">
      <c r="A623" s="110">
        <v>44809</v>
      </c>
      <c r="B623" s="110">
        <v>44809</v>
      </c>
      <c r="C623" s="111"/>
      <c r="D623" s="81"/>
      <c r="E623" s="81"/>
      <c r="F623" s="81"/>
    </row>
    <row r="624" spans="1:6" x14ac:dyDescent="0.5">
      <c r="A624" s="110">
        <v>44810</v>
      </c>
      <c r="B624" s="110">
        <v>44810</v>
      </c>
      <c r="C624" s="111"/>
      <c r="D624" s="81"/>
      <c r="E624" s="81"/>
      <c r="F624" s="81"/>
    </row>
    <row r="625" spans="1:6" x14ac:dyDescent="0.5">
      <c r="A625" s="110">
        <v>44811</v>
      </c>
      <c r="B625" s="110">
        <v>44811</v>
      </c>
      <c r="C625" s="111"/>
      <c r="D625" s="81"/>
      <c r="E625" s="81"/>
      <c r="F625" s="81"/>
    </row>
    <row r="626" spans="1:6" x14ac:dyDescent="0.5">
      <c r="A626" s="110">
        <v>44812</v>
      </c>
      <c r="B626" s="110">
        <v>44812</v>
      </c>
      <c r="C626" s="111"/>
      <c r="D626" s="81"/>
      <c r="E626" s="81"/>
      <c r="F626" s="81"/>
    </row>
    <row r="627" spans="1:6" x14ac:dyDescent="0.5">
      <c r="A627" s="110">
        <v>44813</v>
      </c>
      <c r="B627" s="110">
        <v>44813</v>
      </c>
      <c r="C627" s="111"/>
      <c r="D627" s="81"/>
      <c r="E627" s="81"/>
      <c r="F627" s="81"/>
    </row>
    <row r="628" spans="1:6" x14ac:dyDescent="0.5">
      <c r="A628" s="110">
        <v>44814</v>
      </c>
      <c r="B628" s="110">
        <v>44814</v>
      </c>
      <c r="C628" s="111"/>
      <c r="D628" s="81"/>
      <c r="E628" s="81"/>
      <c r="F628" s="81"/>
    </row>
    <row r="629" spans="1:6" x14ac:dyDescent="0.5">
      <c r="A629" s="110">
        <v>44815</v>
      </c>
      <c r="B629" s="110">
        <v>44815</v>
      </c>
      <c r="C629" s="111"/>
      <c r="D629" s="81"/>
      <c r="E629" s="81"/>
      <c r="F629" s="81"/>
    </row>
    <row r="630" spans="1:6" x14ac:dyDescent="0.5">
      <c r="A630" s="110">
        <v>44816</v>
      </c>
      <c r="B630" s="110">
        <v>44816</v>
      </c>
      <c r="C630" s="111"/>
      <c r="D630" s="81"/>
      <c r="E630" s="81"/>
      <c r="F630" s="81"/>
    </row>
    <row r="631" spans="1:6" x14ac:dyDescent="0.5">
      <c r="A631" s="110">
        <v>44817</v>
      </c>
      <c r="B631" s="110">
        <v>44817</v>
      </c>
      <c r="C631" s="111"/>
      <c r="D631" s="81"/>
      <c r="E631" s="81"/>
      <c r="F631" s="81"/>
    </row>
    <row r="632" spans="1:6" x14ac:dyDescent="0.5">
      <c r="A632" s="110">
        <v>44818</v>
      </c>
      <c r="B632" s="110">
        <v>44818</v>
      </c>
      <c r="C632" s="111"/>
      <c r="D632" s="81"/>
      <c r="E632" s="81"/>
      <c r="F632" s="81"/>
    </row>
    <row r="633" spans="1:6" x14ac:dyDescent="0.5">
      <c r="A633" s="110">
        <v>44819</v>
      </c>
      <c r="B633" s="110">
        <v>44819</v>
      </c>
      <c r="C633" s="111"/>
      <c r="D633" s="81"/>
      <c r="E633" s="81"/>
      <c r="F633" s="81"/>
    </row>
    <row r="634" spans="1:6" x14ac:dyDescent="0.5">
      <c r="A634" s="110">
        <v>44820</v>
      </c>
      <c r="B634" s="110">
        <v>44820</v>
      </c>
      <c r="C634" s="111"/>
      <c r="D634" s="81"/>
      <c r="E634" s="81"/>
      <c r="F634" s="81"/>
    </row>
    <row r="635" spans="1:6" x14ac:dyDescent="0.5">
      <c r="A635" s="110">
        <v>44821</v>
      </c>
      <c r="B635" s="110">
        <v>44821</v>
      </c>
      <c r="C635" s="111"/>
      <c r="D635" s="81"/>
      <c r="E635" s="81"/>
      <c r="F635" s="81"/>
    </row>
    <row r="636" spans="1:6" x14ac:dyDescent="0.5">
      <c r="A636" s="110">
        <v>44822</v>
      </c>
      <c r="B636" s="110">
        <v>44822</v>
      </c>
      <c r="C636" s="111"/>
      <c r="D636" s="81"/>
      <c r="E636" s="81"/>
      <c r="F636" s="81"/>
    </row>
    <row r="637" spans="1:6" x14ac:dyDescent="0.5">
      <c r="A637" s="110">
        <v>44823</v>
      </c>
      <c r="B637" s="110">
        <v>44823</v>
      </c>
      <c r="C637" s="111"/>
      <c r="D637" s="81"/>
      <c r="E637" s="81"/>
      <c r="F637" s="81"/>
    </row>
    <row r="638" spans="1:6" x14ac:dyDescent="0.5">
      <c r="A638" s="110">
        <v>44824</v>
      </c>
      <c r="B638" s="110">
        <v>44824</v>
      </c>
      <c r="C638" s="111"/>
      <c r="D638" s="81"/>
      <c r="E638" s="81"/>
      <c r="F638" s="81"/>
    </row>
    <row r="639" spans="1:6" x14ac:dyDescent="0.5">
      <c r="A639" s="110">
        <v>44825</v>
      </c>
      <c r="B639" s="110">
        <v>44825</v>
      </c>
      <c r="C639" s="111"/>
      <c r="D639" s="81"/>
      <c r="E639" s="81"/>
      <c r="F639" s="81"/>
    </row>
    <row r="640" spans="1:6" x14ac:dyDescent="0.5">
      <c r="A640" s="110">
        <v>44826</v>
      </c>
      <c r="B640" s="110">
        <v>44826</v>
      </c>
      <c r="C640" s="111"/>
      <c r="D640" s="81"/>
      <c r="E640" s="81"/>
      <c r="F640" s="81"/>
    </row>
    <row r="641" spans="1:6" x14ac:dyDescent="0.5">
      <c r="A641" s="110">
        <v>44827</v>
      </c>
      <c r="B641" s="110">
        <v>44827</v>
      </c>
      <c r="C641" s="111"/>
      <c r="D641" s="81"/>
      <c r="E641" s="81"/>
      <c r="F641" s="81"/>
    </row>
    <row r="642" spans="1:6" x14ac:dyDescent="0.5">
      <c r="A642" s="110">
        <v>44828</v>
      </c>
      <c r="B642" s="110">
        <v>44828</v>
      </c>
      <c r="C642" s="111"/>
      <c r="D642" s="81"/>
      <c r="E642" s="81"/>
      <c r="F642" s="81"/>
    </row>
    <row r="643" spans="1:6" x14ac:dyDescent="0.5">
      <c r="A643" s="110">
        <v>44829</v>
      </c>
      <c r="B643" s="110">
        <v>44829</v>
      </c>
      <c r="C643" s="111"/>
      <c r="D643" s="81"/>
      <c r="E643" s="81"/>
      <c r="F643" s="81"/>
    </row>
    <row r="644" spans="1:6" x14ac:dyDescent="0.5">
      <c r="A644" s="110">
        <v>44830</v>
      </c>
      <c r="B644" s="110">
        <v>44830</v>
      </c>
      <c r="C644" s="111"/>
      <c r="D644" s="81"/>
      <c r="E644" s="81"/>
      <c r="F644" s="81"/>
    </row>
    <row r="645" spans="1:6" x14ac:dyDescent="0.5">
      <c r="A645" s="110">
        <v>44831</v>
      </c>
      <c r="B645" s="110">
        <v>44831</v>
      </c>
      <c r="C645" s="111"/>
      <c r="D645" s="81"/>
      <c r="E645" s="81"/>
      <c r="F645" s="81"/>
    </row>
    <row r="646" spans="1:6" x14ac:dyDescent="0.5">
      <c r="A646" s="110">
        <v>44832</v>
      </c>
      <c r="B646" s="110">
        <v>44832</v>
      </c>
      <c r="C646" s="111"/>
      <c r="D646" s="81"/>
      <c r="E646" s="81"/>
      <c r="F646" s="81"/>
    </row>
    <row r="647" spans="1:6" x14ac:dyDescent="0.5">
      <c r="A647" s="110">
        <v>44833</v>
      </c>
      <c r="B647" s="110">
        <v>44833</v>
      </c>
      <c r="C647" s="111"/>
      <c r="D647" s="81"/>
      <c r="E647" s="81"/>
      <c r="F647" s="81"/>
    </row>
    <row r="648" spans="1:6" x14ac:dyDescent="0.5">
      <c r="A648" s="110">
        <v>44834</v>
      </c>
      <c r="B648" s="110">
        <v>44834</v>
      </c>
      <c r="C648" s="111"/>
      <c r="D648" s="81"/>
      <c r="E648" s="81"/>
      <c r="F648" s="81"/>
    </row>
    <row r="649" spans="1:6" x14ac:dyDescent="0.5">
      <c r="A649" s="110">
        <v>44835</v>
      </c>
      <c r="B649" s="110">
        <v>44835</v>
      </c>
      <c r="C649" s="111"/>
      <c r="D649" s="81"/>
      <c r="E649" s="81"/>
      <c r="F649" s="81"/>
    </row>
    <row r="650" spans="1:6" x14ac:dyDescent="0.5">
      <c r="A650" s="110">
        <v>44836</v>
      </c>
      <c r="B650" s="110">
        <v>44836</v>
      </c>
      <c r="C650" s="111"/>
      <c r="D650" s="81"/>
      <c r="E650" s="81"/>
      <c r="F650" s="81"/>
    </row>
    <row r="651" spans="1:6" x14ac:dyDescent="0.5">
      <c r="A651" s="110">
        <v>44837</v>
      </c>
      <c r="B651" s="110">
        <v>44837</v>
      </c>
      <c r="C651" s="111"/>
      <c r="D651" s="81"/>
      <c r="E651" s="81"/>
      <c r="F651" s="81"/>
    </row>
    <row r="652" spans="1:6" x14ac:dyDescent="0.5">
      <c r="A652" s="110">
        <v>44838</v>
      </c>
      <c r="B652" s="110">
        <v>44838</v>
      </c>
      <c r="C652" s="111"/>
      <c r="D652" s="81"/>
      <c r="E652" s="81"/>
      <c r="F652" s="81"/>
    </row>
    <row r="653" spans="1:6" x14ac:dyDescent="0.5">
      <c r="A653" s="110">
        <v>44839</v>
      </c>
      <c r="B653" s="110">
        <v>44839</v>
      </c>
      <c r="C653" s="111"/>
      <c r="D653" s="81"/>
      <c r="E653" s="81"/>
      <c r="F653" s="81"/>
    </row>
    <row r="654" spans="1:6" x14ac:dyDescent="0.5">
      <c r="A654" s="110">
        <v>44840</v>
      </c>
      <c r="B654" s="110">
        <v>44840</v>
      </c>
      <c r="C654" s="111"/>
      <c r="D654" s="81"/>
      <c r="E654" s="81"/>
      <c r="F654" s="81"/>
    </row>
    <row r="655" spans="1:6" x14ac:dyDescent="0.5">
      <c r="A655" s="110">
        <v>44841</v>
      </c>
      <c r="B655" s="110">
        <v>44841</v>
      </c>
      <c r="C655" s="111"/>
      <c r="D655" s="81"/>
      <c r="E655" s="81"/>
      <c r="F655" s="81"/>
    </row>
    <row r="656" spans="1:6" x14ac:dyDescent="0.5">
      <c r="A656" s="110">
        <v>44842</v>
      </c>
      <c r="B656" s="110">
        <v>44842</v>
      </c>
      <c r="C656" s="111"/>
      <c r="D656" s="81"/>
      <c r="E656" s="81"/>
      <c r="F656" s="81"/>
    </row>
    <row r="657" spans="1:6" x14ac:dyDescent="0.5">
      <c r="A657" s="110">
        <v>44843</v>
      </c>
      <c r="B657" s="110">
        <v>44843</v>
      </c>
      <c r="C657" s="111"/>
      <c r="D657" s="81"/>
      <c r="E657" s="81"/>
      <c r="F657" s="81"/>
    </row>
    <row r="658" spans="1:6" x14ac:dyDescent="0.5">
      <c r="A658" s="110">
        <v>44844</v>
      </c>
      <c r="B658" s="110">
        <v>44844</v>
      </c>
      <c r="C658" s="111"/>
      <c r="D658" s="81"/>
      <c r="E658" s="81"/>
      <c r="F658" s="81"/>
    </row>
    <row r="659" spans="1:6" x14ac:dyDescent="0.5">
      <c r="A659" s="110">
        <v>44845</v>
      </c>
      <c r="B659" s="110">
        <v>44845</v>
      </c>
      <c r="C659" s="111"/>
      <c r="D659" s="81"/>
      <c r="E659" s="81"/>
      <c r="F659" s="81"/>
    </row>
    <row r="660" spans="1:6" x14ac:dyDescent="0.5">
      <c r="A660" s="110">
        <v>44846</v>
      </c>
      <c r="B660" s="110">
        <v>44846</v>
      </c>
      <c r="C660" s="111"/>
      <c r="D660" s="81"/>
      <c r="E660" s="81"/>
      <c r="F660" s="81"/>
    </row>
    <row r="661" spans="1:6" x14ac:dyDescent="0.5">
      <c r="A661" s="110">
        <v>44847</v>
      </c>
      <c r="B661" s="110">
        <v>44847</v>
      </c>
      <c r="C661" s="111"/>
      <c r="D661" s="81"/>
      <c r="E661" s="81"/>
      <c r="F661" s="81"/>
    </row>
    <row r="662" spans="1:6" x14ac:dyDescent="0.5">
      <c r="A662" s="110">
        <v>44848</v>
      </c>
      <c r="B662" s="110">
        <v>44848</v>
      </c>
      <c r="C662" s="111"/>
      <c r="D662" s="81"/>
      <c r="E662" s="81"/>
      <c r="F662" s="81"/>
    </row>
    <row r="663" spans="1:6" x14ac:dyDescent="0.5">
      <c r="A663" s="110">
        <v>44849</v>
      </c>
      <c r="B663" s="110">
        <v>44849</v>
      </c>
      <c r="C663" s="111"/>
      <c r="D663" s="81"/>
      <c r="E663" s="81"/>
      <c r="F663" s="81"/>
    </row>
    <row r="664" spans="1:6" x14ac:dyDescent="0.5">
      <c r="A664" s="110">
        <v>44850</v>
      </c>
      <c r="B664" s="110">
        <v>44850</v>
      </c>
      <c r="C664" s="111"/>
      <c r="D664" s="81"/>
      <c r="E664" s="81"/>
      <c r="F664" s="81"/>
    </row>
    <row r="665" spans="1:6" x14ac:dyDescent="0.5">
      <c r="A665" s="110">
        <v>44851</v>
      </c>
      <c r="B665" s="110">
        <v>44851</v>
      </c>
      <c r="C665" s="111"/>
      <c r="D665" s="81"/>
      <c r="E665" s="81"/>
      <c r="F665" s="81"/>
    </row>
    <row r="666" spans="1:6" x14ac:dyDescent="0.5">
      <c r="A666" s="110">
        <v>44852</v>
      </c>
      <c r="B666" s="110">
        <v>44852</v>
      </c>
      <c r="C666" s="111"/>
      <c r="D666" s="81"/>
      <c r="E666" s="81"/>
      <c r="F666" s="81"/>
    </row>
    <row r="667" spans="1:6" x14ac:dyDescent="0.5">
      <c r="A667" s="110">
        <v>44853</v>
      </c>
      <c r="B667" s="110">
        <v>44853</v>
      </c>
      <c r="C667" s="111"/>
      <c r="D667" s="81"/>
      <c r="E667" s="81"/>
      <c r="F667" s="81"/>
    </row>
    <row r="668" spans="1:6" x14ac:dyDescent="0.5">
      <c r="A668" s="110">
        <v>44854</v>
      </c>
      <c r="B668" s="110">
        <v>44854</v>
      </c>
      <c r="C668" s="111"/>
      <c r="D668" s="81"/>
      <c r="E668" s="81"/>
      <c r="F668" s="81"/>
    </row>
    <row r="669" spans="1:6" x14ac:dyDescent="0.5">
      <c r="A669" s="110">
        <v>44855</v>
      </c>
      <c r="B669" s="110">
        <v>44855</v>
      </c>
      <c r="C669" s="111"/>
      <c r="D669" s="81"/>
      <c r="E669" s="81"/>
      <c r="F669" s="81"/>
    </row>
    <row r="670" spans="1:6" x14ac:dyDescent="0.5">
      <c r="A670" s="110">
        <v>44856</v>
      </c>
      <c r="B670" s="110">
        <v>44856</v>
      </c>
      <c r="C670" s="111"/>
      <c r="D670" s="81"/>
      <c r="E670" s="81"/>
      <c r="F670" s="81"/>
    </row>
    <row r="671" spans="1:6" x14ac:dyDescent="0.5">
      <c r="A671" s="110">
        <v>44857</v>
      </c>
      <c r="B671" s="110">
        <v>44857</v>
      </c>
      <c r="C671" s="111"/>
      <c r="D671" s="81"/>
      <c r="E671" s="81"/>
      <c r="F671" s="81"/>
    </row>
    <row r="672" spans="1:6" x14ac:dyDescent="0.5">
      <c r="A672" s="110">
        <v>44858</v>
      </c>
      <c r="B672" s="110">
        <v>44858</v>
      </c>
      <c r="C672" s="111"/>
      <c r="D672" s="81"/>
      <c r="E672" s="81"/>
      <c r="F672" s="81"/>
    </row>
    <row r="673" spans="1:6" x14ac:dyDescent="0.5">
      <c r="A673" s="110">
        <v>44859</v>
      </c>
      <c r="B673" s="110">
        <v>44859</v>
      </c>
      <c r="C673" s="111"/>
      <c r="D673" s="81"/>
      <c r="E673" s="81"/>
      <c r="F673" s="81"/>
    </row>
    <row r="674" spans="1:6" x14ac:dyDescent="0.5">
      <c r="A674" s="110">
        <v>44860</v>
      </c>
      <c r="B674" s="110">
        <v>44860</v>
      </c>
      <c r="C674" s="111"/>
      <c r="D674" s="81"/>
      <c r="E674" s="81"/>
      <c r="F674" s="81"/>
    </row>
    <row r="675" spans="1:6" x14ac:dyDescent="0.5">
      <c r="A675" s="110">
        <v>44861</v>
      </c>
      <c r="B675" s="110">
        <v>44861</v>
      </c>
      <c r="C675" s="111"/>
      <c r="D675" s="81"/>
      <c r="E675" s="81"/>
      <c r="F675" s="81"/>
    </row>
    <row r="676" spans="1:6" x14ac:dyDescent="0.5">
      <c r="A676" s="110">
        <v>44862</v>
      </c>
      <c r="B676" s="110">
        <v>44862</v>
      </c>
      <c r="C676" s="111"/>
      <c r="D676" s="81"/>
      <c r="E676" s="81"/>
      <c r="F676" s="81"/>
    </row>
    <row r="677" spans="1:6" x14ac:dyDescent="0.5">
      <c r="A677" s="110">
        <v>44863</v>
      </c>
      <c r="B677" s="110">
        <v>44863</v>
      </c>
      <c r="C677" s="111"/>
      <c r="D677" s="81"/>
      <c r="E677" s="81"/>
      <c r="F677" s="81"/>
    </row>
    <row r="678" spans="1:6" x14ac:dyDescent="0.5">
      <c r="A678" s="110">
        <v>44864</v>
      </c>
      <c r="B678" s="110">
        <v>44864</v>
      </c>
      <c r="C678" s="111"/>
      <c r="D678" s="81"/>
      <c r="E678" s="81"/>
      <c r="F678" s="81"/>
    </row>
    <row r="679" spans="1:6" x14ac:dyDescent="0.5">
      <c r="A679" s="110">
        <v>44865</v>
      </c>
      <c r="B679" s="110">
        <v>44865</v>
      </c>
      <c r="C679" s="111"/>
      <c r="D679" s="81"/>
      <c r="E679" s="81"/>
      <c r="F679" s="81"/>
    </row>
    <row r="680" spans="1:6" x14ac:dyDescent="0.5">
      <c r="A680" s="110">
        <v>44866</v>
      </c>
      <c r="B680" s="110">
        <v>44866</v>
      </c>
      <c r="C680" s="111"/>
      <c r="D680" s="81"/>
      <c r="E680" s="81"/>
      <c r="F680" s="81"/>
    </row>
    <row r="681" spans="1:6" x14ac:dyDescent="0.5">
      <c r="A681" s="110">
        <v>44867</v>
      </c>
      <c r="B681" s="110">
        <v>44867</v>
      </c>
      <c r="C681" s="111"/>
      <c r="D681" s="81"/>
      <c r="E681" s="81"/>
      <c r="F681" s="81"/>
    </row>
    <row r="682" spans="1:6" x14ac:dyDescent="0.5">
      <c r="A682" s="110">
        <v>44868</v>
      </c>
      <c r="B682" s="110">
        <v>44868</v>
      </c>
      <c r="C682" s="111"/>
      <c r="D682" s="81"/>
      <c r="E682" s="81"/>
      <c r="F682" s="81"/>
    </row>
    <row r="683" spans="1:6" x14ac:dyDescent="0.5">
      <c r="A683" s="110">
        <v>44869</v>
      </c>
      <c r="B683" s="110">
        <v>44869</v>
      </c>
      <c r="C683" s="111"/>
      <c r="D683" s="81"/>
      <c r="E683" s="81"/>
      <c r="F683" s="81"/>
    </row>
    <row r="684" spans="1:6" x14ac:dyDescent="0.5">
      <c r="A684" s="110">
        <v>44870</v>
      </c>
      <c r="B684" s="110">
        <v>44870</v>
      </c>
      <c r="C684" s="111"/>
      <c r="D684" s="81"/>
      <c r="E684" s="81"/>
      <c r="F684" s="81"/>
    </row>
    <row r="685" spans="1:6" x14ac:dyDescent="0.5">
      <c r="A685" s="110">
        <v>44871</v>
      </c>
      <c r="B685" s="110">
        <v>44871</v>
      </c>
      <c r="C685" s="111"/>
      <c r="D685" s="81"/>
      <c r="E685" s="81"/>
      <c r="F685" s="81"/>
    </row>
    <row r="686" spans="1:6" x14ac:dyDescent="0.5">
      <c r="A686" s="110">
        <v>44872</v>
      </c>
      <c r="B686" s="110">
        <v>44872</v>
      </c>
      <c r="C686" s="111"/>
      <c r="D686" s="81"/>
      <c r="E686" s="81"/>
      <c r="F686" s="81"/>
    </row>
    <row r="687" spans="1:6" x14ac:dyDescent="0.5">
      <c r="A687" s="110">
        <v>44873</v>
      </c>
      <c r="B687" s="110">
        <v>44873</v>
      </c>
      <c r="C687" s="111"/>
      <c r="D687" s="81"/>
      <c r="E687" s="81"/>
      <c r="F687" s="81"/>
    </row>
    <row r="688" spans="1:6" x14ac:dyDescent="0.5">
      <c r="A688" s="110">
        <v>44874</v>
      </c>
      <c r="B688" s="110">
        <v>44874</v>
      </c>
      <c r="C688" s="111"/>
      <c r="D688" s="81"/>
      <c r="E688" s="81"/>
      <c r="F688" s="81"/>
    </row>
    <row r="689" spans="1:6" x14ac:dyDescent="0.5">
      <c r="A689" s="110">
        <v>44875</v>
      </c>
      <c r="B689" s="110">
        <v>44875</v>
      </c>
      <c r="C689" s="111"/>
      <c r="D689" s="81"/>
      <c r="E689" s="81"/>
      <c r="F689" s="81"/>
    </row>
    <row r="690" spans="1:6" x14ac:dyDescent="0.5">
      <c r="A690" s="110">
        <v>44876</v>
      </c>
      <c r="B690" s="110">
        <v>44876</v>
      </c>
      <c r="C690" s="111"/>
      <c r="D690" s="81"/>
      <c r="E690" s="81"/>
      <c r="F690" s="81"/>
    </row>
    <row r="691" spans="1:6" x14ac:dyDescent="0.5">
      <c r="A691" s="110">
        <v>44878</v>
      </c>
      <c r="B691" s="110">
        <v>44878</v>
      </c>
      <c r="C691" s="111"/>
      <c r="D691" s="81"/>
      <c r="E691" s="81"/>
      <c r="F691" s="81"/>
    </row>
    <row r="692" spans="1:6" x14ac:dyDescent="0.5">
      <c r="A692" s="110">
        <v>44879</v>
      </c>
      <c r="B692" s="110">
        <v>44879</v>
      </c>
      <c r="C692" s="111"/>
      <c r="D692" s="81"/>
      <c r="E692" s="81"/>
      <c r="F692" s="81"/>
    </row>
    <row r="693" spans="1:6" x14ac:dyDescent="0.5">
      <c r="A693" s="110">
        <v>44880</v>
      </c>
      <c r="B693" s="110">
        <v>44880</v>
      </c>
      <c r="C693" s="111"/>
      <c r="D693" s="81"/>
      <c r="E693" s="81"/>
      <c r="F693" s="81"/>
    </row>
    <row r="694" spans="1:6" x14ac:dyDescent="0.5">
      <c r="A694" s="110">
        <v>44881</v>
      </c>
      <c r="B694" s="110">
        <v>44881</v>
      </c>
      <c r="C694" s="111"/>
      <c r="D694" s="81"/>
      <c r="E694" s="81"/>
      <c r="F694" s="81"/>
    </row>
    <row r="695" spans="1:6" x14ac:dyDescent="0.5">
      <c r="A695" s="110">
        <v>44882</v>
      </c>
      <c r="B695" s="110">
        <v>44882</v>
      </c>
      <c r="C695" s="111"/>
      <c r="D695" s="81"/>
      <c r="E695" s="81"/>
      <c r="F695" s="81"/>
    </row>
    <row r="696" spans="1:6" x14ac:dyDescent="0.5">
      <c r="A696" s="110">
        <v>44884</v>
      </c>
      <c r="B696" s="110">
        <v>44884</v>
      </c>
      <c r="C696" s="111"/>
      <c r="D696" s="81"/>
      <c r="E696" s="81"/>
      <c r="F696" s="81"/>
    </row>
    <row r="697" spans="1:6" x14ac:dyDescent="0.5">
      <c r="A697" s="110">
        <v>44885</v>
      </c>
      <c r="B697" s="110">
        <v>44885</v>
      </c>
      <c r="C697" s="111"/>
      <c r="D697" s="81"/>
      <c r="E697" s="81"/>
      <c r="F697" s="81"/>
    </row>
    <row r="698" spans="1:6" x14ac:dyDescent="0.5">
      <c r="A698" s="110">
        <v>44886</v>
      </c>
      <c r="B698" s="110">
        <v>44886</v>
      </c>
      <c r="C698" s="111"/>
      <c r="D698" s="81"/>
      <c r="E698" s="81"/>
      <c r="F698" s="81"/>
    </row>
    <row r="699" spans="1:6" x14ac:dyDescent="0.5">
      <c r="A699" s="110">
        <v>44887</v>
      </c>
      <c r="B699" s="110">
        <v>44887</v>
      </c>
      <c r="C699" s="111"/>
      <c r="D699" s="81"/>
      <c r="E699" s="81"/>
      <c r="F699" s="81"/>
    </row>
    <row r="700" spans="1:6" x14ac:dyDescent="0.5">
      <c r="A700" s="110">
        <v>44888</v>
      </c>
      <c r="B700" s="110">
        <v>44888</v>
      </c>
      <c r="C700" s="111"/>
      <c r="D700" s="81"/>
      <c r="E700" s="81"/>
      <c r="F700" s="81"/>
    </row>
    <row r="701" spans="1:6" x14ac:dyDescent="0.5">
      <c r="A701" s="110">
        <v>44890</v>
      </c>
      <c r="B701" s="110">
        <v>44890</v>
      </c>
      <c r="C701" s="111"/>
      <c r="D701" s="81"/>
      <c r="E701" s="81"/>
      <c r="F701" s="81"/>
    </row>
    <row r="702" spans="1:6" x14ac:dyDescent="0.5">
      <c r="A702" s="110">
        <v>44891</v>
      </c>
      <c r="B702" s="110">
        <v>44891</v>
      </c>
      <c r="C702" s="111"/>
      <c r="D702" s="81"/>
      <c r="E702" s="81"/>
      <c r="F702" s="81"/>
    </row>
    <row r="703" spans="1:6" x14ac:dyDescent="0.5">
      <c r="A703" s="110">
        <v>44892</v>
      </c>
      <c r="B703" s="110">
        <v>44892</v>
      </c>
      <c r="C703" s="111"/>
      <c r="D703" s="81"/>
      <c r="E703" s="81"/>
      <c r="F703" s="81"/>
    </row>
    <row r="704" spans="1:6" x14ac:dyDescent="0.5">
      <c r="A704" s="110">
        <v>44893</v>
      </c>
      <c r="B704" s="110">
        <v>44893</v>
      </c>
      <c r="C704" s="111"/>
      <c r="D704" s="81"/>
      <c r="E704" s="81"/>
      <c r="F704" s="81"/>
    </row>
    <row r="705" spans="1:6" x14ac:dyDescent="0.5">
      <c r="A705" s="110">
        <v>44894</v>
      </c>
      <c r="B705" s="110">
        <v>44894</v>
      </c>
      <c r="C705" s="111"/>
      <c r="D705" s="81"/>
      <c r="E705" s="81"/>
      <c r="F705" s="81"/>
    </row>
    <row r="706" spans="1:6" x14ac:dyDescent="0.5">
      <c r="A706" s="110">
        <v>44895</v>
      </c>
      <c r="B706" s="110">
        <v>44895</v>
      </c>
      <c r="C706" s="111"/>
      <c r="D706" s="81"/>
      <c r="E706" s="81"/>
      <c r="F706" s="81"/>
    </row>
    <row r="707" spans="1:6" x14ac:dyDescent="0.5">
      <c r="A707" s="110">
        <v>44896</v>
      </c>
      <c r="B707" s="110">
        <v>44896</v>
      </c>
      <c r="C707" s="111"/>
      <c r="D707" s="81"/>
      <c r="E707" s="81"/>
      <c r="F707" s="81"/>
    </row>
    <row r="708" spans="1:6" x14ac:dyDescent="0.5">
      <c r="A708" s="110">
        <v>44897</v>
      </c>
      <c r="B708" s="110">
        <v>44897</v>
      </c>
      <c r="C708" s="111"/>
      <c r="D708" s="81"/>
      <c r="E708" s="81"/>
      <c r="F708" s="81"/>
    </row>
    <row r="709" spans="1:6" x14ac:dyDescent="0.5">
      <c r="A709" s="110">
        <v>44898</v>
      </c>
      <c r="B709" s="110">
        <v>44898</v>
      </c>
      <c r="C709" s="111"/>
      <c r="D709" s="81"/>
      <c r="E709" s="81"/>
      <c r="F709" s="81"/>
    </row>
    <row r="710" spans="1:6" x14ac:dyDescent="0.5">
      <c r="A710" s="110">
        <v>44899</v>
      </c>
      <c r="B710" s="110">
        <v>44899</v>
      </c>
      <c r="C710" s="111"/>
      <c r="D710" s="81"/>
      <c r="E710" s="81"/>
      <c r="F710" s="81"/>
    </row>
    <row r="711" spans="1:6" x14ac:dyDescent="0.5">
      <c r="A711" s="110">
        <v>44900</v>
      </c>
      <c r="B711" s="110">
        <v>44900</v>
      </c>
      <c r="C711" s="111"/>
      <c r="D711" s="81"/>
      <c r="E711" s="81"/>
      <c r="F711" s="81"/>
    </row>
    <row r="712" spans="1:6" x14ac:dyDescent="0.5">
      <c r="A712" s="110">
        <v>44901</v>
      </c>
      <c r="B712" s="110">
        <v>44901</v>
      </c>
      <c r="C712" s="111"/>
      <c r="D712" s="81"/>
      <c r="E712" s="81"/>
      <c r="F712" s="81"/>
    </row>
    <row r="713" spans="1:6" x14ac:dyDescent="0.5">
      <c r="A713" s="110">
        <v>44902</v>
      </c>
      <c r="B713" s="110">
        <v>44902</v>
      </c>
      <c r="C713" s="111"/>
      <c r="D713" s="81"/>
      <c r="E713" s="81"/>
      <c r="F713" s="81"/>
    </row>
    <row r="714" spans="1:6" x14ac:dyDescent="0.5">
      <c r="A714" s="110">
        <v>44903</v>
      </c>
      <c r="B714" s="110">
        <v>44903</v>
      </c>
      <c r="C714" s="111"/>
      <c r="D714" s="81"/>
      <c r="E714" s="81"/>
      <c r="F714" s="81"/>
    </row>
    <row r="715" spans="1:6" x14ac:dyDescent="0.5">
      <c r="A715" s="110">
        <v>44905</v>
      </c>
      <c r="B715" s="110">
        <v>44905</v>
      </c>
      <c r="C715" s="111"/>
      <c r="D715" s="81"/>
      <c r="E715" s="81"/>
      <c r="F715" s="81"/>
    </row>
    <row r="716" spans="1:6" x14ac:dyDescent="0.5">
      <c r="A716" s="110">
        <v>44906</v>
      </c>
      <c r="B716" s="110">
        <v>44906</v>
      </c>
      <c r="C716" s="111"/>
      <c r="D716" s="81"/>
      <c r="E716" s="81"/>
      <c r="F716" s="81"/>
    </row>
    <row r="717" spans="1:6" x14ac:dyDescent="0.5">
      <c r="A717" s="110">
        <v>44907</v>
      </c>
      <c r="B717" s="110">
        <v>44907</v>
      </c>
      <c r="C717" s="111"/>
      <c r="D717" s="81"/>
      <c r="E717" s="81"/>
      <c r="F717" s="81"/>
    </row>
    <row r="718" spans="1:6" x14ac:dyDescent="0.5">
      <c r="A718" s="110">
        <v>44908</v>
      </c>
      <c r="B718" s="110">
        <v>44908</v>
      </c>
      <c r="C718" s="111"/>
      <c r="D718" s="81"/>
      <c r="E718" s="81"/>
      <c r="F718" s="81"/>
    </row>
    <row r="719" spans="1:6" x14ac:dyDescent="0.5">
      <c r="A719" s="110">
        <v>44909</v>
      </c>
      <c r="B719" s="110">
        <v>44909</v>
      </c>
      <c r="C719" s="111"/>
      <c r="D719" s="81"/>
      <c r="E719" s="81"/>
      <c r="F719" s="81"/>
    </row>
    <row r="720" spans="1:6" x14ac:dyDescent="0.5">
      <c r="A720" s="110">
        <v>44910</v>
      </c>
      <c r="B720" s="110">
        <v>44910</v>
      </c>
      <c r="C720" s="111"/>
      <c r="D720" s="81"/>
      <c r="E720" s="81"/>
      <c r="F720" s="81"/>
    </row>
    <row r="721" spans="1:6" x14ac:dyDescent="0.5">
      <c r="A721" s="110">
        <v>44911</v>
      </c>
      <c r="B721" s="110">
        <v>44911</v>
      </c>
      <c r="C721" s="111"/>
      <c r="D721" s="81"/>
      <c r="E721" s="81"/>
      <c r="F721" s="81"/>
    </row>
    <row r="722" spans="1:6" x14ac:dyDescent="0.5">
      <c r="A722" s="110">
        <v>44912</v>
      </c>
      <c r="B722" s="110">
        <v>44912</v>
      </c>
      <c r="C722" s="111"/>
      <c r="D722" s="81"/>
      <c r="E722" s="81"/>
      <c r="F722" s="81"/>
    </row>
    <row r="723" spans="1:6" x14ac:dyDescent="0.5">
      <c r="A723" s="110">
        <v>44913</v>
      </c>
      <c r="B723" s="110">
        <v>44913</v>
      </c>
      <c r="C723" s="111"/>
      <c r="D723" s="81"/>
      <c r="E723" s="81"/>
      <c r="F723" s="81"/>
    </row>
    <row r="724" spans="1:6" x14ac:dyDescent="0.5">
      <c r="A724" s="110">
        <v>44914</v>
      </c>
      <c r="B724" s="110">
        <v>44914</v>
      </c>
      <c r="C724" s="111"/>
      <c r="D724" s="81"/>
      <c r="E724" s="81"/>
      <c r="F724" s="81"/>
    </row>
    <row r="725" spans="1:6" x14ac:dyDescent="0.5">
      <c r="A725" s="110">
        <v>44915</v>
      </c>
      <c r="B725" s="110">
        <v>44915</v>
      </c>
      <c r="C725" s="111"/>
      <c r="D725" s="81"/>
      <c r="E725" s="81"/>
      <c r="F725" s="81"/>
    </row>
    <row r="726" spans="1:6" x14ac:dyDescent="0.5">
      <c r="A726" s="110">
        <v>44916</v>
      </c>
      <c r="B726" s="110">
        <v>44916</v>
      </c>
      <c r="C726" s="111"/>
      <c r="D726" s="81"/>
      <c r="E726" s="81"/>
      <c r="F726" s="81"/>
    </row>
    <row r="727" spans="1:6" x14ac:dyDescent="0.5">
      <c r="A727" s="110">
        <v>44917</v>
      </c>
      <c r="B727" s="110">
        <v>44917</v>
      </c>
      <c r="C727" s="111"/>
      <c r="D727" s="81"/>
      <c r="E727" s="81"/>
      <c r="F727" s="81"/>
    </row>
    <row r="728" spans="1:6" x14ac:dyDescent="0.5">
      <c r="A728" s="110">
        <v>44919</v>
      </c>
      <c r="B728" s="110">
        <v>44919</v>
      </c>
      <c r="C728" s="111"/>
      <c r="D728" s="81"/>
      <c r="E728" s="81"/>
      <c r="F728" s="81"/>
    </row>
    <row r="729" spans="1:6" x14ac:dyDescent="0.5">
      <c r="A729" s="110">
        <v>44920</v>
      </c>
      <c r="B729" s="110">
        <v>44920</v>
      </c>
      <c r="C729" s="111"/>
      <c r="D729" s="81"/>
      <c r="E729" s="81"/>
      <c r="F729" s="81"/>
    </row>
    <row r="730" spans="1:6" x14ac:dyDescent="0.5">
      <c r="A730" s="110">
        <v>44921</v>
      </c>
      <c r="B730" s="110">
        <v>44921</v>
      </c>
      <c r="C730" s="111"/>
      <c r="D730" s="81"/>
      <c r="E730" s="81"/>
      <c r="F730" s="81"/>
    </row>
    <row r="731" spans="1:6" x14ac:dyDescent="0.5">
      <c r="A731" s="110">
        <v>44922</v>
      </c>
      <c r="B731" s="110">
        <v>44922</v>
      </c>
      <c r="C731" s="111"/>
      <c r="D731" s="81"/>
      <c r="E731" s="81"/>
      <c r="F731" s="81"/>
    </row>
    <row r="732" spans="1:6" x14ac:dyDescent="0.5">
      <c r="A732" s="110">
        <v>44923</v>
      </c>
      <c r="B732" s="110">
        <v>44923</v>
      </c>
      <c r="C732" s="111"/>
      <c r="D732" s="81"/>
      <c r="E732" s="81"/>
      <c r="F732" s="81"/>
    </row>
    <row r="733" spans="1:6" x14ac:dyDescent="0.5">
      <c r="A733" s="110">
        <v>44924</v>
      </c>
      <c r="B733" s="110">
        <v>44924</v>
      </c>
      <c r="C733" s="111"/>
      <c r="D733" s="81"/>
      <c r="E733" s="81"/>
      <c r="F733" s="81"/>
    </row>
    <row r="734" spans="1:6" x14ac:dyDescent="0.5">
      <c r="A734" s="110">
        <v>44925</v>
      </c>
      <c r="B734" s="110">
        <v>44925</v>
      </c>
      <c r="C734" s="111"/>
      <c r="D734" s="81"/>
      <c r="E734" s="81"/>
      <c r="F734" s="81"/>
    </row>
    <row r="735" spans="1:6" x14ac:dyDescent="0.5">
      <c r="A735" s="110">
        <v>44926</v>
      </c>
      <c r="B735" s="110">
        <v>44926</v>
      </c>
      <c r="C735" s="111"/>
      <c r="D735" s="81"/>
      <c r="E735" s="81"/>
      <c r="F735" s="81"/>
    </row>
    <row r="736" spans="1:6" x14ac:dyDescent="0.5">
      <c r="A736" s="110">
        <v>44927</v>
      </c>
      <c r="B736" s="110">
        <v>44927</v>
      </c>
      <c r="C736" s="111"/>
      <c r="D736" s="81"/>
      <c r="E736" s="81"/>
      <c r="F736" s="81"/>
    </row>
    <row r="737" spans="1:6" x14ac:dyDescent="0.5">
      <c r="A737" s="110">
        <v>44928</v>
      </c>
      <c r="B737" s="110">
        <v>44928</v>
      </c>
      <c r="C737" s="111"/>
      <c r="D737" s="81"/>
      <c r="E737" s="81"/>
      <c r="F737" s="81"/>
    </row>
    <row r="738" spans="1:6" x14ac:dyDescent="0.5">
      <c r="A738" s="110">
        <v>44929</v>
      </c>
      <c r="B738" s="110">
        <v>44929</v>
      </c>
      <c r="C738" s="111"/>
      <c r="D738" s="81"/>
      <c r="E738" s="81"/>
      <c r="F738" s="81"/>
    </row>
    <row r="739" spans="1:6" x14ac:dyDescent="0.5">
      <c r="A739" s="110">
        <v>44930</v>
      </c>
      <c r="B739" s="110">
        <v>44930</v>
      </c>
      <c r="C739" s="111"/>
      <c r="D739" s="81"/>
      <c r="E739" s="81"/>
      <c r="F739" s="81"/>
    </row>
    <row r="740" spans="1:6" x14ac:dyDescent="0.5">
      <c r="A740" s="110">
        <v>44931</v>
      </c>
      <c r="B740" s="110">
        <v>44931</v>
      </c>
      <c r="C740" s="111"/>
      <c r="D740" s="81"/>
      <c r="E740" s="81"/>
      <c r="F740" s="81"/>
    </row>
    <row r="741" spans="1:6" x14ac:dyDescent="0.5">
      <c r="A741" s="110">
        <v>44932</v>
      </c>
      <c r="B741" s="110">
        <v>44932</v>
      </c>
      <c r="C741" s="111"/>
      <c r="D741" s="81"/>
      <c r="E741" s="81"/>
      <c r="F741" s="81"/>
    </row>
    <row r="742" spans="1:6" x14ac:dyDescent="0.5">
      <c r="A742" s="110">
        <v>44933</v>
      </c>
      <c r="B742" s="110">
        <v>44933</v>
      </c>
      <c r="C742" s="111"/>
      <c r="D742" s="81"/>
      <c r="E742" s="81"/>
      <c r="F742" s="81"/>
    </row>
    <row r="743" spans="1:6" x14ac:dyDescent="0.5">
      <c r="A743" s="110">
        <v>44934</v>
      </c>
      <c r="B743" s="110">
        <v>44934</v>
      </c>
      <c r="C743" s="111"/>
      <c r="D743" s="81"/>
      <c r="E743" s="81"/>
      <c r="F743" s="81"/>
    </row>
    <row r="744" spans="1:6" x14ac:dyDescent="0.5">
      <c r="A744" s="110">
        <v>44935</v>
      </c>
      <c r="B744" s="110">
        <v>44935</v>
      </c>
      <c r="C744" s="111"/>
      <c r="D744" s="81"/>
      <c r="E744" s="81"/>
      <c r="F744" s="81"/>
    </row>
    <row r="745" spans="1:6" x14ac:dyDescent="0.5">
      <c r="A745" s="110">
        <v>44936</v>
      </c>
      <c r="B745" s="110">
        <v>44936</v>
      </c>
      <c r="C745" s="111"/>
      <c r="D745" s="81"/>
      <c r="E745" s="81"/>
      <c r="F745" s="81"/>
    </row>
    <row r="746" spans="1:6" x14ac:dyDescent="0.5">
      <c r="A746" s="110">
        <v>44937</v>
      </c>
      <c r="B746" s="110">
        <v>44937</v>
      </c>
      <c r="C746" s="111"/>
      <c r="D746" s="81"/>
      <c r="E746" s="81"/>
      <c r="F746" s="81"/>
    </row>
    <row r="747" spans="1:6" x14ac:dyDescent="0.5">
      <c r="A747" s="110">
        <v>44938</v>
      </c>
      <c r="B747" s="110">
        <v>44938</v>
      </c>
      <c r="C747" s="111"/>
      <c r="D747" s="81"/>
      <c r="E747" s="81"/>
      <c r="F747" s="81"/>
    </row>
    <row r="748" spans="1:6" x14ac:dyDescent="0.5">
      <c r="A748" s="110">
        <v>44939</v>
      </c>
      <c r="B748" s="110">
        <v>44939</v>
      </c>
      <c r="C748" s="111"/>
      <c r="D748" s="81"/>
      <c r="E748" s="81"/>
      <c r="F748" s="81"/>
    </row>
    <row r="749" spans="1:6" x14ac:dyDescent="0.5">
      <c r="A749" s="110">
        <v>44940</v>
      </c>
      <c r="B749" s="110">
        <v>44940</v>
      </c>
      <c r="C749" s="111"/>
      <c r="D749" s="81"/>
      <c r="E749" s="81"/>
      <c r="F749" s="81"/>
    </row>
    <row r="750" spans="1:6" x14ac:dyDescent="0.5">
      <c r="A750" s="110">
        <v>44941</v>
      </c>
      <c r="B750" s="110">
        <v>44941</v>
      </c>
      <c r="C750" s="111"/>
      <c r="D750" s="81"/>
      <c r="E750" s="81"/>
      <c r="F750" s="81"/>
    </row>
    <row r="751" spans="1:6" x14ac:dyDescent="0.5">
      <c r="A751" s="110">
        <v>44942</v>
      </c>
      <c r="B751" s="110">
        <v>44942</v>
      </c>
      <c r="C751" s="111"/>
      <c r="D751" s="81"/>
      <c r="E751" s="81"/>
      <c r="F751" s="81"/>
    </row>
    <row r="752" spans="1:6" x14ac:dyDescent="0.5">
      <c r="A752" s="110">
        <v>44943</v>
      </c>
      <c r="B752" s="110">
        <v>44943</v>
      </c>
      <c r="C752" s="111"/>
      <c r="D752" s="81"/>
      <c r="E752" s="81"/>
      <c r="F752" s="81"/>
    </row>
    <row r="753" spans="1:6" x14ac:dyDescent="0.5">
      <c r="A753" s="110">
        <v>44944</v>
      </c>
      <c r="B753" s="110">
        <v>44944</v>
      </c>
      <c r="C753" s="111"/>
      <c r="D753" s="81"/>
      <c r="E753" s="81"/>
      <c r="F753" s="81"/>
    </row>
    <row r="754" spans="1:6" x14ac:dyDescent="0.5">
      <c r="A754" s="110">
        <v>44945</v>
      </c>
      <c r="B754" s="110">
        <v>44945</v>
      </c>
      <c r="C754" s="111"/>
      <c r="D754" s="81"/>
      <c r="E754" s="81"/>
      <c r="F754" s="81"/>
    </row>
    <row r="755" spans="1:6" x14ac:dyDescent="0.5">
      <c r="A755" s="110">
        <v>44946</v>
      </c>
      <c r="B755" s="110">
        <v>44946</v>
      </c>
      <c r="C755" s="111"/>
      <c r="D755" s="81"/>
      <c r="E755" s="81"/>
      <c r="F755" s="81"/>
    </row>
    <row r="756" spans="1:6" x14ac:dyDescent="0.5">
      <c r="A756" s="110">
        <v>44947</v>
      </c>
      <c r="B756" s="110">
        <v>44947</v>
      </c>
      <c r="C756" s="111"/>
      <c r="D756" s="81"/>
      <c r="E756" s="81"/>
      <c r="F756" s="81"/>
    </row>
    <row r="757" spans="1:6" x14ac:dyDescent="0.5">
      <c r="A757" s="110">
        <v>44948</v>
      </c>
      <c r="B757" s="110">
        <v>44948</v>
      </c>
      <c r="C757" s="111"/>
      <c r="D757" s="81"/>
      <c r="E757" s="81"/>
      <c r="F757" s="81"/>
    </row>
    <row r="758" spans="1:6" x14ac:dyDescent="0.5">
      <c r="A758" s="110">
        <v>44949</v>
      </c>
      <c r="B758" s="110">
        <v>44949</v>
      </c>
      <c r="C758" s="111"/>
      <c r="D758" s="81"/>
      <c r="E758" s="81"/>
      <c r="F758" s="81"/>
    </row>
    <row r="759" spans="1:6" x14ac:dyDescent="0.5">
      <c r="A759" s="110">
        <v>44950</v>
      </c>
      <c r="B759" s="110">
        <v>44950</v>
      </c>
      <c r="C759" s="111"/>
      <c r="D759" s="81"/>
      <c r="E759" s="81"/>
      <c r="F759" s="81"/>
    </row>
    <row r="760" spans="1:6" x14ac:dyDescent="0.5">
      <c r="A760" s="110">
        <v>44951</v>
      </c>
      <c r="B760" s="110">
        <v>44951</v>
      </c>
      <c r="C760" s="111"/>
      <c r="D760" s="81"/>
      <c r="E760" s="81"/>
      <c r="F760" s="81"/>
    </row>
    <row r="761" spans="1:6" x14ac:dyDescent="0.5">
      <c r="A761" s="110">
        <v>44952</v>
      </c>
      <c r="B761" s="110">
        <v>44952</v>
      </c>
      <c r="C761" s="111"/>
      <c r="D761" s="81"/>
      <c r="E761" s="81"/>
      <c r="F761" s="81"/>
    </row>
    <row r="762" spans="1:6" x14ac:dyDescent="0.5">
      <c r="A762" s="110">
        <v>44953</v>
      </c>
      <c r="B762" s="110">
        <v>44953</v>
      </c>
      <c r="C762" s="111"/>
      <c r="D762" s="81"/>
      <c r="E762" s="81"/>
      <c r="F762" s="81"/>
    </row>
    <row r="763" spans="1:6" x14ac:dyDescent="0.5">
      <c r="A763" s="110">
        <v>44954</v>
      </c>
      <c r="B763" s="110">
        <v>44954</v>
      </c>
      <c r="C763" s="111"/>
      <c r="D763" s="81"/>
      <c r="E763" s="81"/>
      <c r="F763" s="81"/>
    </row>
    <row r="764" spans="1:6" x14ac:dyDescent="0.5">
      <c r="A764" s="110">
        <v>44955</v>
      </c>
      <c r="B764" s="110">
        <v>44955</v>
      </c>
      <c r="C764" s="111"/>
      <c r="D764" s="81"/>
      <c r="E764" s="81"/>
      <c r="F764" s="81"/>
    </row>
    <row r="765" spans="1:6" x14ac:dyDescent="0.5">
      <c r="A765" s="110">
        <v>44956</v>
      </c>
      <c r="B765" s="110">
        <v>44956</v>
      </c>
      <c r="C765" s="111"/>
      <c r="D765" s="81"/>
      <c r="E765" s="81"/>
      <c r="F765" s="81"/>
    </row>
    <row r="766" spans="1:6" x14ac:dyDescent="0.5">
      <c r="A766" s="110">
        <v>44957</v>
      </c>
      <c r="B766" s="110">
        <v>44957</v>
      </c>
      <c r="C766" s="111"/>
      <c r="D766" s="81"/>
      <c r="E766" s="81"/>
      <c r="F766" s="81"/>
    </row>
    <row r="767" spans="1:6" x14ac:dyDescent="0.5">
      <c r="A767" s="110">
        <v>44958</v>
      </c>
      <c r="B767" s="110">
        <v>44958</v>
      </c>
      <c r="C767" s="111"/>
      <c r="D767" s="81"/>
      <c r="E767" s="81"/>
      <c r="F767" s="81"/>
    </row>
    <row r="768" spans="1:6" x14ac:dyDescent="0.5">
      <c r="A768" s="110">
        <v>44959</v>
      </c>
      <c r="B768" s="110">
        <v>44959</v>
      </c>
      <c r="C768" s="111"/>
      <c r="D768" s="81"/>
      <c r="E768" s="81"/>
      <c r="F768" s="81"/>
    </row>
    <row r="769" spans="1:6" x14ac:dyDescent="0.5">
      <c r="A769" s="110">
        <v>44960</v>
      </c>
      <c r="B769" s="110">
        <v>44960</v>
      </c>
      <c r="C769" s="111"/>
      <c r="D769" s="81"/>
      <c r="E769" s="81"/>
      <c r="F769" s="81"/>
    </row>
    <row r="770" spans="1:6" x14ac:dyDescent="0.5">
      <c r="A770" s="110">
        <v>44961</v>
      </c>
      <c r="B770" s="110">
        <v>44961</v>
      </c>
      <c r="C770" s="111"/>
      <c r="D770" s="81"/>
      <c r="E770" s="81"/>
      <c r="F770" s="81"/>
    </row>
    <row r="771" spans="1:6" x14ac:dyDescent="0.5">
      <c r="A771" s="110">
        <v>44962</v>
      </c>
      <c r="B771" s="110">
        <v>44962</v>
      </c>
      <c r="C771" s="111"/>
      <c r="D771" s="81"/>
      <c r="E771" s="81"/>
      <c r="F771" s="81"/>
    </row>
    <row r="772" spans="1:6" x14ac:dyDescent="0.5">
      <c r="A772" s="110">
        <v>44963</v>
      </c>
      <c r="B772" s="110">
        <v>44963</v>
      </c>
      <c r="C772" s="111"/>
      <c r="D772" s="81"/>
      <c r="E772" s="81"/>
      <c r="F772" s="81"/>
    </row>
    <row r="773" spans="1:6" x14ac:dyDescent="0.5">
      <c r="A773" s="110">
        <v>44964</v>
      </c>
      <c r="B773" s="110">
        <v>44964</v>
      </c>
      <c r="C773" s="111"/>
      <c r="D773" s="81"/>
      <c r="E773" s="81"/>
      <c r="F773" s="81"/>
    </row>
    <row r="774" spans="1:6" x14ac:dyDescent="0.5">
      <c r="A774" s="110">
        <v>44965</v>
      </c>
      <c r="B774" s="110">
        <v>44965</v>
      </c>
      <c r="C774" s="111"/>
      <c r="D774" s="81"/>
      <c r="E774" s="81"/>
      <c r="F774" s="81"/>
    </row>
    <row r="775" spans="1:6" x14ac:dyDescent="0.5">
      <c r="A775" s="110">
        <v>44966</v>
      </c>
      <c r="B775" s="110">
        <v>44966</v>
      </c>
      <c r="C775" s="111"/>
      <c r="D775" s="81"/>
      <c r="E775" s="81"/>
      <c r="F775" s="81"/>
    </row>
    <row r="776" spans="1:6" x14ac:dyDescent="0.5">
      <c r="A776" s="110">
        <v>44967</v>
      </c>
      <c r="B776" s="110">
        <v>44967</v>
      </c>
      <c r="C776" s="111"/>
      <c r="D776" s="81"/>
      <c r="E776" s="81"/>
      <c r="F776" s="81"/>
    </row>
    <row r="777" spans="1:6" x14ac:dyDescent="0.5">
      <c r="A777" s="110">
        <v>44968</v>
      </c>
      <c r="B777" s="110">
        <v>44968</v>
      </c>
      <c r="C777" s="111"/>
      <c r="D777" s="81"/>
      <c r="E777" s="81"/>
      <c r="F777" s="81"/>
    </row>
    <row r="778" spans="1:6" x14ac:dyDescent="0.5">
      <c r="A778" s="110">
        <v>44969</v>
      </c>
      <c r="B778" s="110">
        <v>44969</v>
      </c>
      <c r="C778" s="111"/>
      <c r="D778" s="81"/>
      <c r="E778" s="81"/>
      <c r="F778" s="81"/>
    </row>
    <row r="779" spans="1:6" x14ac:dyDescent="0.5">
      <c r="A779" s="110">
        <v>44970</v>
      </c>
      <c r="B779" s="110">
        <v>44970</v>
      </c>
      <c r="C779" s="111"/>
      <c r="D779" s="81"/>
      <c r="E779" s="81"/>
      <c r="F779" s="81"/>
    </row>
    <row r="780" spans="1:6" x14ac:dyDescent="0.5">
      <c r="A780" s="110">
        <v>44971</v>
      </c>
      <c r="B780" s="110">
        <v>44971</v>
      </c>
      <c r="C780" s="111"/>
      <c r="D780" s="81"/>
      <c r="E780" s="81"/>
      <c r="F780" s="81"/>
    </row>
    <row r="781" spans="1:6" x14ac:dyDescent="0.5">
      <c r="A781" s="110">
        <v>44972</v>
      </c>
      <c r="B781" s="110">
        <v>44972</v>
      </c>
      <c r="C781" s="111"/>
      <c r="D781" s="81"/>
      <c r="E781" s="81"/>
      <c r="F781" s="81"/>
    </row>
    <row r="782" spans="1:6" x14ac:dyDescent="0.5">
      <c r="A782" s="110">
        <v>44973</v>
      </c>
      <c r="B782" s="110">
        <v>44973</v>
      </c>
      <c r="C782" s="111"/>
      <c r="D782" s="81"/>
      <c r="E782" s="81"/>
      <c r="F782" s="81"/>
    </row>
    <row r="783" spans="1:6" x14ac:dyDescent="0.5">
      <c r="A783" s="110">
        <v>44974</v>
      </c>
      <c r="B783" s="110">
        <v>44974</v>
      </c>
      <c r="C783" s="111"/>
      <c r="D783" s="81"/>
      <c r="E783" s="81"/>
      <c r="F783" s="81"/>
    </row>
    <row r="784" spans="1:6" x14ac:dyDescent="0.5">
      <c r="A784" s="110">
        <v>44975</v>
      </c>
      <c r="B784" s="110">
        <v>44975</v>
      </c>
      <c r="C784" s="111"/>
      <c r="D784" s="81"/>
      <c r="E784" s="81"/>
      <c r="F784" s="81"/>
    </row>
    <row r="785" spans="1:6" x14ac:dyDescent="0.5">
      <c r="A785" s="110">
        <v>44976</v>
      </c>
      <c r="B785" s="110">
        <v>44976</v>
      </c>
      <c r="C785" s="111"/>
      <c r="D785" s="81"/>
      <c r="E785" s="81"/>
      <c r="F785" s="81"/>
    </row>
    <row r="786" spans="1:6" x14ac:dyDescent="0.5">
      <c r="A786" s="110">
        <v>44977</v>
      </c>
      <c r="B786" s="110">
        <v>44977</v>
      </c>
      <c r="C786" s="111"/>
      <c r="D786" s="81"/>
      <c r="E786" s="81"/>
      <c r="F786" s="81"/>
    </row>
    <row r="787" spans="1:6" x14ac:dyDescent="0.5">
      <c r="A787" s="110">
        <v>44978</v>
      </c>
      <c r="B787" s="110">
        <v>44978</v>
      </c>
      <c r="C787" s="111"/>
      <c r="D787" s="81"/>
      <c r="E787" s="81"/>
      <c r="F787" s="81"/>
    </row>
    <row r="788" spans="1:6" x14ac:dyDescent="0.5">
      <c r="A788" s="110">
        <v>44979</v>
      </c>
      <c r="B788" s="110">
        <v>44979</v>
      </c>
      <c r="C788" s="111"/>
      <c r="D788" s="81"/>
      <c r="E788" s="81"/>
      <c r="F788" s="81"/>
    </row>
    <row r="789" spans="1:6" x14ac:dyDescent="0.5">
      <c r="A789" s="110">
        <v>44980</v>
      </c>
      <c r="B789" s="110">
        <v>44980</v>
      </c>
      <c r="C789" s="111"/>
      <c r="D789" s="81"/>
      <c r="E789" s="81"/>
      <c r="F789" s="81"/>
    </row>
    <row r="790" spans="1:6" x14ac:dyDescent="0.5">
      <c r="A790" s="110">
        <v>44981</v>
      </c>
      <c r="B790" s="110">
        <v>44981</v>
      </c>
      <c r="C790" s="111"/>
      <c r="D790" s="81"/>
      <c r="E790" s="81"/>
      <c r="F790" s="81"/>
    </row>
    <row r="791" spans="1:6" x14ac:dyDescent="0.5">
      <c r="A791" s="110">
        <v>44982</v>
      </c>
      <c r="B791" s="110">
        <v>44982</v>
      </c>
      <c r="C791" s="111"/>
      <c r="D791" s="81"/>
      <c r="E791" s="81"/>
      <c r="F791" s="81"/>
    </row>
    <row r="792" spans="1:6" x14ac:dyDescent="0.5">
      <c r="A792" s="110">
        <v>44983</v>
      </c>
      <c r="B792" s="110">
        <v>44983</v>
      </c>
      <c r="C792" s="111"/>
      <c r="D792" s="81"/>
      <c r="E792" s="81"/>
      <c r="F792" s="81"/>
    </row>
    <row r="793" spans="1:6" x14ac:dyDescent="0.5">
      <c r="A793" s="110">
        <v>44984</v>
      </c>
      <c r="B793" s="110">
        <v>44984</v>
      </c>
      <c r="C793" s="111"/>
      <c r="D793" s="81"/>
      <c r="E793" s="81"/>
      <c r="F793" s="81"/>
    </row>
    <row r="794" spans="1:6" x14ac:dyDescent="0.5">
      <c r="A794" s="110">
        <v>44985</v>
      </c>
      <c r="B794" s="110">
        <v>44985</v>
      </c>
      <c r="C794" s="111"/>
      <c r="D794" s="81"/>
      <c r="E794" s="81"/>
      <c r="F794" s="81"/>
    </row>
    <row r="795" spans="1:6" x14ac:dyDescent="0.5">
      <c r="A795" s="110">
        <v>44986</v>
      </c>
      <c r="B795" s="110">
        <v>44986</v>
      </c>
      <c r="C795" s="111"/>
      <c r="D795" s="81"/>
      <c r="E795" s="81"/>
      <c r="F795" s="81"/>
    </row>
    <row r="796" spans="1:6" x14ac:dyDescent="0.5">
      <c r="A796" s="110">
        <v>44987</v>
      </c>
      <c r="B796" s="110">
        <v>44987</v>
      </c>
      <c r="C796" s="111"/>
      <c r="D796" s="81"/>
      <c r="E796" s="81"/>
      <c r="F796" s="81"/>
    </row>
    <row r="797" spans="1:6" x14ac:dyDescent="0.5">
      <c r="A797" s="110">
        <v>44988</v>
      </c>
      <c r="B797" s="110">
        <v>44988</v>
      </c>
      <c r="C797" s="111"/>
      <c r="D797" s="81"/>
      <c r="E797" s="81"/>
      <c r="F797" s="81"/>
    </row>
    <row r="798" spans="1:6" x14ac:dyDescent="0.5">
      <c r="A798" s="110">
        <v>44989</v>
      </c>
      <c r="B798" s="110">
        <v>44989</v>
      </c>
      <c r="C798" s="111"/>
      <c r="D798" s="81"/>
      <c r="E798" s="81"/>
      <c r="F798" s="81"/>
    </row>
    <row r="799" spans="1:6" x14ac:dyDescent="0.5">
      <c r="A799" s="110">
        <v>44990</v>
      </c>
      <c r="B799" s="110">
        <v>44990</v>
      </c>
      <c r="C799" s="111"/>
      <c r="D799" s="81"/>
      <c r="E799" s="81"/>
      <c r="F799" s="81"/>
    </row>
    <row r="800" spans="1:6" x14ac:dyDescent="0.5">
      <c r="A800" s="110">
        <v>44991</v>
      </c>
      <c r="B800" s="110">
        <v>44991</v>
      </c>
      <c r="C800" s="111"/>
      <c r="D800" s="81"/>
      <c r="E800" s="81"/>
      <c r="F800" s="81"/>
    </row>
    <row r="801" spans="1:6" x14ac:dyDescent="0.5">
      <c r="A801" s="110">
        <v>44992</v>
      </c>
      <c r="B801" s="110">
        <v>44992</v>
      </c>
      <c r="C801" s="111"/>
      <c r="D801" s="81"/>
      <c r="E801" s="81"/>
      <c r="F801" s="81"/>
    </row>
    <row r="802" spans="1:6" x14ac:dyDescent="0.5">
      <c r="A802" s="110">
        <v>44993</v>
      </c>
      <c r="B802" s="110">
        <v>44993</v>
      </c>
      <c r="C802" s="111"/>
      <c r="D802" s="81"/>
      <c r="E802" s="81"/>
      <c r="F802" s="81"/>
    </row>
    <row r="803" spans="1:6" x14ac:dyDescent="0.5">
      <c r="A803" s="110">
        <v>44994</v>
      </c>
      <c r="B803" s="110">
        <v>44994</v>
      </c>
      <c r="C803" s="111"/>
      <c r="D803" s="81"/>
      <c r="E803" s="81"/>
      <c r="F803" s="81"/>
    </row>
    <row r="804" spans="1:6" x14ac:dyDescent="0.5">
      <c r="A804" s="110">
        <v>44995</v>
      </c>
      <c r="B804" s="110">
        <v>44995</v>
      </c>
      <c r="C804" s="111"/>
      <c r="D804" s="81"/>
      <c r="E804" s="81"/>
      <c r="F804" s="81"/>
    </row>
    <row r="805" spans="1:6" x14ac:dyDescent="0.5">
      <c r="A805" s="110">
        <v>44996</v>
      </c>
      <c r="B805" s="110">
        <v>44996</v>
      </c>
      <c r="C805" s="111"/>
      <c r="D805" s="81"/>
      <c r="E805" s="81"/>
      <c r="F805" s="81"/>
    </row>
    <row r="806" spans="1:6" x14ac:dyDescent="0.5">
      <c r="A806" s="110">
        <v>44997</v>
      </c>
      <c r="B806" s="110">
        <v>44997</v>
      </c>
      <c r="C806" s="111"/>
      <c r="D806" s="81"/>
      <c r="E806" s="81"/>
      <c r="F806" s="81"/>
    </row>
    <row r="807" spans="1:6" x14ac:dyDescent="0.5">
      <c r="A807" s="110">
        <v>44998</v>
      </c>
      <c r="B807" s="110">
        <v>44998</v>
      </c>
      <c r="C807" s="111"/>
      <c r="D807" s="81"/>
      <c r="E807" s="81"/>
      <c r="F807" s="81"/>
    </row>
    <row r="808" spans="1:6" x14ac:dyDescent="0.5">
      <c r="A808" s="110">
        <v>44999</v>
      </c>
      <c r="B808" s="110">
        <v>44999</v>
      </c>
      <c r="C808" s="111"/>
      <c r="D808" s="81"/>
      <c r="E808" s="81"/>
      <c r="F808" s="81"/>
    </row>
    <row r="809" spans="1:6" x14ac:dyDescent="0.5">
      <c r="A809" s="110">
        <v>45000</v>
      </c>
      <c r="B809" s="110">
        <v>45000</v>
      </c>
      <c r="C809" s="111"/>
      <c r="D809" s="81"/>
      <c r="E809" s="81"/>
      <c r="F809" s="81"/>
    </row>
    <row r="810" spans="1:6" x14ac:dyDescent="0.5">
      <c r="A810" s="110">
        <v>45001</v>
      </c>
      <c r="B810" s="110">
        <v>45001</v>
      </c>
      <c r="C810" s="111"/>
      <c r="D810" s="81"/>
      <c r="E810" s="81"/>
      <c r="F810" s="81"/>
    </row>
    <row r="811" spans="1:6" x14ac:dyDescent="0.5">
      <c r="A811" s="110">
        <v>45002</v>
      </c>
      <c r="B811" s="110">
        <v>45002</v>
      </c>
      <c r="C811" s="111"/>
      <c r="D811" s="81"/>
      <c r="E811" s="81"/>
      <c r="F811" s="81"/>
    </row>
    <row r="812" spans="1:6" x14ac:dyDescent="0.5">
      <c r="A812" s="110">
        <v>45003</v>
      </c>
      <c r="B812" s="110">
        <v>45003</v>
      </c>
      <c r="C812" s="111"/>
      <c r="D812" s="81"/>
      <c r="E812" s="81"/>
      <c r="F812" s="81"/>
    </row>
    <row r="813" spans="1:6" x14ac:dyDescent="0.5">
      <c r="A813" s="110">
        <v>45004</v>
      </c>
      <c r="B813" s="110">
        <v>45004</v>
      </c>
      <c r="C813" s="111"/>
      <c r="D813" s="81"/>
      <c r="E813" s="81"/>
      <c r="F813" s="81"/>
    </row>
    <row r="814" spans="1:6" x14ac:dyDescent="0.5">
      <c r="A814" s="110">
        <v>45005</v>
      </c>
      <c r="B814" s="110">
        <v>45005</v>
      </c>
      <c r="C814" s="111"/>
      <c r="D814" s="81"/>
      <c r="E814" s="81"/>
      <c r="F814" s="81"/>
    </row>
    <row r="815" spans="1:6" x14ac:dyDescent="0.5">
      <c r="A815" s="110">
        <v>45006</v>
      </c>
      <c r="B815" s="110">
        <v>45006</v>
      </c>
      <c r="C815" s="111"/>
      <c r="D815" s="81"/>
      <c r="E815" s="81"/>
      <c r="F815" s="81"/>
    </row>
    <row r="816" spans="1:6" x14ac:dyDescent="0.5">
      <c r="A816" s="110">
        <v>45007</v>
      </c>
      <c r="B816" s="110">
        <v>45007</v>
      </c>
      <c r="C816" s="111"/>
      <c r="D816" s="81"/>
      <c r="E816" s="81"/>
      <c r="F816" s="81"/>
    </row>
    <row r="817" spans="1:6" x14ac:dyDescent="0.5">
      <c r="A817" s="110">
        <v>45008</v>
      </c>
      <c r="B817" s="110">
        <v>45008</v>
      </c>
      <c r="C817" s="111"/>
      <c r="D817" s="81"/>
      <c r="E817" s="81"/>
      <c r="F817" s="81"/>
    </row>
    <row r="818" spans="1:6" x14ac:dyDescent="0.5">
      <c r="A818" s="110">
        <v>45009</v>
      </c>
      <c r="B818" s="110">
        <v>45009</v>
      </c>
      <c r="C818" s="111"/>
      <c r="D818" s="81"/>
      <c r="E818" s="81"/>
      <c r="F818" s="81"/>
    </row>
    <row r="819" spans="1:6" x14ac:dyDescent="0.5">
      <c r="A819" s="110">
        <v>45010</v>
      </c>
      <c r="B819" s="110">
        <v>45010</v>
      </c>
      <c r="C819" s="111"/>
      <c r="D819" s="81"/>
      <c r="E819" s="81"/>
      <c r="F819" s="81"/>
    </row>
    <row r="820" spans="1:6" x14ac:dyDescent="0.5">
      <c r="A820" s="110">
        <v>45011</v>
      </c>
      <c r="B820" s="110">
        <v>45011</v>
      </c>
      <c r="C820" s="111"/>
      <c r="D820" s="81"/>
      <c r="E820" s="81"/>
      <c r="F820" s="81"/>
    </row>
    <row r="821" spans="1:6" x14ac:dyDescent="0.5">
      <c r="A821" s="110">
        <v>45012</v>
      </c>
      <c r="B821" s="110">
        <v>45012</v>
      </c>
      <c r="C821" s="111"/>
      <c r="D821" s="81"/>
      <c r="E821" s="81"/>
      <c r="F821" s="81"/>
    </row>
    <row r="822" spans="1:6" x14ac:dyDescent="0.5">
      <c r="A822" s="110">
        <v>45013</v>
      </c>
      <c r="B822" s="110">
        <v>45013</v>
      </c>
      <c r="C822" s="111"/>
      <c r="D822" s="81"/>
      <c r="E822" s="81"/>
      <c r="F822" s="81"/>
    </row>
    <row r="823" spans="1:6" x14ac:dyDescent="0.5">
      <c r="A823" s="110">
        <v>45014</v>
      </c>
      <c r="B823" s="110">
        <v>45014</v>
      </c>
      <c r="C823" s="111"/>
      <c r="D823" s="81"/>
      <c r="E823" s="81"/>
      <c r="F823" s="81"/>
    </row>
    <row r="824" spans="1:6" x14ac:dyDescent="0.5">
      <c r="A824" s="110">
        <v>45015</v>
      </c>
      <c r="B824" s="110">
        <v>45015</v>
      </c>
      <c r="C824" s="111"/>
      <c r="D824" s="81"/>
      <c r="E824" s="81"/>
      <c r="F824" s="81"/>
    </row>
    <row r="825" spans="1:6" x14ac:dyDescent="0.5">
      <c r="A825" s="110">
        <v>45016</v>
      </c>
      <c r="B825" s="110">
        <v>45016</v>
      </c>
      <c r="C825" s="111" t="s">
        <v>0</v>
      </c>
      <c r="D825" s="81" t="s">
        <v>480</v>
      </c>
      <c r="E825" s="81" t="s">
        <v>481</v>
      </c>
      <c r="F825" s="81"/>
    </row>
    <row r="826" spans="1:6" x14ac:dyDescent="0.5">
      <c r="A826" s="110">
        <v>45017</v>
      </c>
      <c r="B826" s="110">
        <v>45017</v>
      </c>
      <c r="C826" s="111"/>
      <c r="D826" s="81"/>
      <c r="E826" s="81"/>
      <c r="F826" s="81"/>
    </row>
    <row r="827" spans="1:6" x14ac:dyDescent="0.5">
      <c r="A827" s="110">
        <v>45018</v>
      </c>
      <c r="B827" s="110">
        <v>45018</v>
      </c>
      <c r="C827" s="111"/>
      <c r="D827" s="81"/>
      <c r="E827" s="81"/>
      <c r="F827" s="81"/>
    </row>
    <row r="828" spans="1:6" x14ac:dyDescent="0.5">
      <c r="A828" s="110">
        <v>45019</v>
      </c>
      <c r="B828" s="110">
        <v>45019</v>
      </c>
      <c r="C828" s="111"/>
      <c r="D828" s="81"/>
      <c r="E828" s="81"/>
      <c r="F828" s="81"/>
    </row>
    <row r="829" spans="1:6" x14ac:dyDescent="0.5">
      <c r="A829" s="110">
        <v>45020</v>
      </c>
      <c r="B829" s="110">
        <v>45020</v>
      </c>
      <c r="C829" s="111"/>
      <c r="D829" s="81"/>
      <c r="E829" s="81"/>
      <c r="F829" s="81"/>
    </row>
    <row r="830" spans="1:6" x14ac:dyDescent="0.5">
      <c r="A830" s="110">
        <v>45021</v>
      </c>
      <c r="B830" s="110">
        <v>45021</v>
      </c>
      <c r="C830" s="111"/>
      <c r="D830" s="81"/>
      <c r="E830" s="81"/>
      <c r="F830" s="81"/>
    </row>
    <row r="831" spans="1:6" x14ac:dyDescent="0.5">
      <c r="A831" s="110">
        <v>45022</v>
      </c>
      <c r="B831" s="110">
        <v>45022</v>
      </c>
      <c r="C831" s="111"/>
      <c r="D831" s="81"/>
      <c r="E831" s="81"/>
      <c r="F831" s="81"/>
    </row>
    <row r="832" spans="1:6" x14ac:dyDescent="0.5">
      <c r="A832" s="110">
        <v>45023</v>
      </c>
      <c r="B832" s="110">
        <v>45023</v>
      </c>
      <c r="C832" s="111"/>
      <c r="D832" s="81"/>
      <c r="E832" s="81"/>
      <c r="F832" s="81"/>
    </row>
    <row r="833" spans="1:6" x14ac:dyDescent="0.5">
      <c r="A833" s="110">
        <v>45024</v>
      </c>
      <c r="B833" s="110">
        <v>45024</v>
      </c>
      <c r="C833" s="111"/>
      <c r="D833" s="81"/>
      <c r="E833" s="81"/>
      <c r="F833" s="81"/>
    </row>
    <row r="834" spans="1:6" x14ac:dyDescent="0.5">
      <c r="A834" s="110">
        <v>45025</v>
      </c>
      <c r="B834" s="110">
        <v>45025</v>
      </c>
      <c r="C834" s="111"/>
      <c r="D834" s="81"/>
      <c r="E834" s="81"/>
      <c r="F834" s="81"/>
    </row>
    <row r="835" spans="1:6" x14ac:dyDescent="0.5">
      <c r="A835" s="110">
        <v>45026</v>
      </c>
      <c r="B835" s="110">
        <v>45026</v>
      </c>
      <c r="C835" s="111"/>
      <c r="D835" s="81"/>
      <c r="E835" s="81"/>
      <c r="F835" s="81"/>
    </row>
    <row r="836" spans="1:6" x14ac:dyDescent="0.5">
      <c r="A836" s="110">
        <v>45027</v>
      </c>
      <c r="B836" s="110">
        <v>45027</v>
      </c>
      <c r="C836" s="111"/>
      <c r="D836" s="81"/>
      <c r="E836" s="81"/>
      <c r="F836" s="81"/>
    </row>
    <row r="837" spans="1:6" x14ac:dyDescent="0.5">
      <c r="A837" s="110">
        <v>45028</v>
      </c>
      <c r="B837" s="110">
        <v>45028</v>
      </c>
      <c r="C837" s="111"/>
      <c r="D837" s="81"/>
      <c r="E837" s="81"/>
      <c r="F837" s="81"/>
    </row>
    <row r="838" spans="1:6" x14ac:dyDescent="0.5">
      <c r="A838" s="110">
        <v>45029</v>
      </c>
      <c r="B838" s="110">
        <v>45029</v>
      </c>
      <c r="C838" s="111"/>
      <c r="D838" s="81"/>
      <c r="E838" s="81"/>
      <c r="F838" s="81"/>
    </row>
    <row r="839" spans="1:6" x14ac:dyDescent="0.5">
      <c r="A839" s="110">
        <v>45030</v>
      </c>
      <c r="B839" s="110">
        <v>45030</v>
      </c>
      <c r="C839" s="111"/>
      <c r="D839" s="81"/>
      <c r="E839" s="81"/>
      <c r="F839" s="81"/>
    </row>
    <row r="840" spans="1:6" x14ac:dyDescent="0.5">
      <c r="A840" s="110">
        <v>45031</v>
      </c>
      <c r="B840" s="110">
        <v>45031</v>
      </c>
      <c r="C840" s="111"/>
      <c r="D840" s="81"/>
      <c r="E840" s="81"/>
      <c r="F840" s="81"/>
    </row>
    <row r="841" spans="1:6" x14ac:dyDescent="0.5">
      <c r="A841" s="110">
        <v>45032</v>
      </c>
      <c r="B841" s="110">
        <v>45032</v>
      </c>
      <c r="C841" s="111"/>
      <c r="D841" s="81"/>
      <c r="E841" s="81"/>
      <c r="F841" s="81"/>
    </row>
    <row r="842" spans="1:6" x14ac:dyDescent="0.5">
      <c r="A842" s="110">
        <v>45033</v>
      </c>
      <c r="B842" s="110">
        <v>45033</v>
      </c>
      <c r="C842" s="111"/>
      <c r="D842" s="81"/>
      <c r="E842" s="81"/>
      <c r="F842" s="81"/>
    </row>
    <row r="843" spans="1:6" x14ac:dyDescent="0.5">
      <c r="A843" s="110">
        <v>45034</v>
      </c>
      <c r="B843" s="110">
        <v>45034</v>
      </c>
      <c r="C843" s="111"/>
      <c r="D843" s="81"/>
      <c r="E843" s="81"/>
      <c r="F843" s="81"/>
    </row>
    <row r="844" spans="1:6" x14ac:dyDescent="0.5">
      <c r="A844" s="110">
        <v>45035</v>
      </c>
      <c r="B844" s="110">
        <v>45035</v>
      </c>
      <c r="C844" s="111"/>
      <c r="D844" s="81"/>
      <c r="E844" s="81"/>
      <c r="F844" s="81"/>
    </row>
    <row r="845" spans="1:6" x14ac:dyDescent="0.5">
      <c r="A845" s="110">
        <v>45036</v>
      </c>
      <c r="B845" s="110">
        <v>45036</v>
      </c>
      <c r="C845" s="111"/>
      <c r="D845" s="81"/>
      <c r="E845" s="81"/>
      <c r="F845" s="81"/>
    </row>
    <row r="846" spans="1:6" x14ac:dyDescent="0.5">
      <c r="A846" s="110">
        <v>45037</v>
      </c>
      <c r="B846" s="110">
        <v>45037</v>
      </c>
      <c r="C846" s="111"/>
      <c r="D846" s="81"/>
      <c r="E846" s="81"/>
      <c r="F846" s="81"/>
    </row>
    <row r="847" spans="1:6" x14ac:dyDescent="0.5">
      <c r="A847" s="110">
        <v>45038</v>
      </c>
      <c r="B847" s="110">
        <v>45038</v>
      </c>
      <c r="C847" s="111"/>
      <c r="D847" s="81"/>
      <c r="E847" s="81"/>
      <c r="F847" s="81"/>
    </row>
    <row r="848" spans="1:6" x14ac:dyDescent="0.5">
      <c r="A848" s="110">
        <v>45039</v>
      </c>
      <c r="B848" s="110">
        <v>45039</v>
      </c>
      <c r="C848" s="111"/>
      <c r="D848" s="81"/>
      <c r="E848" s="81"/>
      <c r="F848" s="81"/>
    </row>
    <row r="849" spans="1:6" x14ac:dyDescent="0.5">
      <c r="A849" s="110">
        <v>45040</v>
      </c>
      <c r="B849" s="110">
        <v>45040</v>
      </c>
      <c r="C849" s="111"/>
      <c r="D849" s="81"/>
      <c r="E849" s="81"/>
      <c r="F849" s="81"/>
    </row>
    <row r="850" spans="1:6" x14ac:dyDescent="0.5">
      <c r="A850" s="110">
        <v>45041</v>
      </c>
      <c r="B850" s="110">
        <v>45041</v>
      </c>
      <c r="C850" s="111"/>
      <c r="D850" s="81"/>
      <c r="E850" s="81"/>
      <c r="F850" s="81"/>
    </row>
    <row r="851" spans="1:6" x14ac:dyDescent="0.5">
      <c r="A851" s="110">
        <v>45042</v>
      </c>
      <c r="B851" s="110">
        <v>45042</v>
      </c>
      <c r="C851" s="111"/>
      <c r="D851" s="81"/>
      <c r="E851" s="81"/>
      <c r="F851" s="81"/>
    </row>
    <row r="852" spans="1:6" x14ac:dyDescent="0.5">
      <c r="A852" s="110">
        <v>45043</v>
      </c>
      <c r="B852" s="110">
        <v>45043</v>
      </c>
      <c r="C852" s="111"/>
      <c r="D852" s="81"/>
      <c r="E852" s="81"/>
      <c r="F852" s="81"/>
    </row>
    <row r="853" spans="1:6" x14ac:dyDescent="0.5">
      <c r="A853" s="110">
        <v>45044</v>
      </c>
      <c r="B853" s="110">
        <v>45044</v>
      </c>
      <c r="C853" s="111"/>
      <c r="D853" s="81"/>
      <c r="E853" s="81"/>
      <c r="F853" s="81"/>
    </row>
    <row r="854" spans="1:6" x14ac:dyDescent="0.5">
      <c r="A854" s="110">
        <v>45045</v>
      </c>
      <c r="B854" s="110">
        <v>45045</v>
      </c>
      <c r="C854" s="111"/>
      <c r="D854" s="81"/>
      <c r="E854" s="81"/>
      <c r="F854" s="81"/>
    </row>
    <row r="855" spans="1:6" x14ac:dyDescent="0.5">
      <c r="A855" s="110">
        <v>45046</v>
      </c>
      <c r="B855" s="110">
        <v>45046</v>
      </c>
      <c r="C855" s="111"/>
      <c r="D855" s="81"/>
      <c r="E855" s="81"/>
      <c r="F855" s="81"/>
    </row>
    <row r="856" spans="1:6" x14ac:dyDescent="0.5">
      <c r="A856" s="110">
        <v>45047</v>
      </c>
      <c r="B856" s="110">
        <v>45047</v>
      </c>
      <c r="C856" s="111"/>
      <c r="D856" s="81"/>
      <c r="E856" s="81"/>
      <c r="F856" s="81"/>
    </row>
    <row r="857" spans="1:6" x14ac:dyDescent="0.5">
      <c r="A857" s="110">
        <v>45048</v>
      </c>
      <c r="B857" s="110">
        <v>45048</v>
      </c>
      <c r="C857" s="111"/>
      <c r="D857" s="81"/>
      <c r="E857" s="81"/>
      <c r="F857" s="81"/>
    </row>
    <row r="858" spans="1:6" x14ac:dyDescent="0.5">
      <c r="A858" s="110">
        <v>45049</v>
      </c>
      <c r="B858" s="110">
        <v>45049</v>
      </c>
      <c r="C858" s="111"/>
      <c r="D858" s="81"/>
      <c r="E858" s="81"/>
      <c r="F858" s="81"/>
    </row>
    <row r="859" spans="1:6" x14ac:dyDescent="0.5">
      <c r="A859" s="110">
        <v>45050</v>
      </c>
      <c r="B859" s="110">
        <v>45050</v>
      </c>
      <c r="C859" s="111"/>
      <c r="D859" s="81"/>
      <c r="E859" s="81"/>
      <c r="F859" s="81"/>
    </row>
    <row r="860" spans="1:6" x14ac:dyDescent="0.5">
      <c r="A860" s="110">
        <v>45051</v>
      </c>
      <c r="B860" s="110">
        <v>45051</v>
      </c>
      <c r="C860" s="111"/>
      <c r="D860" s="81"/>
      <c r="E860" s="81"/>
      <c r="F860" s="81"/>
    </row>
    <row r="861" spans="1:6" x14ac:dyDescent="0.5">
      <c r="A861" s="110">
        <v>45052</v>
      </c>
      <c r="B861" s="110">
        <v>45052</v>
      </c>
      <c r="C861" s="111"/>
      <c r="D861" s="81"/>
      <c r="E861" s="81"/>
      <c r="F861" s="81"/>
    </row>
    <row r="862" spans="1:6" x14ac:dyDescent="0.5">
      <c r="A862" s="110">
        <v>45053</v>
      </c>
      <c r="B862" s="110">
        <v>45053</v>
      </c>
      <c r="C862" s="111"/>
      <c r="D862" s="81"/>
      <c r="E862" s="81"/>
      <c r="F862" s="81"/>
    </row>
    <row r="863" spans="1:6" x14ac:dyDescent="0.5">
      <c r="A863" s="110">
        <v>45054</v>
      </c>
      <c r="B863" s="110">
        <v>45054</v>
      </c>
      <c r="C863" s="111"/>
      <c r="D863" s="81"/>
      <c r="E863" s="81"/>
      <c r="F863" s="81"/>
    </row>
    <row r="864" spans="1:6" x14ac:dyDescent="0.5">
      <c r="A864" s="110">
        <v>45055</v>
      </c>
      <c r="B864" s="110">
        <v>45055</v>
      </c>
      <c r="C864" s="111"/>
      <c r="D864" s="81"/>
      <c r="E864" s="81"/>
      <c r="F864" s="81"/>
    </row>
    <row r="865" spans="1:6" x14ac:dyDescent="0.5">
      <c r="A865" s="110">
        <v>45056</v>
      </c>
      <c r="B865" s="110">
        <v>45056</v>
      </c>
      <c r="C865" s="111"/>
      <c r="D865" s="81"/>
      <c r="E865" s="81"/>
      <c r="F865" s="81"/>
    </row>
    <row r="866" spans="1:6" x14ac:dyDescent="0.5">
      <c r="A866" s="110">
        <v>45057</v>
      </c>
      <c r="B866" s="110">
        <v>45057</v>
      </c>
      <c r="C866" s="111"/>
      <c r="D866" s="81"/>
      <c r="E866" s="81"/>
      <c r="F866" s="81"/>
    </row>
    <row r="867" spans="1:6" x14ac:dyDescent="0.5">
      <c r="A867" s="110">
        <v>45058</v>
      </c>
      <c r="B867" s="110">
        <v>45058</v>
      </c>
      <c r="C867" s="111"/>
      <c r="D867" s="81"/>
      <c r="E867" s="81"/>
      <c r="F867" s="81"/>
    </row>
    <row r="868" spans="1:6" x14ac:dyDescent="0.5">
      <c r="A868" s="110">
        <v>45059</v>
      </c>
      <c r="B868" s="110">
        <v>45059</v>
      </c>
      <c r="C868" s="111"/>
      <c r="D868" s="81"/>
      <c r="E868" s="81"/>
      <c r="F868" s="81"/>
    </row>
    <row r="869" spans="1:6" x14ac:dyDescent="0.5">
      <c r="A869" s="110">
        <v>45060</v>
      </c>
      <c r="B869" s="110">
        <v>45060</v>
      </c>
      <c r="C869" s="111"/>
      <c r="D869" s="81"/>
      <c r="E869" s="81"/>
      <c r="F869" s="81"/>
    </row>
    <row r="870" spans="1:6" x14ac:dyDescent="0.5">
      <c r="A870" s="110">
        <v>45061</v>
      </c>
      <c r="B870" s="110">
        <v>45061</v>
      </c>
      <c r="C870" s="111"/>
      <c r="D870" s="81"/>
      <c r="E870" s="81"/>
      <c r="F870" s="81"/>
    </row>
    <row r="871" spans="1:6" x14ac:dyDescent="0.5">
      <c r="A871" s="110">
        <v>45062</v>
      </c>
      <c r="B871" s="110">
        <v>45062</v>
      </c>
      <c r="C871" s="111"/>
      <c r="D871" s="81"/>
      <c r="E871" s="81"/>
      <c r="F871" s="81"/>
    </row>
    <row r="872" spans="1:6" x14ac:dyDescent="0.5">
      <c r="A872" s="110">
        <v>45063</v>
      </c>
      <c r="B872" s="110">
        <v>45063</v>
      </c>
      <c r="C872" s="111"/>
      <c r="D872" s="81"/>
      <c r="E872" s="81"/>
      <c r="F872" s="81"/>
    </row>
    <row r="873" spans="1:6" x14ac:dyDescent="0.5">
      <c r="A873" s="110">
        <v>45064</v>
      </c>
      <c r="B873" s="110">
        <v>45064</v>
      </c>
      <c r="C873" s="111"/>
      <c r="D873" s="81"/>
      <c r="E873" s="81"/>
      <c r="F873" s="81"/>
    </row>
    <row r="874" spans="1:6" x14ac:dyDescent="0.5">
      <c r="A874" s="110">
        <v>45065</v>
      </c>
      <c r="B874" s="110">
        <v>45065</v>
      </c>
      <c r="C874" s="111"/>
      <c r="D874" s="81"/>
      <c r="E874" s="81"/>
      <c r="F874" s="81"/>
    </row>
    <row r="875" spans="1:6" x14ac:dyDescent="0.5">
      <c r="A875" s="110">
        <v>45066</v>
      </c>
      <c r="B875" s="110">
        <v>45066</v>
      </c>
      <c r="C875" s="111"/>
      <c r="D875" s="81"/>
      <c r="E875" s="81"/>
      <c r="F875" s="81"/>
    </row>
    <row r="876" spans="1:6" x14ac:dyDescent="0.5">
      <c r="A876" s="110">
        <v>45067</v>
      </c>
      <c r="B876" s="110">
        <v>45067</v>
      </c>
      <c r="C876" s="111"/>
      <c r="D876" s="81"/>
      <c r="E876" s="81"/>
      <c r="F876" s="81"/>
    </row>
    <row r="877" spans="1:6" x14ac:dyDescent="0.5">
      <c r="A877" s="110">
        <v>45068</v>
      </c>
      <c r="B877" s="110">
        <v>45068</v>
      </c>
      <c r="C877" s="111"/>
      <c r="D877" s="81"/>
      <c r="E877" s="81"/>
      <c r="F877" s="81"/>
    </row>
    <row r="878" spans="1:6" x14ac:dyDescent="0.5">
      <c r="A878" s="110">
        <v>45069</v>
      </c>
      <c r="B878" s="110">
        <v>45069</v>
      </c>
      <c r="C878" s="111"/>
      <c r="D878" s="81"/>
      <c r="E878" s="81"/>
      <c r="F878" s="81"/>
    </row>
    <row r="879" spans="1:6" x14ac:dyDescent="0.5">
      <c r="A879" s="110">
        <v>45070</v>
      </c>
      <c r="B879" s="110">
        <v>45070</v>
      </c>
      <c r="C879" s="111"/>
      <c r="D879" s="81"/>
      <c r="E879" s="81"/>
      <c r="F879" s="81"/>
    </row>
    <row r="880" spans="1:6" x14ac:dyDescent="0.5">
      <c r="A880" s="110">
        <v>45071</v>
      </c>
      <c r="B880" s="110">
        <v>45071</v>
      </c>
      <c r="C880" s="111"/>
      <c r="D880" s="81"/>
      <c r="E880" s="81"/>
      <c r="F880" s="81"/>
    </row>
    <row r="881" spans="1:6" x14ac:dyDescent="0.5">
      <c r="A881" s="110">
        <v>45072</v>
      </c>
      <c r="B881" s="110">
        <v>45072</v>
      </c>
      <c r="C881" s="111"/>
      <c r="D881" s="81"/>
      <c r="E881" s="81"/>
      <c r="F881" s="81"/>
    </row>
    <row r="882" spans="1:6" x14ac:dyDescent="0.5">
      <c r="A882" s="110">
        <v>45073</v>
      </c>
      <c r="B882" s="110">
        <v>45073</v>
      </c>
      <c r="C882" s="111"/>
      <c r="D882" s="81"/>
      <c r="E882" s="81"/>
      <c r="F882" s="81"/>
    </row>
    <row r="883" spans="1:6" x14ac:dyDescent="0.5">
      <c r="A883" s="110">
        <v>45074</v>
      </c>
      <c r="B883" s="110">
        <v>45074</v>
      </c>
      <c r="C883" s="111"/>
      <c r="D883" s="81"/>
      <c r="E883" s="81"/>
      <c r="F883" s="81"/>
    </row>
    <row r="884" spans="1:6" x14ac:dyDescent="0.5">
      <c r="A884" s="110">
        <v>45075</v>
      </c>
      <c r="B884" s="110">
        <v>45075</v>
      </c>
      <c r="C884" s="111"/>
      <c r="D884" s="81"/>
      <c r="E884" s="81"/>
      <c r="F884" s="81"/>
    </row>
    <row r="885" spans="1:6" x14ac:dyDescent="0.5">
      <c r="A885" s="110">
        <v>45076</v>
      </c>
      <c r="B885" s="110">
        <v>45076</v>
      </c>
      <c r="C885" s="111"/>
      <c r="D885" s="81"/>
      <c r="E885" s="81"/>
      <c r="F885" s="81"/>
    </row>
    <row r="886" spans="1:6" x14ac:dyDescent="0.5">
      <c r="A886" s="110">
        <v>45077</v>
      </c>
      <c r="B886" s="110">
        <v>45077</v>
      </c>
      <c r="C886" s="111"/>
      <c r="D886" s="81"/>
      <c r="E886" s="81"/>
      <c r="F886" s="81"/>
    </row>
    <row r="887" spans="1:6" x14ac:dyDescent="0.5">
      <c r="A887" s="110">
        <v>45078</v>
      </c>
      <c r="B887" s="110">
        <v>45078</v>
      </c>
      <c r="C887" s="111"/>
      <c r="D887" s="81"/>
      <c r="E887" s="81"/>
      <c r="F887" s="81"/>
    </row>
    <row r="888" spans="1:6" x14ac:dyDescent="0.5">
      <c r="A888" s="110">
        <v>45079</v>
      </c>
      <c r="B888" s="110">
        <v>45079</v>
      </c>
      <c r="C888" s="111"/>
      <c r="D888" s="81"/>
      <c r="E888" s="81"/>
      <c r="F888" s="81"/>
    </row>
    <row r="889" spans="1:6" x14ac:dyDescent="0.5">
      <c r="A889" s="110">
        <v>45080</v>
      </c>
      <c r="B889" s="110">
        <v>45080</v>
      </c>
      <c r="C889" s="111"/>
      <c r="D889" s="81"/>
      <c r="E889" s="81"/>
      <c r="F889" s="81"/>
    </row>
    <row r="890" spans="1:6" x14ac:dyDescent="0.5">
      <c r="A890" s="110">
        <v>45081</v>
      </c>
      <c r="B890" s="110">
        <v>45081</v>
      </c>
      <c r="C890" s="111"/>
      <c r="D890" s="81"/>
      <c r="E890" s="81"/>
      <c r="F890" s="81"/>
    </row>
    <row r="891" spans="1:6" x14ac:dyDescent="0.5">
      <c r="A891" s="110">
        <v>45082</v>
      </c>
      <c r="B891" s="110">
        <v>45082</v>
      </c>
      <c r="C891" s="111"/>
      <c r="D891" s="81"/>
      <c r="E891" s="81"/>
      <c r="F891" s="81"/>
    </row>
    <row r="892" spans="1:6" x14ac:dyDescent="0.5">
      <c r="A892" s="110">
        <v>45083</v>
      </c>
      <c r="B892" s="110">
        <v>45083</v>
      </c>
      <c r="C892" s="111"/>
      <c r="D892" s="81"/>
      <c r="E892" s="81"/>
      <c r="F892" s="81"/>
    </row>
    <row r="893" spans="1:6" x14ac:dyDescent="0.5">
      <c r="A893" s="110">
        <v>45084</v>
      </c>
      <c r="B893" s="110">
        <v>45084</v>
      </c>
      <c r="C893" s="111"/>
      <c r="D893" s="81"/>
      <c r="E893" s="81"/>
      <c r="F893" s="81"/>
    </row>
    <row r="894" spans="1:6" x14ac:dyDescent="0.5">
      <c r="A894" s="110">
        <v>45085</v>
      </c>
      <c r="B894" s="110">
        <v>45085</v>
      </c>
      <c r="C894" s="111"/>
      <c r="D894" s="81"/>
      <c r="E894" s="81"/>
      <c r="F894" s="81"/>
    </row>
    <row r="895" spans="1:6" x14ac:dyDescent="0.5">
      <c r="A895" s="110">
        <v>45086</v>
      </c>
      <c r="B895" s="110">
        <v>45086</v>
      </c>
      <c r="C895" s="111"/>
      <c r="D895" s="81"/>
      <c r="E895" s="81"/>
      <c r="F895" s="81"/>
    </row>
    <row r="896" spans="1:6" x14ac:dyDescent="0.5">
      <c r="A896" s="110">
        <v>45087</v>
      </c>
      <c r="B896" s="110">
        <v>45087</v>
      </c>
      <c r="C896" s="111"/>
      <c r="D896" s="81"/>
      <c r="E896" s="81"/>
      <c r="F896" s="81"/>
    </row>
    <row r="897" spans="1:6" x14ac:dyDescent="0.5">
      <c r="A897" s="110">
        <v>45088</v>
      </c>
      <c r="B897" s="110">
        <v>45088</v>
      </c>
      <c r="C897" s="111"/>
      <c r="D897" s="81"/>
      <c r="E897" s="81"/>
      <c r="F897" s="81"/>
    </row>
    <row r="898" spans="1:6" x14ac:dyDescent="0.5">
      <c r="A898" s="110">
        <v>45089</v>
      </c>
      <c r="B898" s="110">
        <v>45089</v>
      </c>
      <c r="C898" s="111"/>
      <c r="D898" s="81"/>
      <c r="E898" s="81"/>
      <c r="F898" s="81"/>
    </row>
    <row r="899" spans="1:6" x14ac:dyDescent="0.5">
      <c r="A899" s="110">
        <v>45090</v>
      </c>
      <c r="B899" s="110">
        <v>45090</v>
      </c>
      <c r="C899" s="111"/>
      <c r="D899" s="81"/>
      <c r="E899" s="81"/>
      <c r="F899" s="81"/>
    </row>
    <row r="900" spans="1:6" x14ac:dyDescent="0.5">
      <c r="A900" s="110">
        <v>45091</v>
      </c>
      <c r="B900" s="110">
        <v>45091</v>
      </c>
      <c r="C900" s="111"/>
      <c r="D900" s="81"/>
      <c r="E900" s="81"/>
      <c r="F900" s="81"/>
    </row>
    <row r="901" spans="1:6" x14ac:dyDescent="0.5">
      <c r="A901" s="110">
        <v>45092</v>
      </c>
      <c r="B901" s="110">
        <v>45092</v>
      </c>
      <c r="C901" s="111"/>
      <c r="D901" s="81"/>
      <c r="E901" s="81"/>
      <c r="F901" s="81"/>
    </row>
    <row r="902" spans="1:6" x14ac:dyDescent="0.5">
      <c r="A902" s="110">
        <v>45093</v>
      </c>
      <c r="B902" s="110">
        <v>45093</v>
      </c>
      <c r="C902" s="111"/>
      <c r="D902" s="81"/>
      <c r="E902" s="81"/>
      <c r="F902" s="81"/>
    </row>
    <row r="903" spans="1:6" x14ac:dyDescent="0.5">
      <c r="A903" s="110">
        <v>45094</v>
      </c>
      <c r="B903" s="110">
        <v>45094</v>
      </c>
      <c r="C903" s="111"/>
      <c r="D903" s="81"/>
      <c r="E903" s="81"/>
      <c r="F903" s="81"/>
    </row>
    <row r="904" spans="1:6" x14ac:dyDescent="0.5">
      <c r="A904" s="110">
        <v>45095</v>
      </c>
      <c r="B904" s="110">
        <v>45095</v>
      </c>
      <c r="C904" s="111"/>
      <c r="D904" s="81"/>
      <c r="E904" s="81"/>
      <c r="F904" s="81"/>
    </row>
    <row r="905" spans="1:6" x14ac:dyDescent="0.5">
      <c r="A905" s="110">
        <v>45096</v>
      </c>
      <c r="B905" s="110">
        <v>45096</v>
      </c>
      <c r="C905" s="111"/>
      <c r="D905" s="81"/>
      <c r="E905" s="81"/>
      <c r="F905" s="81"/>
    </row>
    <row r="906" spans="1:6" x14ac:dyDescent="0.5">
      <c r="A906" s="110">
        <v>45097</v>
      </c>
      <c r="B906" s="110">
        <v>45097</v>
      </c>
      <c r="C906" s="111"/>
      <c r="D906" s="81"/>
      <c r="E906" s="81"/>
      <c r="F906" s="81"/>
    </row>
    <row r="907" spans="1:6" x14ac:dyDescent="0.5">
      <c r="A907" s="110">
        <v>45098</v>
      </c>
      <c r="B907" s="110">
        <v>45098</v>
      </c>
      <c r="C907" s="111"/>
      <c r="D907" s="81"/>
      <c r="E907" s="81"/>
      <c r="F907" s="81"/>
    </row>
    <row r="908" spans="1:6" x14ac:dyDescent="0.5">
      <c r="A908" s="110">
        <v>45099</v>
      </c>
      <c r="B908" s="110">
        <v>45099</v>
      </c>
      <c r="C908" s="111"/>
      <c r="D908" s="81"/>
      <c r="E908" s="81"/>
      <c r="F908" s="81"/>
    </row>
    <row r="909" spans="1:6" x14ac:dyDescent="0.5">
      <c r="A909" s="110">
        <v>45100</v>
      </c>
      <c r="B909" s="110">
        <v>45100</v>
      </c>
      <c r="C909" s="111"/>
      <c r="D909" s="81"/>
      <c r="E909" s="81"/>
      <c r="F909" s="81"/>
    </row>
    <row r="910" spans="1:6" x14ac:dyDescent="0.5">
      <c r="A910" s="110">
        <v>45101</v>
      </c>
      <c r="B910" s="110">
        <v>45101</v>
      </c>
      <c r="C910" s="111"/>
      <c r="D910" s="81"/>
      <c r="E910" s="81"/>
      <c r="F910" s="81"/>
    </row>
    <row r="911" spans="1:6" x14ac:dyDescent="0.5">
      <c r="A911" s="110">
        <v>45102</v>
      </c>
      <c r="B911" s="110">
        <v>45102</v>
      </c>
      <c r="C911" s="111"/>
      <c r="D911" s="81"/>
      <c r="E911" s="81"/>
      <c r="F911" s="81"/>
    </row>
    <row r="912" spans="1:6" x14ac:dyDescent="0.5">
      <c r="A912" s="110">
        <v>45103</v>
      </c>
      <c r="B912" s="110">
        <v>45103</v>
      </c>
      <c r="C912" s="111"/>
      <c r="D912" s="81"/>
      <c r="E912" s="81"/>
      <c r="F912" s="81"/>
    </row>
    <row r="913" spans="1:6" x14ac:dyDescent="0.5">
      <c r="A913" s="110">
        <v>45104</v>
      </c>
      <c r="B913" s="110">
        <v>45104</v>
      </c>
      <c r="C913" s="111"/>
      <c r="D913" s="81"/>
      <c r="E913" s="81"/>
      <c r="F913" s="81"/>
    </row>
    <row r="914" spans="1:6" x14ac:dyDescent="0.5">
      <c r="A914" s="110">
        <v>45105</v>
      </c>
      <c r="B914" s="110">
        <v>45105</v>
      </c>
      <c r="C914" s="111"/>
      <c r="D914" s="81"/>
      <c r="E914" s="81"/>
      <c r="F914" s="81"/>
    </row>
    <row r="915" spans="1:6" x14ac:dyDescent="0.5">
      <c r="A915" s="110">
        <v>45106</v>
      </c>
      <c r="B915" s="110">
        <v>45106</v>
      </c>
      <c r="C915" s="111"/>
      <c r="D915" s="81"/>
      <c r="E915" s="81"/>
      <c r="F915" s="81"/>
    </row>
    <row r="916" spans="1:6" x14ac:dyDescent="0.5">
      <c r="A916" s="110">
        <v>45107</v>
      </c>
      <c r="B916" s="110">
        <v>45107</v>
      </c>
      <c r="C916" s="111"/>
      <c r="D916" s="81"/>
      <c r="E916" s="81"/>
      <c r="F916" s="81"/>
    </row>
    <row r="917" spans="1:6" x14ac:dyDescent="0.5">
      <c r="A917" s="110">
        <v>45108</v>
      </c>
      <c r="B917" s="110">
        <v>45108</v>
      </c>
      <c r="C917" s="111"/>
      <c r="D917" s="81"/>
      <c r="E917" s="81"/>
      <c r="F917" s="81"/>
    </row>
    <row r="918" spans="1:6" x14ac:dyDescent="0.5">
      <c r="A918" s="110">
        <v>45109</v>
      </c>
      <c r="B918" s="110">
        <v>45109</v>
      </c>
      <c r="C918" s="111"/>
      <c r="D918" s="81"/>
      <c r="E918" s="81"/>
      <c r="F918" s="81"/>
    </row>
    <row r="919" spans="1:6" x14ac:dyDescent="0.5">
      <c r="A919" s="110">
        <v>45110</v>
      </c>
      <c r="B919" s="110">
        <v>45110</v>
      </c>
      <c r="C919" s="111"/>
      <c r="D919" s="81"/>
      <c r="E919" s="81"/>
      <c r="F919" s="81"/>
    </row>
    <row r="920" spans="1:6" x14ac:dyDescent="0.5">
      <c r="A920" s="110">
        <v>45111</v>
      </c>
      <c r="B920" s="110">
        <v>45111</v>
      </c>
      <c r="C920" s="111"/>
      <c r="D920" s="81"/>
      <c r="E920" s="81"/>
      <c r="F920" s="81"/>
    </row>
    <row r="921" spans="1:6" x14ac:dyDescent="0.5">
      <c r="A921" s="110">
        <v>45112</v>
      </c>
      <c r="B921" s="110">
        <v>45112</v>
      </c>
      <c r="C921" s="111"/>
      <c r="D921" s="81"/>
      <c r="E921" s="81"/>
      <c r="F921" s="81"/>
    </row>
    <row r="922" spans="1:6" x14ac:dyDescent="0.5">
      <c r="A922" s="110">
        <v>45113</v>
      </c>
      <c r="B922" s="110">
        <v>45113</v>
      </c>
      <c r="C922" s="111"/>
      <c r="D922" s="81"/>
      <c r="E922" s="81"/>
      <c r="F922" s="81"/>
    </row>
    <row r="923" spans="1:6" x14ac:dyDescent="0.5">
      <c r="A923" s="110">
        <v>45114</v>
      </c>
      <c r="B923" s="110">
        <v>45114</v>
      </c>
      <c r="C923" s="111"/>
      <c r="D923" s="81"/>
      <c r="E923" s="81"/>
      <c r="F923" s="81"/>
    </row>
    <row r="924" spans="1:6" x14ac:dyDescent="0.5">
      <c r="A924" s="110">
        <v>45115</v>
      </c>
      <c r="B924" s="110">
        <v>45115</v>
      </c>
      <c r="C924" s="111"/>
      <c r="D924" s="81"/>
      <c r="E924" s="81"/>
      <c r="F924" s="81"/>
    </row>
    <row r="925" spans="1:6" x14ac:dyDescent="0.5">
      <c r="A925" s="110">
        <v>45116</v>
      </c>
      <c r="B925" s="110">
        <v>45116</v>
      </c>
      <c r="C925" s="111"/>
      <c r="D925" s="81"/>
      <c r="E925" s="81"/>
      <c r="F925" s="81"/>
    </row>
    <row r="926" spans="1:6" x14ac:dyDescent="0.5">
      <c r="A926" s="110">
        <v>45117</v>
      </c>
      <c r="B926" s="110">
        <v>45117</v>
      </c>
      <c r="C926" s="111"/>
      <c r="D926" s="81"/>
      <c r="E926" s="81"/>
      <c r="F926" s="81"/>
    </row>
    <row r="927" spans="1:6" x14ac:dyDescent="0.5">
      <c r="A927" s="110">
        <v>45118</v>
      </c>
      <c r="B927" s="110">
        <v>45118</v>
      </c>
      <c r="C927" s="111"/>
      <c r="D927" s="81"/>
      <c r="E927" s="81"/>
      <c r="F927" s="81"/>
    </row>
    <row r="928" spans="1:6" x14ac:dyDescent="0.5">
      <c r="A928" s="110">
        <v>45119</v>
      </c>
      <c r="B928" s="110">
        <v>45119</v>
      </c>
      <c r="C928" s="111"/>
      <c r="D928" s="81"/>
      <c r="E928" s="81"/>
      <c r="F928" s="81"/>
    </row>
    <row r="929" spans="1:6" x14ac:dyDescent="0.5">
      <c r="A929" s="110">
        <v>45120</v>
      </c>
      <c r="B929" s="110">
        <v>45120</v>
      </c>
      <c r="C929" s="111"/>
      <c r="D929" s="81"/>
      <c r="E929" s="81"/>
      <c r="F929" s="81"/>
    </row>
    <row r="930" spans="1:6" x14ac:dyDescent="0.5">
      <c r="A930" s="110">
        <v>45121</v>
      </c>
      <c r="B930" s="110">
        <v>45121</v>
      </c>
      <c r="C930" s="111"/>
      <c r="D930" s="81"/>
      <c r="E930" s="81"/>
      <c r="F930" s="81"/>
    </row>
    <row r="931" spans="1:6" x14ac:dyDescent="0.5">
      <c r="A931" s="110">
        <v>45122</v>
      </c>
      <c r="B931" s="110">
        <v>45122</v>
      </c>
      <c r="C931" s="111"/>
      <c r="D931" s="81"/>
      <c r="E931" s="81"/>
      <c r="F931" s="81"/>
    </row>
    <row r="932" spans="1:6" x14ac:dyDescent="0.5">
      <c r="A932" s="110">
        <v>45123</v>
      </c>
      <c r="B932" s="110">
        <v>45123</v>
      </c>
      <c r="C932" s="111"/>
      <c r="D932" s="81"/>
      <c r="E932" s="81"/>
      <c r="F932" s="81"/>
    </row>
    <row r="933" spans="1:6" x14ac:dyDescent="0.5">
      <c r="A933" s="110">
        <v>45124</v>
      </c>
      <c r="B933" s="110">
        <v>45124</v>
      </c>
      <c r="C933" s="111"/>
      <c r="D933" s="81"/>
      <c r="E933" s="81"/>
      <c r="F933" s="81"/>
    </row>
    <row r="934" spans="1:6" x14ac:dyDescent="0.5">
      <c r="A934" s="110">
        <v>45125</v>
      </c>
      <c r="B934" s="110">
        <v>45125</v>
      </c>
      <c r="C934" s="111"/>
      <c r="D934" s="81"/>
      <c r="E934" s="81"/>
      <c r="F934" s="81"/>
    </row>
    <row r="935" spans="1:6" x14ac:dyDescent="0.5">
      <c r="A935" s="110">
        <v>45126</v>
      </c>
      <c r="B935" s="110">
        <v>45126</v>
      </c>
      <c r="C935" s="111"/>
      <c r="D935" s="81"/>
      <c r="E935" s="81"/>
      <c r="F935" s="81"/>
    </row>
    <row r="936" spans="1:6" x14ac:dyDescent="0.5">
      <c r="A936" s="110">
        <v>45127</v>
      </c>
      <c r="B936" s="110">
        <v>45127</v>
      </c>
      <c r="C936" s="111"/>
      <c r="D936" s="81"/>
      <c r="E936" s="81"/>
      <c r="F936" s="81"/>
    </row>
    <row r="937" spans="1:6" x14ac:dyDescent="0.5">
      <c r="A937" s="110">
        <v>45128</v>
      </c>
      <c r="B937" s="110">
        <v>45128</v>
      </c>
      <c r="C937" s="111"/>
      <c r="D937" s="81"/>
      <c r="E937" s="81"/>
      <c r="F937" s="81"/>
    </row>
    <row r="938" spans="1:6" x14ac:dyDescent="0.5">
      <c r="A938" s="110">
        <v>45129</v>
      </c>
      <c r="B938" s="110">
        <v>45129</v>
      </c>
      <c r="C938" s="111"/>
      <c r="D938" s="81"/>
      <c r="E938" s="81"/>
      <c r="F938" s="81"/>
    </row>
    <row r="939" spans="1:6" x14ac:dyDescent="0.5">
      <c r="A939" s="110">
        <v>45130</v>
      </c>
      <c r="B939" s="110">
        <v>45130</v>
      </c>
      <c r="C939" s="111"/>
      <c r="D939" s="81"/>
      <c r="E939" s="81"/>
      <c r="F939" s="81"/>
    </row>
    <row r="940" spans="1:6" x14ac:dyDescent="0.5">
      <c r="A940" s="110">
        <v>45131</v>
      </c>
      <c r="B940" s="110">
        <v>45131</v>
      </c>
      <c r="C940" s="111"/>
      <c r="D940" s="81"/>
      <c r="E940" s="81"/>
      <c r="F940" s="81"/>
    </row>
    <row r="941" spans="1:6" x14ac:dyDescent="0.5">
      <c r="A941" s="110">
        <v>45132</v>
      </c>
      <c r="B941" s="110">
        <v>45132</v>
      </c>
      <c r="C941" s="111"/>
      <c r="D941" s="81"/>
      <c r="E941" s="81"/>
      <c r="F941" s="81"/>
    </row>
    <row r="942" spans="1:6" x14ac:dyDescent="0.5">
      <c r="A942" s="110">
        <v>45133</v>
      </c>
      <c r="B942" s="110">
        <v>45133</v>
      </c>
      <c r="C942" s="111"/>
      <c r="D942" s="81"/>
      <c r="E942" s="81"/>
      <c r="F942" s="81"/>
    </row>
    <row r="943" spans="1:6" x14ac:dyDescent="0.5">
      <c r="A943" s="110">
        <v>45134</v>
      </c>
      <c r="B943" s="110">
        <v>45134</v>
      </c>
      <c r="C943" s="111"/>
      <c r="D943" s="81"/>
      <c r="E943" s="81"/>
      <c r="F943" s="81"/>
    </row>
    <row r="944" spans="1:6" x14ac:dyDescent="0.5">
      <c r="A944" s="110">
        <v>45135</v>
      </c>
      <c r="B944" s="110">
        <v>45135</v>
      </c>
      <c r="C944" s="111"/>
      <c r="D944" s="81"/>
      <c r="E944" s="81"/>
      <c r="F944" s="81"/>
    </row>
    <row r="945" spans="1:6" x14ac:dyDescent="0.5">
      <c r="A945" s="110">
        <v>45136</v>
      </c>
      <c r="B945" s="110">
        <v>45136</v>
      </c>
      <c r="C945" s="111"/>
      <c r="D945" s="81"/>
      <c r="E945" s="81"/>
      <c r="F945" s="81"/>
    </row>
    <row r="946" spans="1:6" x14ac:dyDescent="0.5">
      <c r="A946" s="110">
        <v>45137</v>
      </c>
      <c r="B946" s="110">
        <v>45137</v>
      </c>
      <c r="C946" s="111"/>
      <c r="D946" s="81"/>
      <c r="E946" s="81"/>
      <c r="F946" s="81"/>
    </row>
    <row r="947" spans="1:6" x14ac:dyDescent="0.5">
      <c r="A947" s="110">
        <v>45138</v>
      </c>
      <c r="B947" s="110">
        <v>45138</v>
      </c>
      <c r="C947" s="111"/>
      <c r="D947" s="81"/>
      <c r="E947" s="81"/>
      <c r="F947" s="81"/>
    </row>
    <row r="948" spans="1:6" x14ac:dyDescent="0.5">
      <c r="A948" s="110">
        <v>45139</v>
      </c>
      <c r="B948" s="110">
        <v>45139</v>
      </c>
      <c r="C948" s="111"/>
      <c r="D948" s="81"/>
      <c r="E948" s="81"/>
      <c r="F948" s="81"/>
    </row>
    <row r="949" spans="1:6" x14ac:dyDescent="0.5">
      <c r="A949" s="110">
        <v>45140</v>
      </c>
      <c r="B949" s="110">
        <v>45140</v>
      </c>
      <c r="C949" s="111"/>
      <c r="D949" s="81"/>
      <c r="E949" s="81"/>
      <c r="F949" s="81"/>
    </row>
    <row r="950" spans="1:6" x14ac:dyDescent="0.5">
      <c r="A950" s="110">
        <v>45141</v>
      </c>
      <c r="B950" s="110">
        <v>45141</v>
      </c>
      <c r="C950" s="111"/>
      <c r="D950" s="81"/>
      <c r="E950" s="81"/>
      <c r="F950" s="81"/>
    </row>
    <row r="951" spans="1:6" x14ac:dyDescent="0.5">
      <c r="A951" s="110">
        <v>45142</v>
      </c>
      <c r="B951" s="110">
        <v>45142</v>
      </c>
      <c r="C951" s="111"/>
      <c r="D951" s="81"/>
      <c r="E951" s="81"/>
      <c r="F951" s="81"/>
    </row>
    <row r="952" spans="1:6" x14ac:dyDescent="0.5">
      <c r="A952" s="110">
        <v>45143</v>
      </c>
      <c r="B952" s="110">
        <v>45143</v>
      </c>
      <c r="C952" s="111"/>
      <c r="D952" s="81"/>
      <c r="E952" s="81"/>
      <c r="F952" s="81"/>
    </row>
    <row r="953" spans="1:6" x14ac:dyDescent="0.5">
      <c r="A953" s="110">
        <v>45144</v>
      </c>
      <c r="B953" s="110">
        <v>45144</v>
      </c>
      <c r="C953" s="111"/>
      <c r="D953" s="81"/>
      <c r="E953" s="81"/>
      <c r="F953" s="81"/>
    </row>
    <row r="954" spans="1:6" x14ac:dyDescent="0.5">
      <c r="A954" s="110">
        <v>45145</v>
      </c>
      <c r="B954" s="110">
        <v>45145</v>
      </c>
      <c r="C954" s="111"/>
      <c r="D954" s="81"/>
      <c r="E954" s="81"/>
      <c r="F954" s="81"/>
    </row>
    <row r="955" spans="1:6" x14ac:dyDescent="0.5">
      <c r="A955" s="110">
        <v>45146</v>
      </c>
      <c r="B955" s="110">
        <v>45146</v>
      </c>
      <c r="C955" s="111"/>
      <c r="D955" s="81"/>
      <c r="E955" s="81"/>
      <c r="F955" s="81"/>
    </row>
    <row r="956" spans="1:6" x14ac:dyDescent="0.5">
      <c r="A956" s="110">
        <v>45147</v>
      </c>
      <c r="B956" s="110">
        <v>45147</v>
      </c>
      <c r="C956" s="111"/>
      <c r="D956" s="81"/>
      <c r="E956" s="81"/>
      <c r="F956" s="81"/>
    </row>
    <row r="957" spans="1:6" x14ac:dyDescent="0.5">
      <c r="A957" s="110">
        <v>45148</v>
      </c>
      <c r="B957" s="110">
        <v>45148</v>
      </c>
      <c r="C957" s="111"/>
      <c r="D957" s="81"/>
      <c r="E957" s="81"/>
      <c r="F957" s="81"/>
    </row>
    <row r="958" spans="1:6" x14ac:dyDescent="0.5">
      <c r="A958" s="110">
        <v>45149</v>
      </c>
      <c r="B958" s="110">
        <v>45149</v>
      </c>
      <c r="C958" s="111"/>
      <c r="D958" s="81"/>
      <c r="E958" s="81"/>
      <c r="F958" s="81"/>
    </row>
    <row r="959" spans="1:6" x14ac:dyDescent="0.5">
      <c r="A959" s="110">
        <v>45150</v>
      </c>
      <c r="B959" s="110">
        <v>45150</v>
      </c>
      <c r="C959" s="111"/>
      <c r="D959" s="81"/>
      <c r="E959" s="81"/>
      <c r="F959" s="81"/>
    </row>
    <row r="960" spans="1:6" x14ac:dyDescent="0.5">
      <c r="A960" s="110">
        <v>45151</v>
      </c>
      <c r="B960" s="110">
        <v>45151</v>
      </c>
      <c r="C960" s="111"/>
      <c r="D960" s="81"/>
      <c r="E960" s="81"/>
      <c r="F960" s="81"/>
    </row>
    <row r="961" spans="1:6" x14ac:dyDescent="0.5">
      <c r="A961" s="110">
        <v>45152</v>
      </c>
      <c r="B961" s="110">
        <v>45152</v>
      </c>
      <c r="C961" s="111"/>
      <c r="D961" s="81"/>
      <c r="E961" s="81"/>
      <c r="F961" s="81"/>
    </row>
    <row r="962" spans="1:6" x14ac:dyDescent="0.5">
      <c r="A962" s="110">
        <v>45153</v>
      </c>
      <c r="B962" s="110">
        <v>45153</v>
      </c>
      <c r="C962" s="111"/>
      <c r="D962" s="81"/>
      <c r="E962" s="81"/>
      <c r="F962" s="81"/>
    </row>
    <row r="963" spans="1:6" x14ac:dyDescent="0.5">
      <c r="A963" s="110">
        <v>45154</v>
      </c>
      <c r="B963" s="110">
        <v>45154</v>
      </c>
      <c r="C963" s="111"/>
      <c r="D963" s="81"/>
      <c r="E963" s="81"/>
      <c r="F963" s="81"/>
    </row>
    <row r="964" spans="1:6" x14ac:dyDescent="0.5">
      <c r="A964" s="110">
        <v>45155</v>
      </c>
      <c r="B964" s="110">
        <v>45155</v>
      </c>
      <c r="C964" s="111"/>
      <c r="D964" s="81"/>
      <c r="E964" s="81"/>
      <c r="F964" s="81"/>
    </row>
    <row r="965" spans="1:6" x14ac:dyDescent="0.5">
      <c r="A965" s="110">
        <v>45156</v>
      </c>
      <c r="B965" s="110">
        <v>45156</v>
      </c>
      <c r="C965" s="111"/>
      <c r="D965" s="81"/>
      <c r="E965" s="81"/>
      <c r="F965" s="81"/>
    </row>
    <row r="966" spans="1:6" x14ac:dyDescent="0.5">
      <c r="A966" s="110">
        <v>45157</v>
      </c>
      <c r="B966" s="110">
        <v>45157</v>
      </c>
      <c r="C966" s="111"/>
      <c r="D966" s="81"/>
      <c r="E966" s="81"/>
      <c r="F966" s="81"/>
    </row>
    <row r="967" spans="1:6" x14ac:dyDescent="0.5">
      <c r="A967" s="110">
        <v>45158</v>
      </c>
      <c r="B967" s="110">
        <v>45158</v>
      </c>
      <c r="C967" s="111"/>
      <c r="D967" s="81"/>
      <c r="E967" s="81"/>
      <c r="F967" s="81"/>
    </row>
    <row r="968" spans="1:6" x14ac:dyDescent="0.5">
      <c r="A968" s="110">
        <v>45159</v>
      </c>
      <c r="B968" s="110">
        <v>45159</v>
      </c>
      <c r="C968" s="111"/>
      <c r="D968" s="81"/>
      <c r="E968" s="81"/>
      <c r="F968" s="81"/>
    </row>
    <row r="969" spans="1:6" x14ac:dyDescent="0.5">
      <c r="A969" s="110">
        <v>45160</v>
      </c>
      <c r="B969" s="110">
        <v>45160</v>
      </c>
      <c r="C969" s="111"/>
      <c r="D969" s="81"/>
      <c r="E969" s="81"/>
      <c r="F969" s="81"/>
    </row>
    <row r="970" spans="1:6" x14ac:dyDescent="0.5">
      <c r="A970" s="110">
        <v>45161</v>
      </c>
      <c r="B970" s="110">
        <v>45161</v>
      </c>
      <c r="C970" s="111"/>
      <c r="D970" s="81"/>
      <c r="E970" s="81"/>
      <c r="F970" s="81"/>
    </row>
    <row r="971" spans="1:6" x14ac:dyDescent="0.5">
      <c r="A971" s="110">
        <v>45162</v>
      </c>
      <c r="B971" s="110">
        <v>45162</v>
      </c>
      <c r="C971" s="111"/>
      <c r="D971" s="81"/>
      <c r="E971" s="81"/>
      <c r="F971" s="81"/>
    </row>
    <row r="972" spans="1:6" x14ac:dyDescent="0.5">
      <c r="A972" s="110">
        <v>45163</v>
      </c>
      <c r="B972" s="110">
        <v>45163</v>
      </c>
      <c r="C972" s="111"/>
      <c r="D972" s="81"/>
      <c r="E972" s="81"/>
      <c r="F972" s="81"/>
    </row>
    <row r="973" spans="1:6" x14ac:dyDescent="0.5">
      <c r="A973" s="110">
        <v>45164</v>
      </c>
      <c r="B973" s="110">
        <v>45164</v>
      </c>
      <c r="C973" s="111"/>
      <c r="D973" s="81"/>
      <c r="E973" s="81"/>
      <c r="F973" s="81"/>
    </row>
    <row r="974" spans="1:6" x14ac:dyDescent="0.5">
      <c r="A974" s="110">
        <v>45165</v>
      </c>
      <c r="B974" s="110">
        <v>45165</v>
      </c>
      <c r="C974" s="111"/>
      <c r="D974" s="81"/>
      <c r="E974" s="81"/>
      <c r="F974" s="81"/>
    </row>
    <row r="975" spans="1:6" x14ac:dyDescent="0.5">
      <c r="A975" s="110">
        <v>45166</v>
      </c>
      <c r="B975" s="110">
        <v>45166</v>
      </c>
      <c r="C975" s="111"/>
      <c r="D975" s="81"/>
      <c r="E975" s="81"/>
      <c r="F975" s="81"/>
    </row>
    <row r="976" spans="1:6" x14ac:dyDescent="0.5">
      <c r="A976" s="110">
        <v>45167</v>
      </c>
      <c r="B976" s="110">
        <v>45167</v>
      </c>
      <c r="C976" s="111"/>
      <c r="D976" s="81"/>
      <c r="E976" s="81"/>
      <c r="F976" s="81"/>
    </row>
    <row r="977" spans="1:6" x14ac:dyDescent="0.5">
      <c r="A977" s="110">
        <v>45168</v>
      </c>
      <c r="B977" s="110">
        <v>45168</v>
      </c>
      <c r="C977" s="111"/>
      <c r="D977" s="81"/>
      <c r="E977" s="81"/>
      <c r="F977" s="81"/>
    </row>
    <row r="978" spans="1:6" x14ac:dyDescent="0.5">
      <c r="A978" s="110">
        <v>45169</v>
      </c>
      <c r="B978" s="110">
        <v>45169</v>
      </c>
      <c r="C978" s="111"/>
      <c r="D978" s="81"/>
      <c r="E978" s="81"/>
      <c r="F978" s="81"/>
    </row>
    <row r="979" spans="1:6" x14ac:dyDescent="0.5">
      <c r="A979" s="110">
        <v>45170</v>
      </c>
      <c r="B979" s="110">
        <v>45170</v>
      </c>
      <c r="C979" s="111"/>
      <c r="D979" s="81"/>
      <c r="E979" s="81"/>
      <c r="F979" s="81"/>
    </row>
    <row r="980" spans="1:6" x14ac:dyDescent="0.5">
      <c r="A980" s="110">
        <v>45171</v>
      </c>
      <c r="B980" s="110">
        <v>45171</v>
      </c>
      <c r="C980" s="111"/>
      <c r="D980" s="81"/>
      <c r="E980" s="81"/>
      <c r="F980" s="81"/>
    </row>
    <row r="981" spans="1:6" x14ac:dyDescent="0.5">
      <c r="A981" s="110">
        <v>45172</v>
      </c>
      <c r="B981" s="110">
        <v>45172</v>
      </c>
      <c r="C981" s="111"/>
      <c r="D981" s="81"/>
      <c r="E981" s="81"/>
      <c r="F981" s="81"/>
    </row>
    <row r="982" spans="1:6" x14ac:dyDescent="0.5">
      <c r="A982" s="110">
        <v>45173</v>
      </c>
      <c r="B982" s="110">
        <v>45173</v>
      </c>
      <c r="C982" s="111"/>
      <c r="D982" s="81"/>
      <c r="E982" s="81"/>
      <c r="F982" s="81"/>
    </row>
    <row r="983" spans="1:6" x14ac:dyDescent="0.5">
      <c r="A983" s="110">
        <v>45174</v>
      </c>
      <c r="B983" s="110">
        <v>45174</v>
      </c>
      <c r="C983" s="111"/>
      <c r="D983" s="81"/>
      <c r="E983" s="81"/>
      <c r="F983" s="81"/>
    </row>
    <row r="984" spans="1:6" x14ac:dyDescent="0.5">
      <c r="A984" s="110">
        <v>45175</v>
      </c>
      <c r="B984" s="110">
        <v>45175</v>
      </c>
      <c r="C984" s="111"/>
      <c r="D984" s="81"/>
      <c r="E984" s="81"/>
      <c r="F984" s="81"/>
    </row>
    <row r="985" spans="1:6" x14ac:dyDescent="0.5">
      <c r="A985" s="110">
        <v>45176</v>
      </c>
      <c r="B985" s="110">
        <v>45176</v>
      </c>
      <c r="C985" s="111"/>
      <c r="D985" s="81"/>
      <c r="E985" s="81"/>
      <c r="F985" s="81"/>
    </row>
    <row r="986" spans="1:6" x14ac:dyDescent="0.5">
      <c r="A986" s="110">
        <v>45177</v>
      </c>
      <c r="B986" s="110">
        <v>45177</v>
      </c>
      <c r="C986" s="111"/>
      <c r="D986" s="81"/>
      <c r="E986" s="81"/>
      <c r="F986" s="81"/>
    </row>
    <row r="987" spans="1:6" x14ac:dyDescent="0.5">
      <c r="A987" s="110">
        <v>45178</v>
      </c>
      <c r="B987" s="110">
        <v>45178</v>
      </c>
      <c r="C987" s="111"/>
      <c r="D987" s="81"/>
      <c r="E987" s="81"/>
      <c r="F987" s="81"/>
    </row>
    <row r="988" spans="1:6" x14ac:dyDescent="0.5">
      <c r="A988" s="110">
        <v>45179</v>
      </c>
      <c r="B988" s="110">
        <v>45179</v>
      </c>
      <c r="C988" s="111"/>
      <c r="D988" s="81"/>
      <c r="E988" s="81"/>
      <c r="F988" s="81"/>
    </row>
    <row r="989" spans="1:6" x14ac:dyDescent="0.5">
      <c r="A989" s="110">
        <v>45180</v>
      </c>
      <c r="B989" s="110">
        <v>45180</v>
      </c>
      <c r="C989" s="111"/>
      <c r="D989" s="81"/>
      <c r="E989" s="81"/>
      <c r="F989" s="81"/>
    </row>
    <row r="990" spans="1:6" x14ac:dyDescent="0.5">
      <c r="A990" s="110">
        <v>45181</v>
      </c>
      <c r="B990" s="110">
        <v>45181</v>
      </c>
      <c r="C990" s="111"/>
      <c r="D990" s="81"/>
      <c r="E990" s="81"/>
      <c r="F990" s="81"/>
    </row>
    <row r="991" spans="1:6" x14ac:dyDescent="0.5">
      <c r="A991" s="110">
        <v>45182</v>
      </c>
      <c r="B991" s="110">
        <v>45182</v>
      </c>
      <c r="C991" s="111"/>
      <c r="D991" s="81"/>
      <c r="E991" s="81"/>
      <c r="F991" s="81"/>
    </row>
    <row r="992" spans="1:6" x14ac:dyDescent="0.5">
      <c r="A992" s="110">
        <v>45183</v>
      </c>
      <c r="B992" s="110">
        <v>45183</v>
      </c>
      <c r="C992" s="111"/>
      <c r="D992" s="81"/>
      <c r="E992" s="81"/>
      <c r="F992" s="81"/>
    </row>
    <row r="993" spans="1:6" x14ac:dyDescent="0.5">
      <c r="A993" s="110">
        <v>45184</v>
      </c>
      <c r="B993" s="110">
        <v>45184</v>
      </c>
      <c r="C993" s="111"/>
      <c r="D993" s="81"/>
      <c r="E993" s="81"/>
      <c r="F993" s="81"/>
    </row>
    <row r="994" spans="1:6" x14ac:dyDescent="0.5">
      <c r="A994" s="110">
        <v>45185</v>
      </c>
      <c r="B994" s="110">
        <v>45185</v>
      </c>
      <c r="C994" s="111"/>
      <c r="D994" s="81"/>
      <c r="E994" s="81"/>
      <c r="F994" s="81"/>
    </row>
    <row r="995" spans="1:6" x14ac:dyDescent="0.5">
      <c r="A995" s="110">
        <v>45186</v>
      </c>
      <c r="B995" s="110">
        <v>45186</v>
      </c>
      <c r="C995" s="111"/>
      <c r="D995" s="81"/>
      <c r="E995" s="81"/>
      <c r="F995" s="81"/>
    </row>
    <row r="996" spans="1:6" x14ac:dyDescent="0.5">
      <c r="A996" s="110">
        <v>45187</v>
      </c>
      <c r="B996" s="110">
        <v>45187</v>
      </c>
      <c r="C996" s="111"/>
      <c r="D996" s="81"/>
      <c r="E996" s="81"/>
      <c r="F996" s="81"/>
    </row>
    <row r="997" spans="1:6" x14ac:dyDescent="0.5">
      <c r="A997" s="110">
        <v>45188</v>
      </c>
      <c r="B997" s="110">
        <v>45188</v>
      </c>
      <c r="C997" s="111"/>
      <c r="D997" s="81"/>
      <c r="E997" s="81"/>
      <c r="F997" s="81"/>
    </row>
    <row r="998" spans="1:6" x14ac:dyDescent="0.5">
      <c r="A998" s="110">
        <v>45189</v>
      </c>
      <c r="B998" s="110">
        <v>45189</v>
      </c>
      <c r="C998" s="111"/>
      <c r="D998" s="81"/>
      <c r="E998" s="81"/>
      <c r="F998" s="81"/>
    </row>
    <row r="999" spans="1:6" x14ac:dyDescent="0.5">
      <c r="A999" s="110">
        <v>45190</v>
      </c>
      <c r="B999" s="110">
        <v>45190</v>
      </c>
      <c r="C999" s="111"/>
      <c r="D999" s="81"/>
      <c r="E999" s="81"/>
      <c r="F999" s="81"/>
    </row>
    <row r="1000" spans="1:6" x14ac:dyDescent="0.5">
      <c r="A1000" s="110">
        <v>45191</v>
      </c>
      <c r="B1000" s="110">
        <v>45191</v>
      </c>
      <c r="C1000" s="111"/>
      <c r="D1000" s="81"/>
      <c r="E1000" s="81"/>
      <c r="F1000" s="81"/>
    </row>
    <row r="1001" spans="1:6" x14ac:dyDescent="0.5">
      <c r="A1001" s="110">
        <v>45192</v>
      </c>
      <c r="B1001" s="110">
        <v>45192</v>
      </c>
      <c r="C1001" s="111"/>
      <c r="D1001" s="81"/>
      <c r="E1001" s="81"/>
      <c r="F1001" s="81"/>
    </row>
    <row r="1002" spans="1:6" x14ac:dyDescent="0.5">
      <c r="A1002" s="110">
        <v>45193</v>
      </c>
      <c r="B1002" s="110">
        <v>45193</v>
      </c>
      <c r="C1002" s="111"/>
      <c r="D1002" s="81"/>
      <c r="E1002" s="81"/>
      <c r="F1002" s="81"/>
    </row>
    <row r="1003" spans="1:6" x14ac:dyDescent="0.5">
      <c r="A1003" s="110">
        <v>45194</v>
      </c>
      <c r="B1003" s="110">
        <v>45194</v>
      </c>
      <c r="C1003" s="111"/>
      <c r="D1003" s="81"/>
      <c r="E1003" s="81"/>
      <c r="F1003" s="81"/>
    </row>
    <row r="1004" spans="1:6" x14ac:dyDescent="0.5">
      <c r="A1004" s="110">
        <v>45195</v>
      </c>
      <c r="B1004" s="110">
        <v>45195</v>
      </c>
      <c r="C1004" s="111"/>
      <c r="D1004" s="81"/>
      <c r="E1004" s="81"/>
      <c r="F1004" s="81"/>
    </row>
    <row r="1005" spans="1:6" x14ac:dyDescent="0.5">
      <c r="A1005" s="110">
        <v>45196</v>
      </c>
      <c r="B1005" s="110">
        <v>45196</v>
      </c>
      <c r="C1005" s="111"/>
      <c r="D1005" s="81"/>
      <c r="E1005" s="81"/>
      <c r="F1005" s="81"/>
    </row>
    <row r="1006" spans="1:6" x14ac:dyDescent="0.5">
      <c r="A1006" s="110">
        <v>45197</v>
      </c>
      <c r="B1006" s="110">
        <v>45197</v>
      </c>
      <c r="C1006" s="111"/>
      <c r="D1006" s="81"/>
      <c r="E1006" s="81"/>
      <c r="F1006" s="81"/>
    </row>
    <row r="1007" spans="1:6" x14ac:dyDescent="0.5">
      <c r="A1007" s="110">
        <v>45198</v>
      </c>
      <c r="B1007" s="110">
        <v>45198</v>
      </c>
      <c r="C1007" s="111"/>
      <c r="D1007" s="81"/>
      <c r="E1007" s="81"/>
      <c r="F1007" s="81"/>
    </row>
    <row r="1008" spans="1:6" x14ac:dyDescent="0.5">
      <c r="A1008" s="110">
        <v>45199</v>
      </c>
      <c r="B1008" s="110">
        <v>45199</v>
      </c>
      <c r="C1008" s="111"/>
      <c r="D1008" s="81"/>
      <c r="E1008" s="81"/>
      <c r="F1008" s="81"/>
    </row>
    <row r="1009" spans="1:6" x14ac:dyDescent="0.5">
      <c r="A1009" s="110">
        <v>45200</v>
      </c>
      <c r="B1009" s="110">
        <v>45200</v>
      </c>
      <c r="C1009" s="111"/>
      <c r="D1009" s="81"/>
      <c r="E1009" s="81"/>
      <c r="F1009" s="81"/>
    </row>
    <row r="1010" spans="1:6" x14ac:dyDescent="0.5">
      <c r="A1010" s="110">
        <v>45201</v>
      </c>
      <c r="B1010" s="110">
        <v>45201</v>
      </c>
      <c r="C1010" s="111"/>
      <c r="D1010" s="81"/>
      <c r="E1010" s="81"/>
      <c r="F1010" s="81"/>
    </row>
    <row r="1011" spans="1:6" x14ac:dyDescent="0.5">
      <c r="A1011" s="110">
        <v>45202</v>
      </c>
      <c r="B1011" s="110">
        <v>45202</v>
      </c>
      <c r="C1011" s="111"/>
      <c r="D1011" s="81"/>
      <c r="E1011" s="81"/>
      <c r="F1011" s="81"/>
    </row>
    <row r="1012" spans="1:6" x14ac:dyDescent="0.5">
      <c r="A1012" s="110">
        <v>45203</v>
      </c>
      <c r="B1012" s="110">
        <v>45203</v>
      </c>
      <c r="C1012" s="111"/>
      <c r="D1012" s="81"/>
      <c r="E1012" s="81"/>
      <c r="F1012" s="81"/>
    </row>
    <row r="1013" spans="1:6" x14ac:dyDescent="0.5">
      <c r="A1013" s="110">
        <v>45204</v>
      </c>
      <c r="B1013" s="110">
        <v>45204</v>
      </c>
      <c r="C1013" s="111"/>
      <c r="D1013" s="81"/>
      <c r="E1013" s="81"/>
      <c r="F1013" s="81"/>
    </row>
    <row r="1014" spans="1:6" x14ac:dyDescent="0.5">
      <c r="A1014" s="110">
        <v>45205</v>
      </c>
      <c r="B1014" s="110">
        <v>45205</v>
      </c>
      <c r="C1014" s="111"/>
      <c r="D1014" s="81"/>
      <c r="E1014" s="81"/>
      <c r="F1014" s="81"/>
    </row>
    <row r="1015" spans="1:6" x14ac:dyDescent="0.5">
      <c r="A1015" s="110">
        <v>45206</v>
      </c>
      <c r="B1015" s="110">
        <v>45206</v>
      </c>
      <c r="C1015" s="111"/>
      <c r="D1015" s="81"/>
      <c r="E1015" s="81"/>
      <c r="F1015" s="81"/>
    </row>
    <row r="1016" spans="1:6" x14ac:dyDescent="0.5">
      <c r="A1016" s="110">
        <v>45207</v>
      </c>
      <c r="B1016" s="110">
        <v>45207</v>
      </c>
      <c r="C1016" s="111"/>
      <c r="D1016" s="81"/>
      <c r="E1016" s="81"/>
      <c r="F1016" s="81"/>
    </row>
    <row r="1017" spans="1:6" x14ac:dyDescent="0.5">
      <c r="A1017" s="110">
        <v>45208</v>
      </c>
      <c r="B1017" s="110">
        <v>45208</v>
      </c>
      <c r="C1017" s="111"/>
      <c r="D1017" s="81"/>
      <c r="E1017" s="81"/>
      <c r="F1017" s="81"/>
    </row>
    <row r="1018" spans="1:6" x14ac:dyDescent="0.5">
      <c r="A1018" s="110">
        <v>45209</v>
      </c>
      <c r="B1018" s="110">
        <v>45209</v>
      </c>
      <c r="C1018" s="111"/>
      <c r="D1018" s="81"/>
      <c r="E1018" s="81"/>
      <c r="F1018" s="81"/>
    </row>
    <row r="1019" spans="1:6" x14ac:dyDescent="0.5">
      <c r="A1019" s="110">
        <v>45210</v>
      </c>
      <c r="B1019" s="110">
        <v>45210</v>
      </c>
      <c r="C1019" s="111"/>
      <c r="D1019" s="81"/>
      <c r="E1019" s="81"/>
      <c r="F1019" s="81"/>
    </row>
    <row r="1020" spans="1:6" x14ac:dyDescent="0.5">
      <c r="A1020" s="110">
        <v>45211</v>
      </c>
      <c r="B1020" s="110">
        <v>45211</v>
      </c>
      <c r="C1020" s="111"/>
      <c r="D1020" s="81"/>
      <c r="E1020" s="81"/>
      <c r="F1020" s="81"/>
    </row>
    <row r="1021" spans="1:6" x14ac:dyDescent="0.5">
      <c r="A1021" s="110">
        <v>45212</v>
      </c>
      <c r="B1021" s="110">
        <v>45212</v>
      </c>
      <c r="C1021" s="111"/>
      <c r="D1021" s="81"/>
      <c r="E1021" s="81"/>
      <c r="F1021" s="81"/>
    </row>
    <row r="1022" spans="1:6" x14ac:dyDescent="0.5">
      <c r="A1022" s="110">
        <v>45213</v>
      </c>
      <c r="B1022" s="110">
        <v>45213</v>
      </c>
      <c r="C1022" s="111"/>
      <c r="D1022" s="81"/>
      <c r="E1022" s="81"/>
      <c r="F1022" s="81"/>
    </row>
    <row r="1023" spans="1:6" x14ac:dyDescent="0.5">
      <c r="A1023" s="110">
        <v>45214</v>
      </c>
      <c r="B1023" s="110">
        <v>45214</v>
      </c>
      <c r="C1023" s="111"/>
      <c r="D1023" s="81"/>
      <c r="E1023" s="81"/>
      <c r="F1023" s="81"/>
    </row>
    <row r="1024" spans="1:6" x14ac:dyDescent="0.5">
      <c r="A1024" s="110">
        <v>45215</v>
      </c>
      <c r="B1024" s="110">
        <v>45215</v>
      </c>
      <c r="C1024" s="111"/>
      <c r="D1024" s="81"/>
      <c r="E1024" s="81"/>
      <c r="F1024" s="81"/>
    </row>
    <row r="1025" spans="1:6" x14ac:dyDescent="0.5">
      <c r="A1025" s="110">
        <v>45216</v>
      </c>
      <c r="B1025" s="110">
        <v>45216</v>
      </c>
      <c r="C1025" s="111"/>
      <c r="D1025" s="81"/>
      <c r="E1025" s="81"/>
      <c r="F1025" s="81"/>
    </row>
    <row r="1026" spans="1:6" x14ac:dyDescent="0.5">
      <c r="A1026" s="110">
        <v>45217</v>
      </c>
      <c r="B1026" s="110">
        <v>45217</v>
      </c>
      <c r="C1026" s="111"/>
      <c r="D1026" s="81"/>
      <c r="E1026" s="81"/>
      <c r="F1026" s="81"/>
    </row>
    <row r="1027" spans="1:6" x14ac:dyDescent="0.5">
      <c r="A1027" s="110">
        <v>45218</v>
      </c>
      <c r="B1027" s="110">
        <v>45218</v>
      </c>
      <c r="C1027" s="111"/>
      <c r="D1027" s="81"/>
      <c r="E1027" s="81"/>
      <c r="F1027" s="81"/>
    </row>
    <row r="1028" spans="1:6" x14ac:dyDescent="0.5">
      <c r="A1028" s="110">
        <v>45219</v>
      </c>
      <c r="B1028" s="110">
        <v>45219</v>
      </c>
      <c r="C1028" s="111"/>
      <c r="D1028" s="81"/>
      <c r="E1028" s="81"/>
      <c r="F1028" s="81"/>
    </row>
    <row r="1029" spans="1:6" x14ac:dyDescent="0.5">
      <c r="A1029" s="110">
        <v>45220</v>
      </c>
      <c r="B1029" s="110">
        <v>45220</v>
      </c>
      <c r="C1029" s="111"/>
      <c r="D1029" s="81"/>
      <c r="E1029" s="81"/>
      <c r="F1029" s="81"/>
    </row>
    <row r="1030" spans="1:6" x14ac:dyDescent="0.5">
      <c r="A1030" s="110">
        <v>45221</v>
      </c>
      <c r="B1030" s="110">
        <v>45221</v>
      </c>
      <c r="C1030" s="111"/>
      <c r="D1030" s="81"/>
      <c r="E1030" s="81"/>
      <c r="F1030" s="81"/>
    </row>
    <row r="1031" spans="1:6" x14ac:dyDescent="0.5">
      <c r="A1031" s="110">
        <v>45222</v>
      </c>
      <c r="B1031" s="110">
        <v>45222</v>
      </c>
      <c r="C1031" s="111"/>
      <c r="D1031" s="81"/>
      <c r="E1031" s="81"/>
      <c r="F1031" s="81"/>
    </row>
    <row r="1032" spans="1:6" x14ac:dyDescent="0.5">
      <c r="A1032" s="110">
        <v>45223</v>
      </c>
      <c r="B1032" s="110">
        <v>45223</v>
      </c>
      <c r="C1032" s="111"/>
      <c r="D1032" s="81"/>
      <c r="E1032" s="81"/>
      <c r="F1032" s="81"/>
    </row>
    <row r="1033" spans="1:6" x14ac:dyDescent="0.5">
      <c r="A1033" s="110">
        <v>45224</v>
      </c>
      <c r="B1033" s="110">
        <v>45224</v>
      </c>
      <c r="C1033" s="111"/>
      <c r="D1033" s="81"/>
      <c r="E1033" s="81"/>
      <c r="F1033" s="81"/>
    </row>
    <row r="1034" spans="1:6" x14ac:dyDescent="0.5">
      <c r="A1034" s="110">
        <v>45225</v>
      </c>
      <c r="B1034" s="110">
        <v>45225</v>
      </c>
      <c r="C1034" s="111"/>
      <c r="D1034" s="81"/>
      <c r="E1034" s="81"/>
      <c r="F1034" s="81"/>
    </row>
    <row r="1035" spans="1:6" x14ac:dyDescent="0.5">
      <c r="A1035" s="110">
        <v>45226</v>
      </c>
      <c r="B1035" s="110">
        <v>45226</v>
      </c>
      <c r="C1035" s="111"/>
      <c r="D1035" s="81"/>
      <c r="E1035" s="81"/>
      <c r="F1035" s="81"/>
    </row>
    <row r="1036" spans="1:6" x14ac:dyDescent="0.5">
      <c r="A1036" s="110">
        <v>45227</v>
      </c>
      <c r="B1036" s="110">
        <v>45227</v>
      </c>
      <c r="C1036" s="111"/>
      <c r="D1036" s="81"/>
      <c r="E1036" s="81"/>
      <c r="F1036" s="81"/>
    </row>
    <row r="1037" spans="1:6" x14ac:dyDescent="0.5">
      <c r="A1037" s="110">
        <v>45228</v>
      </c>
      <c r="B1037" s="110">
        <v>45228</v>
      </c>
      <c r="C1037" s="111"/>
      <c r="D1037" s="81"/>
      <c r="E1037" s="81"/>
      <c r="F1037" s="81"/>
    </row>
    <row r="1038" spans="1:6" x14ac:dyDescent="0.5">
      <c r="A1038" s="110">
        <v>45229</v>
      </c>
      <c r="B1038" s="110">
        <v>45229</v>
      </c>
      <c r="C1038" s="111"/>
      <c r="D1038" s="81"/>
      <c r="E1038" s="81"/>
      <c r="F1038" s="81"/>
    </row>
    <row r="1039" spans="1:6" x14ac:dyDescent="0.5">
      <c r="A1039" s="110">
        <v>45230</v>
      </c>
      <c r="B1039" s="110">
        <v>45230</v>
      </c>
      <c r="C1039" s="111"/>
      <c r="D1039" s="81"/>
      <c r="E1039" s="81"/>
      <c r="F1039" s="81"/>
    </row>
    <row r="1040" spans="1:6" x14ac:dyDescent="0.5">
      <c r="A1040" s="110">
        <v>45231</v>
      </c>
      <c r="B1040" s="110">
        <v>45231</v>
      </c>
      <c r="C1040" s="111"/>
      <c r="D1040" s="81"/>
      <c r="E1040" s="81"/>
      <c r="F1040" s="81"/>
    </row>
    <row r="1041" spans="1:6" x14ac:dyDescent="0.5">
      <c r="A1041" s="110">
        <v>45232</v>
      </c>
      <c r="B1041" s="110">
        <v>45232</v>
      </c>
      <c r="C1041" s="111"/>
      <c r="D1041" s="81"/>
      <c r="E1041" s="81"/>
      <c r="F1041" s="81"/>
    </row>
    <row r="1042" spans="1:6" x14ac:dyDescent="0.5">
      <c r="A1042" s="110">
        <v>45233</v>
      </c>
      <c r="B1042" s="110">
        <v>45233</v>
      </c>
      <c r="C1042" s="111"/>
      <c r="D1042" s="81"/>
      <c r="E1042" s="81"/>
      <c r="F1042" s="81"/>
    </row>
    <row r="1043" spans="1:6" x14ac:dyDescent="0.5">
      <c r="A1043" s="110">
        <v>45234</v>
      </c>
      <c r="B1043" s="110">
        <v>45234</v>
      </c>
      <c r="C1043" s="111"/>
      <c r="D1043" s="81"/>
      <c r="E1043" s="81"/>
      <c r="F1043" s="81"/>
    </row>
    <row r="1044" spans="1:6" x14ac:dyDescent="0.5">
      <c r="A1044" s="110">
        <v>45235</v>
      </c>
      <c r="B1044" s="110">
        <v>45235</v>
      </c>
      <c r="C1044" s="111"/>
      <c r="D1044" s="81"/>
      <c r="E1044" s="81"/>
      <c r="F1044" s="81"/>
    </row>
    <row r="1045" spans="1:6" x14ac:dyDescent="0.5">
      <c r="A1045" s="110">
        <v>45236</v>
      </c>
      <c r="B1045" s="110">
        <v>45236</v>
      </c>
      <c r="C1045" s="111"/>
      <c r="D1045" s="81"/>
      <c r="E1045" s="81"/>
      <c r="F1045" s="81"/>
    </row>
    <row r="1046" spans="1:6" x14ac:dyDescent="0.5">
      <c r="A1046" s="110">
        <v>45237</v>
      </c>
      <c r="B1046" s="110">
        <v>45237</v>
      </c>
      <c r="C1046" s="111"/>
      <c r="D1046" s="81"/>
      <c r="E1046" s="81"/>
      <c r="F1046" s="81"/>
    </row>
    <row r="1047" spans="1:6" x14ac:dyDescent="0.5">
      <c r="A1047" s="110">
        <v>45238</v>
      </c>
      <c r="B1047" s="110">
        <v>45238</v>
      </c>
      <c r="C1047" s="111"/>
      <c r="D1047" s="81"/>
      <c r="E1047" s="81"/>
      <c r="F1047" s="81"/>
    </row>
    <row r="1048" spans="1:6" x14ac:dyDescent="0.5">
      <c r="A1048" s="110">
        <v>45239</v>
      </c>
      <c r="B1048" s="110">
        <v>45239</v>
      </c>
      <c r="C1048" s="111"/>
      <c r="D1048" s="81"/>
      <c r="E1048" s="81"/>
      <c r="F1048" s="81"/>
    </row>
    <row r="1049" spans="1:6" x14ac:dyDescent="0.5">
      <c r="A1049" s="110">
        <v>45240</v>
      </c>
      <c r="B1049" s="110">
        <v>45240</v>
      </c>
      <c r="C1049" s="111"/>
      <c r="D1049" s="81"/>
      <c r="E1049" s="81"/>
      <c r="F1049" s="81"/>
    </row>
    <row r="1050" spans="1:6" x14ac:dyDescent="0.5">
      <c r="A1050" s="110">
        <v>45241</v>
      </c>
      <c r="B1050" s="110">
        <v>45241</v>
      </c>
      <c r="C1050" s="111"/>
      <c r="D1050" s="81"/>
      <c r="E1050" s="81"/>
      <c r="F1050" s="81"/>
    </row>
    <row r="1051" spans="1:6" x14ac:dyDescent="0.5">
      <c r="A1051" s="110">
        <v>45242</v>
      </c>
      <c r="B1051" s="110">
        <v>45242</v>
      </c>
      <c r="C1051" s="111"/>
      <c r="D1051" s="81"/>
      <c r="E1051" s="81"/>
      <c r="F1051" s="81"/>
    </row>
    <row r="1052" spans="1:6" x14ac:dyDescent="0.5">
      <c r="A1052" s="110">
        <v>45243</v>
      </c>
      <c r="B1052" s="110">
        <v>45243</v>
      </c>
      <c r="C1052" s="111"/>
      <c r="D1052" s="81"/>
      <c r="E1052" s="81"/>
      <c r="F1052" s="81"/>
    </row>
    <row r="1053" spans="1:6" x14ac:dyDescent="0.5">
      <c r="A1053" s="110">
        <v>45244</v>
      </c>
      <c r="B1053" s="110">
        <v>45244</v>
      </c>
      <c r="C1053" s="111"/>
      <c r="D1053" s="81"/>
      <c r="E1053" s="81"/>
      <c r="F1053" s="81"/>
    </row>
    <row r="1054" spans="1:6" x14ac:dyDescent="0.5">
      <c r="A1054" s="110">
        <v>45245</v>
      </c>
      <c r="B1054" s="110">
        <v>45245</v>
      </c>
      <c r="C1054" s="111"/>
      <c r="D1054" s="81"/>
      <c r="E1054" s="81"/>
      <c r="F1054" s="81"/>
    </row>
    <row r="1055" spans="1:6" x14ac:dyDescent="0.5">
      <c r="A1055" s="110">
        <v>45246</v>
      </c>
      <c r="B1055" s="110">
        <v>45246</v>
      </c>
      <c r="C1055" s="111"/>
      <c r="D1055" s="81"/>
      <c r="E1055" s="81"/>
      <c r="F1055" s="81"/>
    </row>
    <row r="1056" spans="1:6" x14ac:dyDescent="0.5">
      <c r="A1056" s="110">
        <v>45247</v>
      </c>
      <c r="B1056" s="110">
        <v>45247</v>
      </c>
      <c r="C1056" s="111"/>
      <c r="D1056" s="81"/>
      <c r="E1056" s="81"/>
      <c r="F1056" s="81"/>
    </row>
    <row r="1057" spans="1:6" x14ac:dyDescent="0.5">
      <c r="A1057" s="110">
        <v>45248</v>
      </c>
      <c r="B1057" s="110">
        <v>45248</v>
      </c>
      <c r="C1057" s="111"/>
      <c r="D1057" s="81"/>
      <c r="E1057" s="81"/>
      <c r="F1057" s="81"/>
    </row>
    <row r="1058" spans="1:6" x14ac:dyDescent="0.5">
      <c r="A1058" s="110">
        <v>45249</v>
      </c>
      <c r="B1058" s="110">
        <v>45249</v>
      </c>
      <c r="C1058" s="111"/>
      <c r="D1058" s="81"/>
      <c r="E1058" s="81"/>
      <c r="F1058" s="81"/>
    </row>
    <row r="1059" spans="1:6" x14ac:dyDescent="0.5">
      <c r="A1059" s="110">
        <v>45250</v>
      </c>
      <c r="B1059" s="110">
        <v>45250</v>
      </c>
      <c r="C1059" s="111"/>
      <c r="D1059" s="81"/>
      <c r="E1059" s="81"/>
      <c r="F1059" s="81"/>
    </row>
    <row r="1060" spans="1:6" x14ac:dyDescent="0.5">
      <c r="A1060" s="110">
        <v>45251</v>
      </c>
      <c r="B1060" s="110">
        <v>45251</v>
      </c>
      <c r="C1060" s="111"/>
      <c r="D1060" s="81"/>
      <c r="E1060" s="81"/>
      <c r="F1060" s="81"/>
    </row>
    <row r="1061" spans="1:6" x14ac:dyDescent="0.5">
      <c r="A1061" s="110">
        <v>45252</v>
      </c>
      <c r="B1061" s="110">
        <v>45252</v>
      </c>
      <c r="C1061" s="111"/>
      <c r="D1061" s="81"/>
      <c r="E1061" s="81"/>
      <c r="F1061" s="81"/>
    </row>
    <row r="1062" spans="1:6" x14ac:dyDescent="0.5">
      <c r="A1062" s="110">
        <v>45253</v>
      </c>
      <c r="B1062" s="110">
        <v>45253</v>
      </c>
      <c r="C1062" s="111"/>
      <c r="D1062" s="81"/>
      <c r="E1062" s="81"/>
      <c r="F1062" s="81"/>
    </row>
    <row r="1063" spans="1:6" x14ac:dyDescent="0.5">
      <c r="A1063" s="110">
        <v>45254</v>
      </c>
      <c r="B1063" s="110">
        <v>45254</v>
      </c>
      <c r="C1063" s="111"/>
      <c r="D1063" s="81"/>
      <c r="E1063" s="81"/>
      <c r="F1063" s="81"/>
    </row>
    <row r="1064" spans="1:6" x14ac:dyDescent="0.5">
      <c r="A1064" s="110">
        <v>45255</v>
      </c>
      <c r="B1064" s="110">
        <v>45255</v>
      </c>
      <c r="C1064" s="111"/>
      <c r="D1064" s="81"/>
      <c r="E1064" s="81"/>
      <c r="F1064" s="81"/>
    </row>
    <row r="1065" spans="1:6" x14ac:dyDescent="0.5">
      <c r="A1065" s="110">
        <v>45256</v>
      </c>
      <c r="B1065" s="110">
        <v>45256</v>
      </c>
      <c r="C1065" s="111"/>
      <c r="D1065" s="81"/>
      <c r="E1065" s="81"/>
      <c r="F1065" s="81"/>
    </row>
    <row r="1066" spans="1:6" x14ac:dyDescent="0.5">
      <c r="A1066" s="110">
        <v>45257</v>
      </c>
      <c r="B1066" s="110">
        <v>45257</v>
      </c>
      <c r="C1066" s="111"/>
      <c r="D1066" s="81"/>
      <c r="E1066" s="81"/>
      <c r="F1066" s="81"/>
    </row>
    <row r="1067" spans="1:6" x14ac:dyDescent="0.5">
      <c r="A1067" s="110">
        <v>45258</v>
      </c>
      <c r="B1067" s="110">
        <v>45258</v>
      </c>
      <c r="C1067" s="111"/>
      <c r="D1067" s="81"/>
      <c r="E1067" s="81"/>
      <c r="F1067" s="81"/>
    </row>
    <row r="1068" spans="1:6" x14ac:dyDescent="0.5">
      <c r="A1068" s="110">
        <v>45259</v>
      </c>
      <c r="B1068" s="110">
        <v>45259</v>
      </c>
      <c r="C1068" s="111"/>
      <c r="D1068" s="81"/>
      <c r="E1068" s="81"/>
      <c r="F1068" s="81"/>
    </row>
    <row r="1069" spans="1:6" x14ac:dyDescent="0.5">
      <c r="A1069" s="110">
        <v>45260</v>
      </c>
      <c r="B1069" s="110">
        <v>45260</v>
      </c>
      <c r="C1069" s="111"/>
      <c r="D1069" s="81"/>
      <c r="E1069" s="81"/>
      <c r="F1069" s="81"/>
    </row>
    <row r="1070" spans="1:6" x14ac:dyDescent="0.5">
      <c r="A1070" s="110">
        <v>45261</v>
      </c>
      <c r="B1070" s="110">
        <v>45261</v>
      </c>
      <c r="C1070" s="111"/>
      <c r="D1070" s="81"/>
      <c r="E1070" s="81"/>
      <c r="F1070" s="81"/>
    </row>
    <row r="1071" spans="1:6" x14ac:dyDescent="0.5">
      <c r="A1071" s="110">
        <v>45262</v>
      </c>
      <c r="B1071" s="110">
        <v>45262</v>
      </c>
      <c r="C1071" s="111"/>
      <c r="D1071" s="81"/>
      <c r="E1071" s="81"/>
      <c r="F1071" s="81"/>
    </row>
    <row r="1072" spans="1:6" x14ac:dyDescent="0.5">
      <c r="A1072" s="110">
        <v>45263</v>
      </c>
      <c r="B1072" s="110">
        <v>45263</v>
      </c>
      <c r="C1072" s="111"/>
      <c r="D1072" s="81"/>
      <c r="E1072" s="81"/>
      <c r="F1072" s="81"/>
    </row>
    <row r="1073" spans="1:6" x14ac:dyDescent="0.5">
      <c r="A1073" s="110">
        <v>45264</v>
      </c>
      <c r="B1073" s="110">
        <v>45264</v>
      </c>
      <c r="C1073" s="111"/>
      <c r="D1073" s="81"/>
      <c r="E1073" s="81"/>
      <c r="F1073" s="81"/>
    </row>
    <row r="1074" spans="1:6" x14ac:dyDescent="0.5">
      <c r="A1074" s="110">
        <v>45265</v>
      </c>
      <c r="B1074" s="110">
        <v>45265</v>
      </c>
      <c r="C1074" s="111"/>
      <c r="D1074" s="81"/>
      <c r="E1074" s="81"/>
      <c r="F1074" s="81"/>
    </row>
    <row r="1075" spans="1:6" x14ac:dyDescent="0.5">
      <c r="A1075" s="110">
        <v>45266</v>
      </c>
      <c r="B1075" s="110">
        <v>45266</v>
      </c>
      <c r="C1075" s="111"/>
      <c r="D1075" s="81"/>
      <c r="E1075" s="81"/>
      <c r="F1075" s="81"/>
    </row>
    <row r="1076" spans="1:6" x14ac:dyDescent="0.5">
      <c r="A1076" s="110">
        <v>45267</v>
      </c>
      <c r="B1076" s="110">
        <v>45267</v>
      </c>
      <c r="C1076" s="111"/>
      <c r="D1076" s="81"/>
      <c r="E1076" s="81"/>
      <c r="F1076" s="81"/>
    </row>
    <row r="1077" spans="1:6" x14ac:dyDescent="0.5">
      <c r="A1077" s="110">
        <v>45268</v>
      </c>
      <c r="B1077" s="110">
        <v>45268</v>
      </c>
      <c r="C1077" s="111"/>
      <c r="D1077" s="81"/>
      <c r="E1077" s="81"/>
      <c r="F1077" s="81"/>
    </row>
    <row r="1078" spans="1:6" x14ac:dyDescent="0.5">
      <c r="A1078" s="110">
        <v>45269</v>
      </c>
      <c r="B1078" s="110">
        <v>45269</v>
      </c>
      <c r="C1078" s="111"/>
      <c r="D1078" s="81"/>
      <c r="E1078" s="81"/>
      <c r="F1078" s="81"/>
    </row>
    <row r="1079" spans="1:6" x14ac:dyDescent="0.5">
      <c r="A1079" s="110">
        <v>45270</v>
      </c>
      <c r="B1079" s="110">
        <v>45270</v>
      </c>
      <c r="C1079" s="111"/>
      <c r="D1079" s="81"/>
      <c r="E1079" s="81"/>
      <c r="F1079" s="81"/>
    </row>
    <row r="1080" spans="1:6" x14ac:dyDescent="0.5">
      <c r="A1080" s="110">
        <v>45271</v>
      </c>
      <c r="B1080" s="110">
        <v>45271</v>
      </c>
      <c r="C1080" s="111"/>
      <c r="D1080" s="81"/>
      <c r="E1080" s="81"/>
      <c r="F1080" s="81"/>
    </row>
    <row r="1081" spans="1:6" x14ac:dyDescent="0.5">
      <c r="A1081" s="110">
        <v>45272</v>
      </c>
      <c r="B1081" s="110">
        <v>45272</v>
      </c>
      <c r="C1081" s="111"/>
      <c r="D1081" s="81"/>
      <c r="E1081" s="81"/>
      <c r="F1081" s="81"/>
    </row>
    <row r="1082" spans="1:6" x14ac:dyDescent="0.5">
      <c r="A1082" s="110">
        <v>45273</v>
      </c>
      <c r="B1082" s="110">
        <v>45273</v>
      </c>
      <c r="C1082" s="111"/>
      <c r="D1082" s="81"/>
      <c r="E1082" s="81"/>
      <c r="F1082" s="81"/>
    </row>
    <row r="1083" spans="1:6" x14ac:dyDescent="0.5">
      <c r="A1083" s="110">
        <v>45274</v>
      </c>
      <c r="B1083" s="110">
        <v>45274</v>
      </c>
      <c r="C1083" s="111"/>
      <c r="D1083" s="81"/>
      <c r="E1083" s="81"/>
      <c r="F1083" s="81"/>
    </row>
    <row r="1084" spans="1:6" x14ac:dyDescent="0.5">
      <c r="A1084" s="110">
        <v>45275</v>
      </c>
      <c r="B1084" s="110">
        <v>45275</v>
      </c>
      <c r="C1084" s="111"/>
      <c r="D1084" s="81"/>
      <c r="E1084" s="81"/>
      <c r="F1084" s="81"/>
    </row>
    <row r="1085" spans="1:6" x14ac:dyDescent="0.5">
      <c r="A1085" s="110">
        <v>45276</v>
      </c>
      <c r="B1085" s="110">
        <v>45276</v>
      </c>
      <c r="C1085" s="111"/>
      <c r="D1085" s="81"/>
      <c r="E1085" s="81"/>
      <c r="F1085" s="81"/>
    </row>
    <row r="1086" spans="1:6" x14ac:dyDescent="0.5">
      <c r="A1086" s="110">
        <v>45277</v>
      </c>
      <c r="B1086" s="110">
        <v>45277</v>
      </c>
      <c r="C1086" s="111"/>
      <c r="D1086" s="81"/>
      <c r="E1086" s="81"/>
      <c r="F1086" s="81"/>
    </row>
    <row r="1087" spans="1:6" x14ac:dyDescent="0.5">
      <c r="A1087" s="110">
        <v>45278</v>
      </c>
      <c r="B1087" s="110">
        <v>45278</v>
      </c>
      <c r="C1087" s="111"/>
      <c r="D1087" s="81"/>
      <c r="E1087" s="81"/>
      <c r="F1087" s="81"/>
    </row>
    <row r="1088" spans="1:6" x14ac:dyDescent="0.5">
      <c r="A1088" s="110">
        <v>45279</v>
      </c>
      <c r="B1088" s="110">
        <v>45279</v>
      </c>
      <c r="C1088" s="111"/>
      <c r="D1088" s="81"/>
      <c r="E1088" s="81"/>
      <c r="F1088" s="81"/>
    </row>
    <row r="1089" spans="1:6" x14ac:dyDescent="0.5">
      <c r="A1089" s="110">
        <v>45280</v>
      </c>
      <c r="B1089" s="110">
        <v>45280</v>
      </c>
      <c r="C1089" s="111"/>
      <c r="D1089" s="81"/>
      <c r="E1089" s="81"/>
      <c r="F1089" s="81"/>
    </row>
    <row r="1090" spans="1:6" x14ac:dyDescent="0.5">
      <c r="A1090" s="110">
        <v>45281</v>
      </c>
      <c r="B1090" s="110">
        <v>45281</v>
      </c>
      <c r="C1090" s="111"/>
      <c r="D1090" s="81"/>
      <c r="E1090" s="81"/>
      <c r="F1090" s="81"/>
    </row>
    <row r="1091" spans="1:6" x14ac:dyDescent="0.5">
      <c r="A1091" s="110">
        <v>45282</v>
      </c>
      <c r="B1091" s="110">
        <v>45282</v>
      </c>
      <c r="C1091" s="111"/>
      <c r="D1091" s="81"/>
      <c r="E1091" s="81"/>
      <c r="F1091" s="81"/>
    </row>
    <row r="1092" spans="1:6" x14ac:dyDescent="0.5">
      <c r="A1092" s="110">
        <v>45283</v>
      </c>
      <c r="B1092" s="110">
        <v>45283</v>
      </c>
      <c r="C1092" s="111"/>
      <c r="D1092" s="81"/>
      <c r="E1092" s="81"/>
      <c r="F1092" s="81"/>
    </row>
    <row r="1093" spans="1:6" x14ac:dyDescent="0.5">
      <c r="A1093" s="110">
        <v>45284</v>
      </c>
      <c r="B1093" s="110">
        <v>45284</v>
      </c>
      <c r="C1093" s="111"/>
      <c r="D1093" s="81"/>
      <c r="E1093" s="81"/>
      <c r="F1093" s="81"/>
    </row>
    <row r="1094" spans="1:6" x14ac:dyDescent="0.5">
      <c r="A1094" s="110">
        <v>45285</v>
      </c>
      <c r="B1094" s="110">
        <v>45285</v>
      </c>
      <c r="C1094" s="111"/>
      <c r="D1094" s="81"/>
      <c r="E1094" s="81"/>
      <c r="F1094" s="81"/>
    </row>
    <row r="1095" spans="1:6" x14ac:dyDescent="0.5">
      <c r="A1095" s="110">
        <v>45286</v>
      </c>
      <c r="B1095" s="110">
        <v>45286</v>
      </c>
      <c r="C1095" s="111"/>
      <c r="D1095" s="81"/>
      <c r="E1095" s="81"/>
      <c r="F1095" s="81"/>
    </row>
    <row r="1096" spans="1:6" x14ac:dyDescent="0.5">
      <c r="A1096" s="110">
        <v>45287</v>
      </c>
      <c r="B1096" s="110">
        <v>45287</v>
      </c>
      <c r="C1096" s="111"/>
      <c r="D1096" s="81"/>
      <c r="E1096" s="81"/>
      <c r="F1096" s="81"/>
    </row>
    <row r="1097" spans="1:6" x14ac:dyDescent="0.5">
      <c r="A1097" s="110">
        <v>45288</v>
      </c>
      <c r="B1097" s="110">
        <v>45288</v>
      </c>
      <c r="C1097" s="111"/>
      <c r="D1097" s="81"/>
      <c r="E1097" s="81"/>
      <c r="F1097" s="81"/>
    </row>
    <row r="1098" spans="1:6" x14ac:dyDescent="0.5">
      <c r="A1098" s="110">
        <v>45289</v>
      </c>
      <c r="B1098" s="110">
        <v>45289</v>
      </c>
      <c r="C1098" s="111"/>
      <c r="D1098" s="81"/>
      <c r="E1098" s="81"/>
      <c r="F1098" s="81"/>
    </row>
    <row r="1099" spans="1:6" x14ac:dyDescent="0.5">
      <c r="A1099" s="110">
        <v>45290</v>
      </c>
      <c r="B1099" s="110">
        <v>45290</v>
      </c>
      <c r="C1099" s="111"/>
      <c r="D1099" s="81"/>
      <c r="E1099" s="81"/>
      <c r="F1099" s="81"/>
    </row>
    <row r="1100" spans="1:6" x14ac:dyDescent="0.5">
      <c r="A1100" s="110">
        <v>45291</v>
      </c>
      <c r="B1100" s="110">
        <v>45291</v>
      </c>
      <c r="C1100" s="111"/>
      <c r="D1100" s="81"/>
      <c r="E1100" s="81"/>
      <c r="F1100" s="81"/>
    </row>
  </sheetData>
  <dataValidations count="1">
    <dataValidation type="list" allowBlank="1" showInputMessage="1" showErrorMessage="1" sqref="C2:C1100" xr:uid="{B017093B-C337-4477-A3E3-3CBB6480B0F5}">
      <formula1>$AE$6:$AE$9</formula1>
    </dataValidation>
  </dataValidation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49DF-864B-448B-9C4F-2086CB7A0561}">
  <sheetPr codeName="Sheet2">
    <tabColor theme="9" tint="0.79998168889431442"/>
  </sheetPr>
  <dimension ref="A1:BC245"/>
  <sheetViews>
    <sheetView rightToLeft="1" topLeftCell="Q1" zoomScale="90" zoomScaleNormal="90" workbookViewId="0">
      <selection activeCell="AE8" sqref="AE8"/>
    </sheetView>
  </sheetViews>
  <sheetFormatPr defaultColWidth="8.7109375" defaultRowHeight="18" x14ac:dyDescent="0.5"/>
  <cols>
    <col min="1" max="1" width="28.7109375" style="161" bestFit="1" customWidth="1"/>
    <col min="2" max="2" width="28.7109375" style="160" bestFit="1" customWidth="1"/>
    <col min="3" max="4" width="58.28515625" style="160" customWidth="1"/>
    <col min="5" max="5" width="17.28515625" style="147" bestFit="1" customWidth="1"/>
    <col min="6" max="6" width="20.42578125" style="147" customWidth="1"/>
    <col min="7" max="7" width="29.28515625" style="146" bestFit="1" customWidth="1"/>
    <col min="8" max="8" width="29.28515625" style="180" customWidth="1"/>
    <col min="9" max="9" width="29.28515625" style="157" customWidth="1"/>
    <col min="10" max="10" width="29.28515625" style="180" customWidth="1"/>
    <col min="11" max="11" width="28.42578125" style="157" bestFit="1" customWidth="1"/>
    <col min="12" max="12" width="29.28515625" style="180" customWidth="1"/>
    <col min="13" max="13" width="26.7109375" style="157" bestFit="1" customWidth="1"/>
    <col min="14" max="14" width="26.85546875" style="161" bestFit="1" customWidth="1"/>
    <col min="15" max="15" width="20.28515625" style="147" hidden="1" customWidth="1"/>
    <col min="16" max="16" width="26.7109375" style="157" bestFit="1" customWidth="1"/>
    <col min="17" max="17" width="18.42578125" style="149" customWidth="1"/>
    <col min="18" max="18" width="18.85546875" style="161" bestFit="1" customWidth="1"/>
    <col min="19" max="19" width="16" style="149" bestFit="1" customWidth="1"/>
    <col min="20" max="20" width="29.28515625" style="180" customWidth="1"/>
    <col min="21" max="21" width="29.28515625" style="157" customWidth="1"/>
    <col min="22" max="22" width="14.140625" style="180" bestFit="1" customWidth="1"/>
    <col min="23" max="23" width="29.28515625" style="157" customWidth="1"/>
    <col min="24" max="24" width="14.140625" style="180" bestFit="1" customWidth="1"/>
    <col min="25" max="25" width="29.28515625" style="157" customWidth="1"/>
    <col min="26" max="26" width="29.28515625" style="161" customWidth="1"/>
    <col min="27" max="27" width="23.140625" style="151" bestFit="1" customWidth="1"/>
    <col min="28" max="28" width="16.85546875" style="162" bestFit="1" customWidth="1"/>
    <col min="29" max="29" width="20.28515625" style="176" hidden="1" customWidth="1"/>
    <col min="30" max="30" width="32.140625" style="163" bestFit="1" customWidth="1"/>
    <col min="31" max="31" width="16" style="152" customWidth="1"/>
    <col min="32" max="32" width="23.7109375" style="164" bestFit="1" customWidth="1"/>
    <col min="33" max="33" width="23.7109375" style="185" customWidth="1"/>
    <col min="34" max="34" width="23.140625" style="166" bestFit="1" customWidth="1"/>
    <col min="35" max="35" width="20.28515625" style="178" hidden="1" customWidth="1"/>
    <col min="36" max="36" width="25.85546875" style="165" bestFit="1" customWidth="1"/>
    <col min="37" max="37" width="13.28515625" bestFit="1" customWidth="1"/>
    <col min="38" max="38" width="23.7109375" style="164" bestFit="1" customWidth="1"/>
    <col min="39" max="39" width="25.85546875" style="165" customWidth="1"/>
    <col min="40" max="40" width="17.28515625" style="165" bestFit="1" customWidth="1"/>
    <col min="41" max="41" width="17.28515625" style="162" hidden="1" customWidth="1"/>
    <col min="42" max="42" width="24.42578125" style="176" bestFit="1" customWidth="1"/>
    <col min="43" max="43" width="25.85546875" style="163" bestFit="1" customWidth="1"/>
    <col min="44" max="44" width="23.7109375" style="152" bestFit="1" customWidth="1"/>
    <col min="45" max="45" width="23.7109375" style="187" bestFit="1" customWidth="1"/>
    <col min="46" max="46" width="24" style="164" bestFit="1" customWidth="1"/>
    <col min="47" max="47" width="17.140625" style="166" hidden="1" customWidth="1"/>
    <col min="48" max="48" width="26.42578125" style="178" bestFit="1" customWidth="1"/>
    <col min="49" max="49" width="27.7109375" style="165" bestFit="1" customWidth="1"/>
    <col min="50" max="50" width="25.85546875" style="164" bestFit="1" customWidth="1"/>
    <col min="51" max="51" width="26.85546875" style="185" bestFit="1" customWidth="1"/>
    <col min="52" max="52" width="25.85546875" style="152" bestFit="1" customWidth="1"/>
    <col min="53" max="53" width="20.42578125" style="162" hidden="1" customWidth="1"/>
    <col min="54" max="54" width="27.140625" style="176" bestFit="1" customWidth="1"/>
    <col min="55" max="55" width="28.7109375" style="163" bestFit="1" customWidth="1"/>
    <col min="56" max="64" width="8.7109375" style="127"/>
    <col min="65" max="65" width="26" style="127" bestFit="1" customWidth="1"/>
    <col min="66" max="16384" width="8.7109375" style="127"/>
  </cols>
  <sheetData>
    <row r="1" spans="1:55" s="145" customFormat="1" x14ac:dyDescent="0.5">
      <c r="A1" s="158" t="s">
        <v>664</v>
      </c>
      <c r="B1" s="174" t="s">
        <v>13</v>
      </c>
      <c r="C1" s="174" t="s">
        <v>27</v>
      </c>
      <c r="D1" s="174" t="s">
        <v>14</v>
      </c>
      <c r="E1" s="150" t="s">
        <v>599</v>
      </c>
      <c r="F1" s="150" t="s">
        <v>20</v>
      </c>
      <c r="G1" s="150" t="s">
        <v>497</v>
      </c>
      <c r="H1" s="180" t="s">
        <v>600</v>
      </c>
      <c r="I1" s="156" t="s">
        <v>697</v>
      </c>
      <c r="J1" s="180" t="s">
        <v>23</v>
      </c>
      <c r="K1" s="156" t="s">
        <v>698</v>
      </c>
      <c r="L1" s="180" t="s">
        <v>24</v>
      </c>
      <c r="M1" s="156" t="s">
        <v>699</v>
      </c>
      <c r="N1" s="158" t="s">
        <v>483</v>
      </c>
      <c r="O1" s="153" t="s">
        <v>689</v>
      </c>
      <c r="P1" s="156" t="s">
        <v>700</v>
      </c>
      <c r="Q1" s="154" t="s">
        <v>22</v>
      </c>
      <c r="R1" s="158" t="s">
        <v>484</v>
      </c>
      <c r="S1" s="154" t="s">
        <v>21</v>
      </c>
      <c r="T1" s="180" t="s">
        <v>602</v>
      </c>
      <c r="U1" s="158" t="s">
        <v>701</v>
      </c>
      <c r="V1" s="180" t="s">
        <v>25</v>
      </c>
      <c r="W1" s="156" t="s">
        <v>702</v>
      </c>
      <c r="X1" s="180" t="s">
        <v>26</v>
      </c>
      <c r="Y1" s="156" t="s">
        <v>703</v>
      </c>
      <c r="Z1" s="158" t="s">
        <v>746</v>
      </c>
      <c r="AA1" s="170" t="s">
        <v>579</v>
      </c>
      <c r="AB1" s="171" t="s">
        <v>709</v>
      </c>
      <c r="AC1" s="171" t="s">
        <v>690</v>
      </c>
      <c r="AD1" s="172" t="s">
        <v>688</v>
      </c>
      <c r="AE1" s="173" t="s">
        <v>704</v>
      </c>
      <c r="AF1" s="167" t="s">
        <v>580</v>
      </c>
      <c r="AG1" s="168" t="s">
        <v>725</v>
      </c>
      <c r="AH1" s="168" t="s">
        <v>726</v>
      </c>
      <c r="AI1" s="168" t="s">
        <v>691</v>
      </c>
      <c r="AJ1" s="169" t="s">
        <v>687</v>
      </c>
      <c r="AK1" s="167" t="s">
        <v>705</v>
      </c>
      <c r="AL1" s="173" t="s">
        <v>581</v>
      </c>
      <c r="AM1" s="171" t="s">
        <v>727</v>
      </c>
      <c r="AN1" s="171" t="s">
        <v>710</v>
      </c>
      <c r="AO1" s="171" t="s">
        <v>692</v>
      </c>
      <c r="AP1" s="172" t="s">
        <v>686</v>
      </c>
      <c r="AQ1" s="173" t="s">
        <v>706</v>
      </c>
      <c r="AR1" s="167" t="s">
        <v>582</v>
      </c>
      <c r="AS1" s="184" t="s">
        <v>728</v>
      </c>
      <c r="AT1" s="168" t="s">
        <v>711</v>
      </c>
      <c r="AU1" s="168" t="s">
        <v>693</v>
      </c>
      <c r="AV1" s="169" t="s">
        <v>684</v>
      </c>
      <c r="AW1" s="167" t="s">
        <v>707</v>
      </c>
      <c r="AX1" s="173" t="s">
        <v>583</v>
      </c>
      <c r="AY1" s="186" t="s">
        <v>729</v>
      </c>
      <c r="AZ1" s="171" t="s">
        <v>712</v>
      </c>
      <c r="BA1" s="171" t="s">
        <v>694</v>
      </c>
      <c r="BB1" s="172" t="s">
        <v>685</v>
      </c>
      <c r="BC1" s="173" t="s">
        <v>708</v>
      </c>
    </row>
    <row r="2" spans="1:55" x14ac:dyDescent="0.5">
      <c r="A2" s="181">
        <f ca="1">IF(B2&lt;&gt;"",IF(A2 = "", NOW(),A2),"")</f>
        <v>44651.920215046295</v>
      </c>
      <c r="B2" s="159" t="str">
        <f>IF('البرامج '!A:A&lt;&gt;"",'البرامج '!A:A,"")</f>
        <v>المشروع1</v>
      </c>
      <c r="C2" s="159" t="str">
        <f>IF('البرامج '!D:D&lt;&gt;"",'البرامج '!D:D,"")</f>
        <v>الجهة1</v>
      </c>
      <c r="D2" s="159" t="str">
        <f>IF('البرامج '!G:G&lt;&gt;"",'البرامج '!G:G,"")</f>
        <v>المساجد</v>
      </c>
      <c r="E2" s="147" t="s">
        <v>717</v>
      </c>
      <c r="F2" s="148" t="s">
        <v>511</v>
      </c>
      <c r="G2" s="146" t="s">
        <v>513</v>
      </c>
      <c r="H2" s="180" t="s">
        <v>577</v>
      </c>
      <c r="I2" s="157">
        <f ca="1">IF(A2&lt;&gt;"",IF(H2&lt;&gt;"",IF(I2=0,NOW()-A2,I2),NOW()-A2),0)</f>
        <v>7.1249999746214598E-4</v>
      </c>
      <c r="J2" s="180" t="s">
        <v>577</v>
      </c>
      <c r="K2" s="157">
        <f t="shared" ref="K2:K15" ca="1" si="0">IF(A2&lt;&gt;"",IF(J2&lt;&gt;"",IF(K2=0,NOW()-A2,K2),NOW()-A2),0)</f>
        <v>8.4016203618375584E-4</v>
      </c>
      <c r="L2" s="180" t="s">
        <v>577</v>
      </c>
      <c r="M2" s="157">
        <f t="shared" ref="M2:M15" ca="1" si="1">IF(A2&lt;&gt;"",IF(L2&lt;&gt;"",IF(M2=0,NOW()-A2,M2),NOW()-A2),0)</f>
        <v>1.8993865734955762E-2</v>
      </c>
      <c r="N2" s="181">
        <f ca="1">IF(AND(L2&lt;&gt;"",J2&lt;&gt;"",H2&lt;&gt;""),A2+MAX(M2,K2,I2),"")</f>
        <v>44651.93920891203</v>
      </c>
      <c r="O2" s="146" t="str">
        <f ca="1">IF(N2="","",MONTH(N2)&amp;"/"&amp;YEAR(N2))</f>
        <v>3/2022</v>
      </c>
      <c r="P2" s="157">
        <f ca="1">IF(N2&lt;&gt;"",IF(Q2&lt;&gt;"",IF(P2=0,R2-N2,P2),NOW()-N2),0)</f>
        <v>10.006433564820327</v>
      </c>
      <c r="Q2" s="221">
        <v>100</v>
      </c>
      <c r="R2" s="161">
        <f ca="1">IF(Q2&lt;&gt;"",IF(R2 = "", NOW(),R2),"")</f>
        <v>44661.945764814816</v>
      </c>
      <c r="S2" s="149">
        <v>241</v>
      </c>
      <c r="T2" s="180" t="s">
        <v>577</v>
      </c>
      <c r="U2" s="157">
        <f t="shared" ref="U2:U14" ca="1" si="2">IF(R2&lt;&gt;"",IF(T2&lt;&gt;"",IF(U2=0,NOW()-R2,U2),NOW()-R2),0)</f>
        <v>3.2291667594108731E-5</v>
      </c>
      <c r="V2" s="180" t="s">
        <v>577</v>
      </c>
      <c r="W2" s="157">
        <f t="shared" ref="W2:W14" ca="1" si="3">IF(R2&lt;&gt;"",IF(V2&lt;&gt;"",IF(W2=0,NOW()-R2,W2),NOW()-R2),0)</f>
        <v>3.2291667594108731E-5</v>
      </c>
      <c r="X2" s="180" t="s">
        <v>577</v>
      </c>
      <c r="Y2" s="157">
        <f ca="1">IF(R2&lt;&gt;"",IF(X2&lt;&gt;"",IF(Y2=0,NOW()-R2,Y2),NOW()-R2),0)</f>
        <v>3.2291667594108731E-5</v>
      </c>
      <c r="Z2" s="161">
        <f ca="1">IF(AND(X2&lt;&gt;"",V2&lt;&gt;"",T2&lt;&gt;""),R2+MAX(Y2,W2,U2),"")</f>
        <v>44661.945797106484</v>
      </c>
      <c r="AA2" s="151">
        <v>1000</v>
      </c>
      <c r="AB2" s="162">
        <f ca="1">IF(AE2="تم ",IF(AB2="",NOW(),AB2),"")</f>
        <v>44699.95394039352</v>
      </c>
      <c r="AC2" s="175" t="str">
        <f ca="1">IF(AB2="","",MONTH(AB2)&amp;"/"&amp;YEAR(AB2))</f>
        <v>5/2022</v>
      </c>
      <c r="AD2" s="163">
        <f t="shared" ref="AD2:AD16" ca="1" si="4">IF(Z2&lt;&gt;"",IF(AE2="تم ",IF(AD2=0,AB2-Z2,AD2),NOW()-Z2),0)</f>
        <v>38.008092592586763</v>
      </c>
      <c r="AE2" s="152" t="s">
        <v>718</v>
      </c>
      <c r="AF2" s="164">
        <v>1000</v>
      </c>
      <c r="AG2" s="185">
        <f>IF('البرامج '!N:N&lt;&gt;"",'البرامج '!N:N,"")</f>
        <v>44647</v>
      </c>
      <c r="AH2" s="166">
        <f ca="1">IF(AK2="تم ",IF(AH2="",NOW(),AH2),"")</f>
        <v>44652.913629629627</v>
      </c>
      <c r="AI2" s="177" t="str">
        <f ca="1">IF(AH2="","",MONTH(AH2)&amp;"/"&amp;YEAR(AH2))</f>
        <v>4/2022</v>
      </c>
      <c r="AJ2" s="165">
        <f t="shared" ref="AJ2:AJ33" ca="1" si="5">IF(AG2&lt;&gt;"",IF(AK2="تم ",IF(AJ2=0,AH2-AG2,AJ2),NOW()-AG2),0)</f>
        <v>5.913629629627394</v>
      </c>
      <c r="AK2" s="164" t="s">
        <v>718</v>
      </c>
      <c r="AL2" s="152"/>
      <c r="AM2" s="162">
        <f>IF('البرامج '!O:O&lt;&gt;"",'البرامج '!O:O,"")</f>
        <v>44647</v>
      </c>
      <c r="AN2" s="162">
        <f t="shared" ref="AN2:AN65" ca="1" si="6">IF(AK2="تم ",IF(AQ2="تم ",IF(AN2="",NOW(),AN2),""),"")</f>
        <v>44652.913629629627</v>
      </c>
      <c r="AO2" s="175" t="str">
        <f ca="1">IF(AN2="","",MONTH(AN2)&amp;"/"&amp;YEAR(AN2))</f>
        <v>4/2022</v>
      </c>
      <c r="AP2" s="165">
        <f ca="1">IF(AM2&lt;&gt;"",IF(AQ2="تم ",IF(AP2=0,AN2-AM2,AP2),NOW()-AM2),0)</f>
        <v>5.913629629627394</v>
      </c>
      <c r="AQ2" s="152" t="s">
        <v>718</v>
      </c>
      <c r="AR2" s="164"/>
      <c r="AS2" s="185">
        <f>IF('البرامج '!P:P&lt;&gt;"",'البرامج '!P:P,"")</f>
        <v>44647</v>
      </c>
      <c r="AT2" s="166">
        <f ca="1">IF(AQ2="تم ",IF(AW2="تم ",IF(AT2="",NOW(),AT2),""),"")</f>
        <v>44652.933854745374</v>
      </c>
      <c r="AU2" s="177" t="str">
        <f ca="1">IF(AT2="","",MONTH(AT2)&amp;"/"&amp;YEAR(AT2))</f>
        <v>4/2022</v>
      </c>
      <c r="AV2" s="165">
        <f ca="1">IF(AS2&lt;&gt;"",IF(AW2="تم ",IF(AV2=0,AT2-AS2,AV2),NOW()-AS2),0)</f>
        <v>5.9338296296264161</v>
      </c>
      <c r="AW2" s="164" t="s">
        <v>718</v>
      </c>
      <c r="AX2" s="152">
        <v>8000</v>
      </c>
      <c r="AY2" s="187">
        <f>IF('البرامج '!Q:Q&lt;&gt;"",'البرامج '!Q:Q,"")</f>
        <v>44647</v>
      </c>
      <c r="AZ2" s="162">
        <f ca="1">IF(AW2="تم ",IF(BC2="تم ",IF(AZ2="",NOW(),AZ2),""),"")</f>
        <v>44652.934839699075</v>
      </c>
      <c r="BA2" s="175" t="str">
        <f ca="1">IF(AZ2="","",MONTH(AZ2)&amp;"/"&amp;YEAR(AZ2))</f>
        <v>4/2022</v>
      </c>
      <c r="BB2" s="165">
        <f ca="1">IF(AY2&lt;&gt;"",IF(BC2="تم ",IF(BB2=0,AZ2-AY2,BB2),NOW()-AY2),0)</f>
        <v>5.9346344907389721</v>
      </c>
      <c r="BC2" s="152" t="s">
        <v>718</v>
      </c>
    </row>
    <row r="3" spans="1:55" x14ac:dyDescent="0.5">
      <c r="A3" s="181">
        <f ca="1">IF(B3&lt;&gt;"",IF(A3 = "", NOW(),A3),"")</f>
        <v>44654.02943263889</v>
      </c>
      <c r="B3" s="159" t="str">
        <f>IF('البرامج '!A:A&lt;&gt;"",'البرامج '!A:A,"")</f>
        <v>المشروع2</v>
      </c>
      <c r="C3" s="159" t="str">
        <f>IF('البرامج '!D:D&lt;&gt;"",'البرامج '!D:D,"")</f>
        <v>الجهة2</v>
      </c>
      <c r="D3" s="159" t="str">
        <f>IF('البرامج '!G:G&lt;&gt;"",'البرامج '!G:G,"")</f>
        <v>البيئة والمياة</v>
      </c>
      <c r="E3" s="147" t="s">
        <v>717</v>
      </c>
      <c r="F3" s="148" t="s">
        <v>515</v>
      </c>
      <c r="G3" s="146" t="s">
        <v>516</v>
      </c>
      <c r="H3" s="180" t="s">
        <v>665</v>
      </c>
      <c r="I3" s="157">
        <f t="shared" ref="I3:I66" ca="1" si="7">IF(A3&lt;&gt;"",IF(H3&lt;&gt;"",IF(I3=0,NOW()-A3,I3),NOW()-A3),0)</f>
        <v>29.918691550927178</v>
      </c>
      <c r="J3" s="180" t="s">
        <v>665</v>
      </c>
      <c r="K3" s="157">
        <f t="shared" ca="1" si="0"/>
        <v>29.918937847221969</v>
      </c>
      <c r="L3" s="180" t="s">
        <v>577</v>
      </c>
      <c r="M3" s="157">
        <f t="shared" ca="1" si="1"/>
        <v>29.919001157402818</v>
      </c>
      <c r="N3" s="181">
        <f t="shared" ref="N3:N66" ca="1" si="8">IF(AND(L3&lt;&gt;"",J3&lt;&gt;"",H3&lt;&gt;""),A3+MAX(M3,K3,I3),"")</f>
        <v>44683.948433796293</v>
      </c>
      <c r="O3" s="146" t="str">
        <f t="shared" ref="O3:O16" ca="1" si="9">IF(N3="","",MONTH(N3)&amp;"/"&amp;YEAR(N3))</f>
        <v>5/2022</v>
      </c>
      <c r="P3" s="157">
        <f t="shared" ref="P3:P66" ca="1" si="10">IF(N3&lt;&gt;"",IF(Q3&lt;&gt;"",IF(P3=0,R3-N3,P3),NOW()-N3),0)</f>
        <v>15.001365162039292</v>
      </c>
      <c r="Q3" s="149">
        <v>110</v>
      </c>
      <c r="R3" s="161">
        <f t="shared" ref="R3:R16" ca="1" si="11">IF(Q3&lt;&gt;"",IF(R3 = "", NOW(),R3),"")</f>
        <v>44698.949878125</v>
      </c>
      <c r="S3" s="149">
        <v>502</v>
      </c>
      <c r="T3" s="180" t="s">
        <v>577</v>
      </c>
      <c r="U3" s="157">
        <f t="shared" ca="1" si="2"/>
        <v>7.1562499942956492E-4</v>
      </c>
      <c r="V3" s="180" t="s">
        <v>577</v>
      </c>
      <c r="W3" s="157">
        <f t="shared" ca="1" si="3"/>
        <v>7.1562499942956492E-4</v>
      </c>
      <c r="X3" s="180" t="s">
        <v>665</v>
      </c>
      <c r="Y3" s="157">
        <f t="shared" ref="Y3:Y15" ca="1" si="12">IF(R3&lt;&gt;"",IF(X3&lt;&gt;"",IF(Y3=0,NOW()-R3,Y3),NOW()-R3),0)</f>
        <v>7.1562499942956492E-4</v>
      </c>
      <c r="Z3" s="161">
        <f t="shared" ref="Z3:Z16" ca="1" si="13">IF(AND(X3&lt;&gt;"",V3&lt;&gt;"",T3&lt;&gt;""),R3+MAX(Y3,W3,U3),"")</f>
        <v>44698.95059375</v>
      </c>
      <c r="AA3" s="151">
        <v>800000</v>
      </c>
      <c r="AB3" s="162">
        <f t="shared" ref="AB3:AB66" ca="1" si="14">IF(AE3="تم ",IF(AB3="",NOW(),AB3),"")</f>
        <v>44699.954051273147</v>
      </c>
      <c r="AC3" s="175" t="str">
        <f ca="1">IF(AB3="","",MONTH(AB3)&amp;"/"&amp;YEAR(AB3))</f>
        <v>5/2022</v>
      </c>
      <c r="AD3" s="163">
        <f t="shared" ca="1" si="4"/>
        <v>1.0033501157377032</v>
      </c>
      <c r="AE3" s="152" t="s">
        <v>718</v>
      </c>
      <c r="AF3" s="164">
        <v>1000</v>
      </c>
      <c r="AG3" s="185" t="str">
        <f>IF('البرامج '!N:N&lt;&gt;"",'البرامج '!N:N,"")</f>
        <v/>
      </c>
      <c r="AH3" s="166" t="str">
        <f t="shared" ref="AH3:AH66" ca="1" si="15">IF(AK3="تم ",IF(AH3="",NOW(),AH3),"")</f>
        <v/>
      </c>
      <c r="AI3" s="177" t="str">
        <f t="shared" ref="AI3:AI16" ca="1" si="16">IF(AH3="","",MONTH(AH3)&amp;"/"&amp;YEAR(AH3))</f>
        <v/>
      </c>
      <c r="AJ3" s="165">
        <f t="shared" ca="1" si="5"/>
        <v>0</v>
      </c>
      <c r="AK3" s="164"/>
      <c r="AL3" s="152"/>
      <c r="AM3" s="162" t="str">
        <f>IF('البرامج '!O:O&lt;&gt;"",'البرامج '!O:O,"")</f>
        <v/>
      </c>
      <c r="AN3" s="162" t="str">
        <f t="shared" ca="1" si="6"/>
        <v/>
      </c>
      <c r="AO3" s="175" t="str">
        <f t="shared" ref="AO3:AO16" ca="1" si="17">IF(AN3="","",MONTH(AN3)&amp;"/"&amp;YEAR(AN3))</f>
        <v/>
      </c>
      <c r="AP3" s="165">
        <f t="shared" ref="AP3:AP66" ca="1" si="18">IF(AM3&lt;&gt;"",IF(AQ3="تم ",IF(AP3=0,AN3-AM3,AP3),NOW()-AM3),0)</f>
        <v>0</v>
      </c>
      <c r="AQ3" s="152"/>
      <c r="AR3" s="164"/>
      <c r="AS3" s="185" t="str">
        <f>IF('البرامج '!P:P&lt;&gt;"",'البرامج '!P:P,"")</f>
        <v/>
      </c>
      <c r="AT3" s="166" t="str">
        <f t="shared" ref="AT3:AT66" ca="1" si="19">IF(AQ3="تم ",IF(AW3="تم ",IF(AT3="",NOW(),AT3),""),"")</f>
        <v/>
      </c>
      <c r="AU3" s="177" t="str">
        <f t="shared" ref="AU3:AU16" ca="1" si="20">IF(AT3="","",MONTH(AT3)&amp;"/"&amp;YEAR(AT3))</f>
        <v/>
      </c>
      <c r="AV3" s="165">
        <f t="shared" ref="AV3:AV66" ca="1" si="21">IF(AS3&lt;&gt;"",IF(AW3="تم ",IF(AV3=0,AT3-AS3,AV3),NOW()-AS3),0)</f>
        <v>0</v>
      </c>
      <c r="AW3" s="164"/>
      <c r="AX3" s="152"/>
      <c r="AY3" s="187" t="str">
        <f>IF('البرامج '!Q:Q&lt;&gt;"",'البرامج '!Q:Q,"")</f>
        <v/>
      </c>
      <c r="AZ3" s="162" t="str">
        <f t="shared" ref="AZ3:AZ66" ca="1" si="22">IF(AW3="تم ",IF(BC3="تم ",IF(AZ3="",NOW(),AZ3),""),"")</f>
        <v/>
      </c>
      <c r="BA3" s="175" t="str">
        <f t="shared" ref="BA3:BA16" ca="1" si="23">IF(AZ3="","",MONTH(AZ3)&amp;"/"&amp;YEAR(AZ3))</f>
        <v/>
      </c>
      <c r="BB3" s="165">
        <f t="shared" ref="BB3:BB66" ca="1" si="24">IF(AY3&lt;&gt;"",IF(BC3="تم ",IF(BB3=0,AZ3-AY3,BB3),NOW()-AY3),0)</f>
        <v>0</v>
      </c>
      <c r="BC3" s="152"/>
    </row>
    <row r="4" spans="1:55" x14ac:dyDescent="0.5">
      <c r="A4" s="181">
        <f t="shared" ref="A4:A15" ca="1" si="25">IF(B4&lt;&gt;"",IF(A4 = "", NOW(),A4),"")</f>
        <v>44654.029653703707</v>
      </c>
      <c r="B4" s="159" t="str">
        <f>IF('البرامج '!A:A&lt;&gt;"",'البرامج '!A:A,"")</f>
        <v>المشروع3</v>
      </c>
      <c r="C4" s="159" t="str">
        <f>IF('البرامج '!D:D&lt;&gt;"",'البرامج '!D:D,"")</f>
        <v>الجهة3</v>
      </c>
      <c r="D4" s="159" t="str">
        <f>IF('البرامج '!G:G&lt;&gt;"",'البرامج '!G:G,"")</f>
        <v>الفئات الأشد حاجة</v>
      </c>
      <c r="E4" s="147" t="s">
        <v>714</v>
      </c>
      <c r="F4" s="148" t="s">
        <v>666</v>
      </c>
      <c r="G4" s="146" t="s">
        <v>504</v>
      </c>
      <c r="H4" s="180" t="s">
        <v>577</v>
      </c>
      <c r="I4" s="157">
        <f t="shared" ca="1" si="7"/>
        <v>3.1220601849781815E-2</v>
      </c>
      <c r="J4" s="180" t="s">
        <v>577</v>
      </c>
      <c r="K4" s="157">
        <f t="shared" ca="1" si="0"/>
        <v>3.1302546296501532E-2</v>
      </c>
      <c r="L4" s="180" t="s">
        <v>577</v>
      </c>
      <c r="M4" s="157">
        <f t="shared" ca="1" si="1"/>
        <v>3.1383564812131226E-2</v>
      </c>
      <c r="N4" s="181">
        <f t="shared" ca="1" si="8"/>
        <v>44654.061037268519</v>
      </c>
      <c r="O4" s="146" t="str">
        <f t="shared" ca="1" si="9"/>
        <v>4/2022</v>
      </c>
      <c r="P4" s="157">
        <f t="shared" ca="1" si="10"/>
        <v>7.8852423611097038</v>
      </c>
      <c r="Q4" s="149">
        <v>500</v>
      </c>
      <c r="R4" s="161">
        <f t="shared" ca="1" si="11"/>
        <v>44661.946324537035</v>
      </c>
      <c r="S4" s="149">
        <v>801</v>
      </c>
      <c r="T4" s="180" t="s">
        <v>665</v>
      </c>
      <c r="U4" s="157">
        <f t="shared" ca="1" si="2"/>
        <v>16.00034629629954</v>
      </c>
      <c r="V4" s="180" t="s">
        <v>577</v>
      </c>
      <c r="W4" s="157">
        <f t="shared" ca="1" si="3"/>
        <v>16.00034629629954</v>
      </c>
      <c r="X4" s="180" t="s">
        <v>577</v>
      </c>
      <c r="Y4" s="157">
        <f t="shared" ca="1" si="12"/>
        <v>16.00034629629954</v>
      </c>
      <c r="Z4" s="161">
        <f t="shared" ca="1" si="13"/>
        <v>44677.946670833335</v>
      </c>
      <c r="AA4" s="151">
        <v>77000</v>
      </c>
      <c r="AB4" s="162">
        <f t="shared" ca="1" si="14"/>
        <v>44699.954051273147</v>
      </c>
      <c r="AC4" s="175" t="str">
        <f ca="1">IF(AB4="","",MONTH(AB4)&amp;"/"&amp;YEAR(AB4))</f>
        <v>5/2022</v>
      </c>
      <c r="AD4" s="163">
        <f t="shared" ca="1" si="4"/>
        <v>22.007273032402736</v>
      </c>
      <c r="AE4" s="152" t="s">
        <v>718</v>
      </c>
      <c r="AG4" s="185" t="str">
        <f>IF('البرامج '!N:N&lt;&gt;"",'البرامج '!N:N,"")</f>
        <v/>
      </c>
      <c r="AH4" s="166" t="str">
        <f t="shared" ca="1" si="15"/>
        <v/>
      </c>
      <c r="AI4" s="177" t="str">
        <f t="shared" ca="1" si="16"/>
        <v/>
      </c>
      <c r="AJ4" s="165">
        <f t="shared" ca="1" si="5"/>
        <v>0</v>
      </c>
      <c r="AK4" s="164" t="s">
        <v>720</v>
      </c>
      <c r="AL4" s="152"/>
      <c r="AM4" s="162" t="str">
        <f>IF('البرامج '!O:O&lt;&gt;"",'البرامج '!O:O,"")</f>
        <v/>
      </c>
      <c r="AN4" s="162" t="str">
        <f t="shared" ca="1" si="6"/>
        <v/>
      </c>
      <c r="AO4" s="175" t="str">
        <f t="shared" ca="1" si="17"/>
        <v/>
      </c>
      <c r="AP4" s="165">
        <f t="shared" ca="1" si="18"/>
        <v>0</v>
      </c>
      <c r="AQ4" s="152"/>
      <c r="AR4" s="164"/>
      <c r="AS4" s="185" t="str">
        <f>IF('البرامج '!P:P&lt;&gt;"",'البرامج '!P:P,"")</f>
        <v/>
      </c>
      <c r="AT4" s="166" t="str">
        <f t="shared" ca="1" si="19"/>
        <v/>
      </c>
      <c r="AU4" s="177" t="str">
        <f t="shared" ca="1" si="20"/>
        <v/>
      </c>
      <c r="AV4" s="165">
        <f t="shared" ca="1" si="21"/>
        <v>0</v>
      </c>
      <c r="AW4" s="164"/>
      <c r="AX4" s="152"/>
      <c r="AY4" s="187" t="str">
        <f>IF('البرامج '!Q:Q&lt;&gt;"",'البرامج '!Q:Q,"")</f>
        <v/>
      </c>
      <c r="AZ4" s="162" t="str">
        <f t="shared" ca="1" si="22"/>
        <v/>
      </c>
      <c r="BA4" s="175" t="str">
        <f t="shared" ca="1" si="23"/>
        <v/>
      </c>
      <c r="BB4" s="165">
        <f t="shared" ca="1" si="24"/>
        <v>0</v>
      </c>
      <c r="BC4" s="152"/>
    </row>
    <row r="5" spans="1:55" x14ac:dyDescent="0.5">
      <c r="A5" s="181">
        <f t="shared" ca="1" si="25"/>
        <v>44654.029224305559</v>
      </c>
      <c r="B5" s="159" t="str">
        <f>IF('البرامج '!A:A&lt;&gt;"",'البرامج '!A:A,"")</f>
        <v>المشروع4</v>
      </c>
      <c r="C5" s="159" t="str">
        <f>IF('البرامج '!D:D&lt;&gt;"",'البرامج '!D:D,"")</f>
        <v>الجهة4</v>
      </c>
      <c r="D5" s="159" t="str">
        <f>IF('البرامج '!G:G&lt;&gt;"",'البرامج '!G:G,"")</f>
        <v>ضيوف الرحمن</v>
      </c>
      <c r="E5" s="147" t="s">
        <v>717</v>
      </c>
      <c r="F5" s="148" t="s">
        <v>675</v>
      </c>
      <c r="G5" s="146" t="s">
        <v>572</v>
      </c>
      <c r="H5" s="180" t="s">
        <v>665</v>
      </c>
      <c r="I5" s="157">
        <f t="shared" ca="1" si="7"/>
        <v>3.1692824071797077E-2</v>
      </c>
      <c r="J5" s="180" t="s">
        <v>577</v>
      </c>
      <c r="K5" s="157">
        <f t="shared" ca="1" si="0"/>
        <v>3.177812499779975E-2</v>
      </c>
      <c r="L5" s="180" t="s">
        <v>665</v>
      </c>
      <c r="M5" s="157">
        <f t="shared" ca="1" si="1"/>
        <v>3.1865046294115018E-2</v>
      </c>
      <c r="N5" s="181">
        <f t="shared" ca="1" si="8"/>
        <v>44654.061089351853</v>
      </c>
      <c r="O5" s="146" t="str">
        <f t="shared" ca="1" si="9"/>
        <v>4/2022</v>
      </c>
      <c r="P5" s="157">
        <f t="shared" ca="1" si="10"/>
        <v>7.8850652777764481</v>
      </c>
      <c r="Q5" s="149">
        <v>4000</v>
      </c>
      <c r="R5" s="161">
        <f t="shared" ca="1" si="11"/>
        <v>44661.946279629628</v>
      </c>
      <c r="S5" s="149">
        <v>758</v>
      </c>
      <c r="T5" s="180" t="s">
        <v>577</v>
      </c>
      <c r="U5" s="157">
        <f t="shared" ca="1" si="2"/>
        <v>4.4907406845595688E-5</v>
      </c>
      <c r="V5" s="180" t="s">
        <v>577</v>
      </c>
      <c r="W5" s="157">
        <f t="shared" ca="1" si="3"/>
        <v>4.4907406845595688E-5</v>
      </c>
      <c r="X5" s="180" t="s">
        <v>665</v>
      </c>
      <c r="Y5" s="157">
        <f t="shared" ca="1" si="12"/>
        <v>4.4907406845595688E-5</v>
      </c>
      <c r="Z5" s="161">
        <f t="shared" ca="1" si="13"/>
        <v>44661.946324537035</v>
      </c>
      <c r="AA5" s="151">
        <v>88000</v>
      </c>
      <c r="AB5" s="162">
        <f t="shared" ca="1" si="14"/>
        <v>44699.954051273147</v>
      </c>
      <c r="AC5" s="175" t="str">
        <f t="shared" ref="AC5:AC16" ca="1" si="26">IF(AB5="","",MONTH(AB5)&amp;"/"&amp;YEAR(AB5))</f>
        <v>5/2022</v>
      </c>
      <c r="AD5" s="163">
        <f t="shared" ca="1" si="4"/>
        <v>38.007619328702276</v>
      </c>
      <c r="AE5" s="152" t="s">
        <v>718</v>
      </c>
      <c r="AF5" s="164">
        <v>5000</v>
      </c>
      <c r="AG5" s="185">
        <f>IF('البرامج '!N:N&lt;&gt;"",'البرامج '!N:N,"")</f>
        <v>44660</v>
      </c>
      <c r="AH5" s="166">
        <f t="shared" ca="1" si="15"/>
        <v>44669.941006250003</v>
      </c>
      <c r="AI5" s="177" t="str">
        <f t="shared" ca="1" si="16"/>
        <v>4/2022</v>
      </c>
      <c r="AJ5" s="165">
        <f t="shared" ca="1" si="5"/>
        <v>9.9409744212971418</v>
      </c>
      <c r="AK5" s="164" t="s">
        <v>718</v>
      </c>
      <c r="AL5" s="152">
        <v>80000</v>
      </c>
      <c r="AM5" s="162">
        <f>IF('البرامج '!O:O&lt;&gt;"",'البرامج '!O:O,"")</f>
        <v>44663</v>
      </c>
      <c r="AN5" s="162">
        <f t="shared" ca="1" si="6"/>
        <v>44669.941006250003</v>
      </c>
      <c r="AO5" s="175" t="str">
        <f t="shared" ca="1" si="17"/>
        <v>4/2022</v>
      </c>
      <c r="AP5" s="165">
        <f ca="1">IF(AM5&lt;&gt;"",IF(AQ5="تم ",IF(AP5=0,AN5-AM5,AP5),NOW()-AM5),0)</f>
        <v>6.9393238425909658</v>
      </c>
      <c r="AQ5" s="152" t="s">
        <v>718</v>
      </c>
      <c r="AR5" s="164"/>
      <c r="AS5" s="185" t="str">
        <f>IF('البرامج '!P:P&lt;&gt;"",'البرامج '!P:P,"")</f>
        <v/>
      </c>
      <c r="AT5" s="166" t="str">
        <f t="shared" ca="1" si="19"/>
        <v/>
      </c>
      <c r="AU5" s="177" t="str">
        <f t="shared" ca="1" si="20"/>
        <v/>
      </c>
      <c r="AV5" s="165">
        <f t="shared" ca="1" si="21"/>
        <v>0</v>
      </c>
      <c r="AW5" s="164"/>
      <c r="AX5" s="152"/>
      <c r="AY5" s="187" t="str">
        <f>IF('البرامج '!Q:Q&lt;&gt;"",'البرامج '!Q:Q,"")</f>
        <v/>
      </c>
      <c r="AZ5" s="162" t="str">
        <f t="shared" ca="1" si="22"/>
        <v/>
      </c>
      <c r="BA5" s="175" t="str">
        <f t="shared" ca="1" si="23"/>
        <v/>
      </c>
      <c r="BB5" s="165">
        <f t="shared" ca="1" si="24"/>
        <v>0</v>
      </c>
      <c r="BC5" s="152"/>
    </row>
    <row r="6" spans="1:55" x14ac:dyDescent="0.5">
      <c r="A6" s="181">
        <f t="shared" ca="1" si="25"/>
        <v>44654.029232060187</v>
      </c>
      <c r="B6" s="159" t="str">
        <f>IF('البرامج '!A:A&lt;&gt;"",'البرامج '!A:A,"")</f>
        <v>المشروع5</v>
      </c>
      <c r="C6" s="159" t="str">
        <f>IF('البرامج '!D:D&lt;&gt;"",'البرامج '!D:D,"")</f>
        <v>الجهة5</v>
      </c>
      <c r="D6" s="159" t="str">
        <f>IF('البرامج '!G:G&lt;&gt;"",'البرامج '!G:G,"")</f>
        <v>ضيوف الرحمن</v>
      </c>
      <c r="E6" s="147" t="s">
        <v>714</v>
      </c>
      <c r="F6" s="148" t="s">
        <v>505</v>
      </c>
      <c r="G6" s="146" t="s">
        <v>507</v>
      </c>
      <c r="H6" s="180" t="s">
        <v>577</v>
      </c>
      <c r="I6" s="157">
        <f t="shared" ca="1" si="7"/>
        <v>7.0334611111102276</v>
      </c>
      <c r="J6" s="180" t="s">
        <v>665</v>
      </c>
      <c r="K6" s="157">
        <f t="shared" ca="1" si="0"/>
        <v>7.0339366898115259</v>
      </c>
      <c r="L6" s="180" t="s">
        <v>665</v>
      </c>
      <c r="M6" s="157">
        <f t="shared" ca="1" si="1"/>
        <v>25.912930787031655</v>
      </c>
      <c r="N6" s="181">
        <f ca="1">IF(AND(L6&lt;&gt;"",J6&lt;&gt;"",H6&lt;&gt;""),A6+MAX(M6,K6,I6),"")</f>
        <v>44679.942162847219</v>
      </c>
      <c r="O6" s="146" t="str">
        <f t="shared" ca="1" si="9"/>
        <v>4/2022</v>
      </c>
      <c r="P6" s="157">
        <f ca="1">IF(N6&lt;&gt;"",IF(Q6&lt;&gt;"",IF(P6=0,R6-N6,P6),NOW()-N6),0)</f>
        <v>4.0051116898175678</v>
      </c>
      <c r="Q6" s="149">
        <v>3000</v>
      </c>
      <c r="R6" s="161">
        <f t="shared" ca="1" si="11"/>
        <v>44683.947335185185</v>
      </c>
      <c r="S6" s="149">
        <v>878</v>
      </c>
      <c r="T6" s="180" t="s">
        <v>577</v>
      </c>
      <c r="U6" s="157">
        <f t="shared" ca="1" si="2"/>
        <v>7.2754629945848137E-4</v>
      </c>
      <c r="V6" s="180" t="s">
        <v>665</v>
      </c>
      <c r="W6" s="157">
        <f t="shared" ca="1" si="3"/>
        <v>7.2754629945848137E-4</v>
      </c>
      <c r="X6" s="180" t="s">
        <v>577</v>
      </c>
      <c r="Y6" s="157">
        <f t="shared" ca="1" si="12"/>
        <v>7.2754629945848137E-4</v>
      </c>
      <c r="Z6" s="161">
        <f t="shared" ca="1" si="13"/>
        <v>44683.948062731484</v>
      </c>
      <c r="AA6" s="151">
        <v>777700</v>
      </c>
      <c r="AB6" s="162">
        <f t="shared" ca="1" si="14"/>
        <v>44699.954051273147</v>
      </c>
      <c r="AC6" s="175" t="str">
        <f t="shared" ca="1" si="26"/>
        <v>5/2022</v>
      </c>
      <c r="AD6" s="163">
        <f t="shared" ca="1" si="4"/>
        <v>16.005881134253286</v>
      </c>
      <c r="AE6" s="152" t="s">
        <v>718</v>
      </c>
      <c r="AG6" s="185" t="str">
        <f>IF('البرامج '!N:N&lt;&gt;"",'البرامج '!N:N,"")</f>
        <v/>
      </c>
      <c r="AH6" s="166" t="str">
        <f t="shared" ca="1" si="15"/>
        <v/>
      </c>
      <c r="AI6" s="177" t="str">
        <f t="shared" ca="1" si="16"/>
        <v/>
      </c>
      <c r="AJ6" s="165">
        <f t="shared" ca="1" si="5"/>
        <v>0</v>
      </c>
      <c r="AK6" s="164"/>
      <c r="AL6" s="152"/>
      <c r="AM6" s="162" t="str">
        <f>IF('البرامج '!O:O&lt;&gt;"",'البرامج '!O:O,"")</f>
        <v/>
      </c>
      <c r="AN6" s="162" t="str">
        <f t="shared" ca="1" si="6"/>
        <v/>
      </c>
      <c r="AO6" s="175" t="str">
        <f t="shared" ca="1" si="17"/>
        <v/>
      </c>
      <c r="AP6" s="165">
        <f t="shared" ca="1" si="18"/>
        <v>0</v>
      </c>
      <c r="AQ6" s="152"/>
      <c r="AR6" s="164"/>
      <c r="AS6" s="185" t="str">
        <f>IF('البرامج '!P:P&lt;&gt;"",'البرامج '!P:P,"")</f>
        <v/>
      </c>
      <c r="AT6" s="166" t="str">
        <f t="shared" ca="1" si="19"/>
        <v/>
      </c>
      <c r="AU6" s="177" t="str">
        <f t="shared" ca="1" si="20"/>
        <v/>
      </c>
      <c r="AV6" s="165">
        <f t="shared" ca="1" si="21"/>
        <v>0</v>
      </c>
      <c r="AW6" s="164"/>
      <c r="AX6" s="152"/>
      <c r="AY6" s="187" t="str">
        <f>IF('البرامج '!Q:Q&lt;&gt;"",'البرامج '!Q:Q,"")</f>
        <v/>
      </c>
      <c r="AZ6" s="162" t="str">
        <f t="shared" ca="1" si="22"/>
        <v/>
      </c>
      <c r="BA6" s="175" t="str">
        <f t="shared" ca="1" si="23"/>
        <v/>
      </c>
      <c r="BB6" s="165">
        <f t="shared" ca="1" si="24"/>
        <v>0</v>
      </c>
      <c r="BC6" s="152"/>
    </row>
    <row r="7" spans="1:55" x14ac:dyDescent="0.5">
      <c r="A7" s="181">
        <f t="shared" ca="1" si="25"/>
        <v>44654.029239236108</v>
      </c>
      <c r="B7" s="159" t="str">
        <f>IF('البرامج '!A:A&lt;&gt;"",'البرامج '!A:A,"")</f>
        <v>المشروع6</v>
      </c>
      <c r="C7" s="159" t="str">
        <f>IF('البرامج '!D:D&lt;&gt;"",'البرامج '!D:D,"")</f>
        <v>الجهة6</v>
      </c>
      <c r="D7" s="159" t="str">
        <f>IF('البرامج '!G:G&lt;&gt;"",'البرامج '!G:G,"")</f>
        <v>أوجه البر العامة</v>
      </c>
      <c r="E7" s="147" t="s">
        <v>714</v>
      </c>
      <c r="F7" s="148" t="s">
        <v>533</v>
      </c>
      <c r="G7" s="146" t="s">
        <v>535</v>
      </c>
      <c r="H7" s="180" t="s">
        <v>665</v>
      </c>
      <c r="I7" s="157">
        <f t="shared" ca="1" si="7"/>
        <v>7.034693402783887</v>
      </c>
      <c r="K7" s="157">
        <f t="shared" ca="1" si="0"/>
        <v>6.8039027777776937</v>
      </c>
      <c r="L7" s="180" t="s">
        <v>577</v>
      </c>
      <c r="M7" s="157">
        <f t="shared" ca="1" si="1"/>
        <v>3.5219328703533392E-2</v>
      </c>
      <c r="N7" s="181" t="str">
        <f t="shared" si="8"/>
        <v/>
      </c>
      <c r="O7" s="146" t="str">
        <f t="shared" si="9"/>
        <v/>
      </c>
      <c r="P7" s="157">
        <f t="shared" ca="1" si="10"/>
        <v>0</v>
      </c>
      <c r="R7" s="161" t="str">
        <f t="shared" ca="1" si="11"/>
        <v/>
      </c>
      <c r="S7" s="149">
        <v>458</v>
      </c>
      <c r="U7" s="157">
        <f t="shared" ca="1" si="2"/>
        <v>0</v>
      </c>
      <c r="W7" s="157">
        <f t="shared" ca="1" si="3"/>
        <v>0</v>
      </c>
      <c r="Y7" s="157">
        <f t="shared" ca="1" si="12"/>
        <v>0</v>
      </c>
      <c r="Z7" s="161" t="str">
        <f t="shared" si="13"/>
        <v/>
      </c>
      <c r="AA7" s="151">
        <v>8000000</v>
      </c>
      <c r="AB7" s="162" t="str">
        <f t="shared" ca="1" si="14"/>
        <v/>
      </c>
      <c r="AC7" s="175" t="str">
        <f t="shared" ca="1" si="26"/>
        <v/>
      </c>
      <c r="AD7" s="163">
        <f t="shared" ca="1" si="4"/>
        <v>0</v>
      </c>
      <c r="AG7" s="185" t="str">
        <f>IF('البرامج '!N:N&lt;&gt;"",'البرامج '!N:N,"")</f>
        <v/>
      </c>
      <c r="AH7" s="166" t="str">
        <f t="shared" ca="1" si="15"/>
        <v/>
      </c>
      <c r="AI7" s="177" t="str">
        <f t="shared" ca="1" si="16"/>
        <v/>
      </c>
      <c r="AJ7" s="165">
        <f t="shared" ca="1" si="5"/>
        <v>0</v>
      </c>
      <c r="AK7" s="164"/>
      <c r="AL7" s="152"/>
      <c r="AM7" s="162" t="str">
        <f>IF('البرامج '!O:O&lt;&gt;"",'البرامج '!O:O,"")</f>
        <v/>
      </c>
      <c r="AN7" s="162" t="str">
        <f t="shared" ca="1" si="6"/>
        <v/>
      </c>
      <c r="AO7" s="175" t="str">
        <f t="shared" ca="1" si="17"/>
        <v/>
      </c>
      <c r="AP7" s="165">
        <f t="shared" ca="1" si="18"/>
        <v>0</v>
      </c>
      <c r="AQ7" s="152"/>
      <c r="AR7" s="164"/>
      <c r="AS7" s="185" t="str">
        <f>IF('البرامج '!P:P&lt;&gt;"",'البرامج '!P:P,"")</f>
        <v/>
      </c>
      <c r="AT7" s="166" t="str">
        <f t="shared" ca="1" si="19"/>
        <v/>
      </c>
      <c r="AU7" s="177" t="str">
        <f t="shared" ca="1" si="20"/>
        <v/>
      </c>
      <c r="AV7" s="165">
        <f t="shared" ca="1" si="21"/>
        <v>0</v>
      </c>
      <c r="AW7" s="164"/>
      <c r="AX7" s="152"/>
      <c r="AY7" s="187" t="str">
        <f>IF('البرامج '!Q:Q&lt;&gt;"",'البرامج '!Q:Q,"")</f>
        <v/>
      </c>
      <c r="AZ7" s="162" t="str">
        <f t="shared" ca="1" si="22"/>
        <v/>
      </c>
      <c r="BA7" s="175" t="str">
        <f t="shared" ca="1" si="23"/>
        <v/>
      </c>
      <c r="BB7" s="165">
        <f t="shared" ca="1" si="24"/>
        <v>0</v>
      </c>
      <c r="BC7" s="152"/>
    </row>
    <row r="8" spans="1:55" x14ac:dyDescent="0.5">
      <c r="A8" s="181">
        <f t="shared" ca="1" si="25"/>
        <v>44654.02925428241</v>
      </c>
      <c r="B8" s="159" t="str">
        <f>IF('البرامج '!A:A&lt;&gt;"",'البرامج '!A:A,"")</f>
        <v>المشروع7</v>
      </c>
      <c r="C8" s="159" t="str">
        <f>IF('البرامج '!D:D&lt;&gt;"",'البرامج '!D:D,"")</f>
        <v>الجهة7</v>
      </c>
      <c r="D8" s="159" t="str">
        <f>IF('البرامج '!G:G&lt;&gt;"",'البرامج '!G:G,"")</f>
        <v>الإسكان</v>
      </c>
      <c r="E8" s="147" t="s">
        <v>717</v>
      </c>
      <c r="F8" s="148" t="s">
        <v>668</v>
      </c>
      <c r="G8" s="146" t="s">
        <v>522</v>
      </c>
      <c r="H8" s="180" t="s">
        <v>577</v>
      </c>
      <c r="I8" s="157">
        <f t="shared" ca="1" si="7"/>
        <v>7.0347969907379593</v>
      </c>
      <c r="J8" s="180" t="s">
        <v>577</v>
      </c>
      <c r="K8" s="157">
        <f t="shared" ca="1" si="0"/>
        <v>7.035005439814995</v>
      </c>
      <c r="L8" s="180" t="s">
        <v>577</v>
      </c>
      <c r="M8" s="157">
        <f t="shared" ca="1" si="1"/>
        <v>3.5241319441411179E-2</v>
      </c>
      <c r="N8" s="181">
        <f t="shared" ca="1" si="8"/>
        <v>44661.064259722225</v>
      </c>
      <c r="O8" s="146" t="str">
        <f t="shared" ca="1" si="9"/>
        <v>4/2022</v>
      </c>
      <c r="P8" s="157">
        <f t="shared" ca="1" si="10"/>
        <v>0.88164849536406109</v>
      </c>
      <c r="Q8" s="149">
        <v>30000</v>
      </c>
      <c r="R8" s="161">
        <f t="shared" ca="1" si="11"/>
        <v>44661.945944907406</v>
      </c>
      <c r="S8" s="149">
        <v>781</v>
      </c>
      <c r="T8" s="180" t="s">
        <v>577</v>
      </c>
      <c r="U8" s="157">
        <f t="shared" ca="1" si="2"/>
        <v>6.53935203445144E-5</v>
      </c>
      <c r="V8" s="180" t="s">
        <v>577</v>
      </c>
      <c r="W8" s="157">
        <f t="shared" ca="1" si="3"/>
        <v>6.53935203445144E-5</v>
      </c>
      <c r="Y8" s="157">
        <f t="shared" ca="1" si="12"/>
        <v>-1.1128028935199836</v>
      </c>
      <c r="Z8" s="161" t="str">
        <f t="shared" si="13"/>
        <v/>
      </c>
      <c r="AA8" s="151">
        <v>40000</v>
      </c>
      <c r="AB8" s="162">
        <f t="shared" ca="1" si="14"/>
        <v>44699.954051273147</v>
      </c>
      <c r="AC8" s="175" t="str">
        <f t="shared" ca="1" si="26"/>
        <v>5/2022</v>
      </c>
      <c r="AD8" s="163">
        <f t="shared" ca="1" si="4"/>
        <v>0</v>
      </c>
      <c r="AE8" s="152" t="s">
        <v>718</v>
      </c>
      <c r="AG8" s="185" t="str">
        <f>IF('البرامج '!N:N&lt;&gt;"",'البرامج '!N:N,"")</f>
        <v/>
      </c>
      <c r="AH8" s="166" t="str">
        <f t="shared" ca="1" si="15"/>
        <v/>
      </c>
      <c r="AI8" s="177" t="str">
        <f t="shared" ca="1" si="16"/>
        <v/>
      </c>
      <c r="AJ8" s="165">
        <f t="shared" ca="1" si="5"/>
        <v>0</v>
      </c>
      <c r="AK8" s="164"/>
      <c r="AL8" s="152"/>
      <c r="AM8" s="162" t="str">
        <f>IF('البرامج '!O:O&lt;&gt;"",'البرامج '!O:O,"")</f>
        <v/>
      </c>
      <c r="AN8" s="162" t="str">
        <f t="shared" ca="1" si="6"/>
        <v/>
      </c>
      <c r="AO8" s="175" t="str">
        <f t="shared" ca="1" si="17"/>
        <v/>
      </c>
      <c r="AP8" s="165">
        <f t="shared" ca="1" si="18"/>
        <v>0</v>
      </c>
      <c r="AQ8" s="152"/>
      <c r="AR8" s="164"/>
      <c r="AS8" s="185" t="str">
        <f>IF('البرامج '!P:P&lt;&gt;"",'البرامج '!P:P,"")</f>
        <v/>
      </c>
      <c r="AT8" s="166" t="str">
        <f t="shared" ca="1" si="19"/>
        <v/>
      </c>
      <c r="AU8" s="177" t="str">
        <f t="shared" ca="1" si="20"/>
        <v/>
      </c>
      <c r="AV8" s="165">
        <f t="shared" ca="1" si="21"/>
        <v>0</v>
      </c>
      <c r="AW8" s="164"/>
      <c r="AX8" s="152"/>
      <c r="AY8" s="187" t="str">
        <f>IF('البرامج '!Q:Q&lt;&gt;"",'البرامج '!Q:Q,"")</f>
        <v/>
      </c>
      <c r="AZ8" s="162" t="str">
        <f t="shared" ca="1" si="22"/>
        <v/>
      </c>
      <c r="BA8" s="175" t="str">
        <f t="shared" ca="1" si="23"/>
        <v/>
      </c>
      <c r="BB8" s="165">
        <f t="shared" ca="1" si="24"/>
        <v>0</v>
      </c>
      <c r="BC8" s="152"/>
    </row>
    <row r="9" spans="1:55" x14ac:dyDescent="0.5">
      <c r="A9" s="181">
        <f t="shared" ca="1" si="25"/>
        <v>44654.029262384262</v>
      </c>
      <c r="B9" s="159" t="str">
        <f>IF('البرامج '!A:A&lt;&gt;"",'البرامج '!A:A,"")</f>
        <v>المشروع8</v>
      </c>
      <c r="C9" s="159" t="str">
        <f>IF('البرامج '!D:D&lt;&gt;"",'البرامج '!D:D,"")</f>
        <v>الجهة8</v>
      </c>
      <c r="D9" s="159" t="str">
        <f>IF('البرامج '!G:G&lt;&gt;"",'البرامج '!G:G,"")</f>
        <v>التعليم</v>
      </c>
      <c r="E9" s="147" t="s">
        <v>714</v>
      </c>
      <c r="F9" s="148" t="s">
        <v>564</v>
      </c>
      <c r="G9" s="146" t="s">
        <v>566</v>
      </c>
      <c r="H9" s="180" t="s">
        <v>577</v>
      </c>
      <c r="I9" s="157">
        <f t="shared" ca="1" si="7"/>
        <v>2.0362711805501021</v>
      </c>
      <c r="J9" s="180" t="s">
        <v>577</v>
      </c>
      <c r="K9" s="157">
        <f t="shared" ca="1" si="0"/>
        <v>2.036116666662565</v>
      </c>
      <c r="L9" s="180" t="s">
        <v>577</v>
      </c>
      <c r="M9" s="157">
        <f t="shared" ca="1" si="1"/>
        <v>2.0358221064816462</v>
      </c>
      <c r="N9" s="181">
        <f t="shared" ca="1" si="8"/>
        <v>44656.065533564812</v>
      </c>
      <c r="O9" s="146" t="str">
        <f t="shared" ca="1" si="9"/>
        <v>4/2022</v>
      </c>
      <c r="P9" s="157">
        <f t="shared" ca="1" si="10"/>
        <v>5.880322800927388</v>
      </c>
      <c r="Q9" s="149">
        <v>20000</v>
      </c>
      <c r="R9" s="161">
        <f t="shared" ca="1" si="11"/>
        <v>44661.945908217589</v>
      </c>
      <c r="S9" s="149">
        <v>841</v>
      </c>
      <c r="T9" s="180" t="s">
        <v>577</v>
      </c>
      <c r="U9" s="157">
        <f t="shared" ca="1" si="2"/>
        <v>3.6689816624857485E-5</v>
      </c>
      <c r="V9" s="180" t="s">
        <v>577</v>
      </c>
      <c r="W9" s="157">
        <f t="shared" ca="1" si="3"/>
        <v>3.6689816624857485E-5</v>
      </c>
      <c r="X9" s="180" t="s">
        <v>665</v>
      </c>
      <c r="Y9" s="157">
        <f t="shared" ca="1" si="12"/>
        <v>3.6689816624857485E-5</v>
      </c>
      <c r="Z9" s="161">
        <f t="shared" ca="1" si="13"/>
        <v>44661.945944907406</v>
      </c>
      <c r="AA9" s="151">
        <v>3500</v>
      </c>
      <c r="AB9" s="162">
        <f t="shared" ca="1" si="14"/>
        <v>44699.954051273147</v>
      </c>
      <c r="AC9" s="175" t="str">
        <f t="shared" ca="1" si="26"/>
        <v>5/2022</v>
      </c>
      <c r="AD9" s="163">
        <f t="shared" ca="1" si="4"/>
        <v>38.007998958331882</v>
      </c>
      <c r="AE9" s="152" t="s">
        <v>718</v>
      </c>
      <c r="AF9" s="164">
        <v>8000</v>
      </c>
      <c r="AG9" s="185">
        <f>IF('البرامج '!N:N&lt;&gt;"",'البرامج '!N:N,"")</f>
        <v>44662</v>
      </c>
      <c r="AH9" s="166">
        <f t="shared" ca="1" si="15"/>
        <v>44669.938363194444</v>
      </c>
      <c r="AI9" s="177" t="str">
        <f t="shared" ca="1" si="16"/>
        <v>4/2022</v>
      </c>
      <c r="AJ9" s="165">
        <f t="shared" ca="1" si="5"/>
        <v>7.9383333333316841</v>
      </c>
      <c r="AK9" s="164" t="s">
        <v>718</v>
      </c>
      <c r="AL9" s="152">
        <v>7000</v>
      </c>
      <c r="AM9" s="162">
        <f>IF('البرامج '!O:O&lt;&gt;"",'البرامج '!O:O,"")</f>
        <v>44670</v>
      </c>
      <c r="AN9" s="162">
        <f t="shared" ca="1" si="6"/>
        <v>44669.938363194444</v>
      </c>
      <c r="AO9" s="175" t="str">
        <f t="shared" ca="1" si="17"/>
        <v>4/2022</v>
      </c>
      <c r="AP9" s="165">
        <f ca="1">IF(AM9&lt;&gt;"",IF(AQ9="تم ",IF(AP9=0,AN9-AM9,AP9),NOW()-AM9),0)</f>
        <v>1</v>
      </c>
      <c r="AQ9" s="152" t="s">
        <v>718</v>
      </c>
      <c r="AR9" s="164">
        <v>50000</v>
      </c>
      <c r="AS9" s="185">
        <f>IF('البرامج '!P:P&lt;&gt;"",'البرامج '!P:P,"")</f>
        <v>44673</v>
      </c>
      <c r="AT9" s="166">
        <f t="shared" ca="1" si="19"/>
        <v>44679.941661921293</v>
      </c>
      <c r="AU9" s="177" t="str">
        <f t="shared" ca="1" si="20"/>
        <v>4/2022</v>
      </c>
      <c r="AV9" s="165">
        <f t="shared" ca="1" si="21"/>
        <v>6.9416396990709472</v>
      </c>
      <c r="AW9" s="164" t="s">
        <v>718</v>
      </c>
      <c r="AX9" s="152"/>
      <c r="AY9" s="187" t="str">
        <f>IF('البرامج '!Q:Q&lt;&gt;"",'البرامج '!Q:Q,"")</f>
        <v/>
      </c>
      <c r="AZ9" s="162" t="str">
        <f t="shared" ca="1" si="22"/>
        <v/>
      </c>
      <c r="BA9" s="175" t="str">
        <f t="shared" ca="1" si="23"/>
        <v/>
      </c>
      <c r="BB9" s="165">
        <f t="shared" ca="1" si="24"/>
        <v>0</v>
      </c>
      <c r="BC9" s="152"/>
    </row>
    <row r="10" spans="1:55" x14ac:dyDescent="0.5">
      <c r="A10" s="181">
        <f ca="1">IF(B10&lt;&gt;"",IF(A10 = "", NOW(),A10),"")</f>
        <v>44654.02926909722</v>
      </c>
      <c r="B10" s="159" t="str">
        <f>IF('البرامج '!A:A&lt;&gt;"",'البرامج '!A:A,"")</f>
        <v>المشروع9</v>
      </c>
      <c r="C10" s="159" t="str">
        <f>IF('البرامج '!D:D&lt;&gt;"",'البرامج '!D:D,"")</f>
        <v>الجهة9</v>
      </c>
      <c r="D10" s="159" t="str">
        <f>IF('البرامج '!G:G&lt;&gt;"",'البرامج '!G:G,"")</f>
        <v>الفئات الأشد حاجة</v>
      </c>
      <c r="E10" s="147" t="s">
        <v>714</v>
      </c>
      <c r="F10" s="148" t="s">
        <v>575</v>
      </c>
      <c r="G10" s="146" t="s">
        <v>576</v>
      </c>
      <c r="H10" s="180" t="s">
        <v>665</v>
      </c>
      <c r="I10" s="157">
        <f t="shared" ca="1" si="7"/>
        <v>7.0349106481517083</v>
      </c>
      <c r="J10" s="180" t="s">
        <v>577</v>
      </c>
      <c r="K10" s="157">
        <f t="shared" ca="1" si="0"/>
        <v>7.0351018518558703</v>
      </c>
      <c r="L10" s="180" t="s">
        <v>577</v>
      </c>
      <c r="M10" s="157">
        <f t="shared" ca="1" si="1"/>
        <v>2.03629502315016</v>
      </c>
      <c r="N10" s="181">
        <f t="shared" ca="1" si="8"/>
        <v>44661.064370949076</v>
      </c>
      <c r="O10" s="146" t="str">
        <f t="shared" ca="1" si="9"/>
        <v>4/2022</v>
      </c>
      <c r="P10" s="157">
        <f t="shared" ca="1" si="10"/>
        <v>0.88163935185002629</v>
      </c>
      <c r="Q10" s="149">
        <v>10000</v>
      </c>
      <c r="R10" s="161">
        <f t="shared" ca="1" si="11"/>
        <v>44661.946066203702</v>
      </c>
      <c r="S10" s="149">
        <v>258</v>
      </c>
      <c r="T10" s="180" t="s">
        <v>577</v>
      </c>
      <c r="U10" s="157">
        <f t="shared" ca="1" si="2"/>
        <v>8.8425927970092744E-5</v>
      </c>
      <c r="V10" s="180" t="s">
        <v>665</v>
      </c>
      <c r="W10" s="157">
        <f t="shared" ca="1" si="3"/>
        <v>8.8425927970092744E-5</v>
      </c>
      <c r="X10" s="180" t="s">
        <v>577</v>
      </c>
      <c r="Y10" s="157">
        <f t="shared" ca="1" si="12"/>
        <v>8.8425927970092744E-5</v>
      </c>
      <c r="Z10" s="161">
        <f t="shared" ca="1" si="13"/>
        <v>44661.94615462963</v>
      </c>
      <c r="AA10" s="151">
        <v>15000</v>
      </c>
      <c r="AB10" s="162">
        <f t="shared" ca="1" si="14"/>
        <v>44699.954051273147</v>
      </c>
      <c r="AC10" s="175" t="str">
        <f t="shared" ca="1" si="26"/>
        <v>5/2022</v>
      </c>
      <c r="AD10" s="163">
        <f t="shared" ca="1" si="4"/>
        <v>38.007789236107783</v>
      </c>
      <c r="AE10" s="152" t="s">
        <v>718</v>
      </c>
      <c r="AF10" s="164">
        <v>56000</v>
      </c>
      <c r="AG10" s="185">
        <f>IF('البرامج '!N:N&lt;&gt;"",'البرامج '!N:N,"")</f>
        <v>44663</v>
      </c>
      <c r="AH10" s="166">
        <f t="shared" ca="1" si="15"/>
        <v>44672.937707754631</v>
      </c>
      <c r="AI10" s="177" t="str">
        <f t="shared" ca="1" si="16"/>
        <v>4/2022</v>
      </c>
      <c r="AJ10" s="165">
        <f t="shared" ca="1" si="5"/>
        <v>9.9366417824057862</v>
      </c>
      <c r="AK10" s="164" t="s">
        <v>718</v>
      </c>
      <c r="AL10" s="152"/>
      <c r="AM10" s="162" t="str">
        <f>IF('البرامج '!O:O&lt;&gt;"",'البرامج '!O:O,"")</f>
        <v/>
      </c>
      <c r="AN10" s="162" t="str">
        <f t="shared" ca="1" si="6"/>
        <v/>
      </c>
      <c r="AO10" s="175" t="str">
        <f t="shared" ca="1" si="17"/>
        <v/>
      </c>
      <c r="AP10" s="165">
        <f t="shared" ca="1" si="18"/>
        <v>0</v>
      </c>
      <c r="AQ10" s="152"/>
      <c r="AR10" s="164"/>
      <c r="AS10" s="185" t="str">
        <f>IF('البرامج '!P:P&lt;&gt;"",'البرامج '!P:P,"")</f>
        <v/>
      </c>
      <c r="AT10" s="166" t="str">
        <f t="shared" ca="1" si="19"/>
        <v/>
      </c>
      <c r="AU10" s="177" t="str">
        <f t="shared" ca="1" si="20"/>
        <v/>
      </c>
      <c r="AV10" s="165">
        <f t="shared" ca="1" si="21"/>
        <v>0</v>
      </c>
      <c r="AW10" s="164"/>
      <c r="AX10" s="152"/>
      <c r="AY10" s="187" t="str">
        <f>IF('البرامج '!Q:Q&lt;&gt;"",'البرامج '!Q:Q,"")</f>
        <v/>
      </c>
      <c r="AZ10" s="162" t="str">
        <f t="shared" ca="1" si="22"/>
        <v/>
      </c>
      <c r="BA10" s="175" t="str">
        <f t="shared" ca="1" si="23"/>
        <v/>
      </c>
      <c r="BB10" s="165">
        <f t="shared" ca="1" si="24"/>
        <v>0</v>
      </c>
      <c r="BC10" s="152"/>
    </row>
    <row r="11" spans="1:55" x14ac:dyDescent="0.5">
      <c r="A11" s="181">
        <f t="shared" ca="1" si="25"/>
        <v>44654.030505439812</v>
      </c>
      <c r="B11" s="159" t="str">
        <f>IF('البرامج '!A:A&lt;&gt;"",'البرامج '!A:A,"")</f>
        <v>المشورع10</v>
      </c>
      <c r="C11" s="159" t="str">
        <f>IF('البرامج '!D:D&lt;&gt;"",'البرامج '!D:D,"")</f>
        <v>الجهة10</v>
      </c>
      <c r="D11" s="159" t="str">
        <f>IF('البرامج '!G:G&lt;&gt;"",'البرامج '!G:G,"")</f>
        <v>البيئة والمياة</v>
      </c>
      <c r="E11" s="147" t="s">
        <v>717</v>
      </c>
      <c r="F11" s="148" t="s">
        <v>674</v>
      </c>
      <c r="G11" s="146" t="s">
        <v>570</v>
      </c>
      <c r="H11" s="180" t="s">
        <v>577</v>
      </c>
      <c r="I11" s="157">
        <f t="shared" ca="1" si="7"/>
        <v>3.5806944448268041E-2</v>
      </c>
      <c r="J11" s="180" t="s">
        <v>577</v>
      </c>
      <c r="K11" s="157">
        <f t="shared" ca="1" si="0"/>
        <v>3.5874074077582918E-2</v>
      </c>
      <c r="L11" s="180" t="s">
        <v>665</v>
      </c>
      <c r="M11" s="157">
        <f t="shared" ca="1" si="1"/>
        <v>3.5912037041271105E-2</v>
      </c>
      <c r="N11" s="181">
        <f t="shared" ca="1" si="8"/>
        <v>44654.066417476854</v>
      </c>
      <c r="O11" s="146" t="str">
        <f t="shared" ca="1" si="9"/>
        <v>4/2022</v>
      </c>
      <c r="P11" s="157">
        <f t="shared" ca="1" si="10"/>
        <v>7.8795274305521161</v>
      </c>
      <c r="Q11" s="149">
        <v>500</v>
      </c>
      <c r="R11" s="161">
        <f t="shared" ca="1" si="11"/>
        <v>44661.946010300926</v>
      </c>
      <c r="S11" s="149">
        <v>148</v>
      </c>
      <c r="T11" s="180" t="s">
        <v>577</v>
      </c>
      <c r="U11" s="157">
        <f t="shared" ca="1" si="2"/>
        <v>5.5902775784488767E-5</v>
      </c>
      <c r="V11" s="180" t="s">
        <v>665</v>
      </c>
      <c r="W11" s="157">
        <f t="shared" ca="1" si="3"/>
        <v>5.5902775784488767E-5</v>
      </c>
      <c r="X11" s="180" t="s">
        <v>577</v>
      </c>
      <c r="Y11" s="157">
        <f t="shared" ca="1" si="12"/>
        <v>5.5902775784488767E-5</v>
      </c>
      <c r="Z11" s="161">
        <f t="shared" ca="1" si="13"/>
        <v>44661.946066203702</v>
      </c>
      <c r="AA11" s="151">
        <v>75000</v>
      </c>
      <c r="AB11" s="162">
        <f t="shared" ca="1" si="14"/>
        <v>44699.954051273147</v>
      </c>
      <c r="AC11" s="175" t="str">
        <f t="shared" ca="1" si="26"/>
        <v>5/2022</v>
      </c>
      <c r="AD11" s="163">
        <f t="shared" ca="1" si="4"/>
        <v>38.007877662035753</v>
      </c>
      <c r="AE11" s="152" t="s">
        <v>718</v>
      </c>
      <c r="AF11" s="164">
        <v>75000</v>
      </c>
      <c r="AG11" s="185">
        <f>IF('البرامج '!N:N&lt;&gt;"",'البرامج '!N:N,"")</f>
        <v>44667</v>
      </c>
      <c r="AH11" s="166">
        <f t="shared" ca="1" si="15"/>
        <v>44669.938432870367</v>
      </c>
      <c r="AI11" s="177" t="str">
        <f t="shared" ca="1" si="16"/>
        <v>4/2022</v>
      </c>
      <c r="AJ11" s="165">
        <f t="shared" ca="1" si="5"/>
        <v>2.9383650462987134</v>
      </c>
      <c r="AK11" s="164" t="s">
        <v>718</v>
      </c>
      <c r="AL11" s="152"/>
      <c r="AM11" s="162" t="str">
        <f>IF('البرامج '!O:O&lt;&gt;"",'البرامج '!O:O,"")</f>
        <v/>
      </c>
      <c r="AN11" s="162" t="str">
        <f t="shared" ca="1" si="6"/>
        <v/>
      </c>
      <c r="AO11" s="175" t="str">
        <f t="shared" ca="1" si="17"/>
        <v/>
      </c>
      <c r="AP11" s="165">
        <f t="shared" ca="1" si="18"/>
        <v>0</v>
      </c>
      <c r="AQ11" s="152"/>
      <c r="AR11" s="164"/>
      <c r="AS11" s="185" t="str">
        <f>IF('البرامج '!P:P&lt;&gt;"",'البرامج '!P:P,"")</f>
        <v/>
      </c>
      <c r="AT11" s="166" t="str">
        <f t="shared" ca="1" si="19"/>
        <v/>
      </c>
      <c r="AU11" s="177" t="str">
        <f t="shared" ca="1" si="20"/>
        <v/>
      </c>
      <c r="AV11" s="165">
        <f t="shared" ca="1" si="21"/>
        <v>0</v>
      </c>
      <c r="AW11" s="164"/>
      <c r="AX11" s="152"/>
      <c r="AY11" s="187" t="str">
        <f>IF('البرامج '!Q:Q&lt;&gt;"",'البرامج '!Q:Q,"")</f>
        <v/>
      </c>
      <c r="AZ11" s="162" t="str">
        <f t="shared" ca="1" si="22"/>
        <v/>
      </c>
      <c r="BA11" s="175" t="str">
        <f t="shared" ca="1" si="23"/>
        <v/>
      </c>
      <c r="BB11" s="165">
        <f t="shared" ca="1" si="24"/>
        <v>0</v>
      </c>
      <c r="BC11" s="152"/>
    </row>
    <row r="12" spans="1:55" x14ac:dyDescent="0.5">
      <c r="A12" s="181" t="str">
        <f t="shared" ca="1" si="25"/>
        <v/>
      </c>
      <c r="B12" s="159" t="str">
        <f>IF('البرامج '!A:A&lt;&gt;"",'البرامج '!A:A,"")</f>
        <v/>
      </c>
      <c r="C12" s="159" t="str">
        <f>IF('البرامج '!D:D&lt;&gt;"",'البرامج '!D:D,"")</f>
        <v/>
      </c>
      <c r="D12" s="159" t="str">
        <f>IF('البرامج '!G:G&lt;&gt;"",'البرامج '!G:G,"")</f>
        <v/>
      </c>
      <c r="F12" s="148"/>
      <c r="I12" s="157">
        <f t="shared" ca="1" si="7"/>
        <v>0</v>
      </c>
      <c r="K12" s="157">
        <f t="shared" ca="1" si="0"/>
        <v>0</v>
      </c>
      <c r="M12" s="157">
        <f t="shared" ca="1" si="1"/>
        <v>0</v>
      </c>
      <c r="N12" s="181" t="str">
        <f t="shared" si="8"/>
        <v/>
      </c>
      <c r="O12" s="146" t="str">
        <f t="shared" si="9"/>
        <v/>
      </c>
      <c r="P12" s="157">
        <f t="shared" ca="1" si="10"/>
        <v>0</v>
      </c>
      <c r="R12" s="161" t="str">
        <f t="shared" ca="1" si="11"/>
        <v/>
      </c>
      <c r="U12" s="157">
        <f t="shared" ca="1" si="2"/>
        <v>0</v>
      </c>
      <c r="W12" s="157">
        <f t="shared" ca="1" si="3"/>
        <v>0</v>
      </c>
      <c r="Y12" s="157">
        <f t="shared" ca="1" si="12"/>
        <v>0</v>
      </c>
      <c r="Z12" s="161" t="str">
        <f t="shared" si="13"/>
        <v/>
      </c>
      <c r="AB12" s="162" t="str">
        <f t="shared" ca="1" si="14"/>
        <v/>
      </c>
      <c r="AC12" s="175" t="str">
        <f t="shared" ca="1" si="26"/>
        <v/>
      </c>
      <c r="AD12" s="163">
        <f t="shared" ca="1" si="4"/>
        <v>0</v>
      </c>
      <c r="AG12" s="185" t="str">
        <f>IF('البرامج '!N:N&lt;&gt;"",'البرامج '!N:N,"")</f>
        <v/>
      </c>
      <c r="AH12" s="166" t="str">
        <f t="shared" ca="1" si="15"/>
        <v/>
      </c>
      <c r="AI12" s="177" t="str">
        <f t="shared" ca="1" si="16"/>
        <v/>
      </c>
      <c r="AJ12" s="165">
        <f t="shared" ca="1" si="5"/>
        <v>0</v>
      </c>
      <c r="AK12" s="164"/>
      <c r="AL12" s="152"/>
      <c r="AM12" s="162" t="str">
        <f>IF('البرامج '!O:O&lt;&gt;"",'البرامج '!O:O,"")</f>
        <v/>
      </c>
      <c r="AN12" s="162" t="str">
        <f t="shared" ca="1" si="6"/>
        <v/>
      </c>
      <c r="AO12" s="175" t="str">
        <f t="shared" ca="1" si="17"/>
        <v/>
      </c>
      <c r="AP12" s="165">
        <f t="shared" ca="1" si="18"/>
        <v>0</v>
      </c>
      <c r="AQ12" s="152"/>
      <c r="AR12" s="164"/>
      <c r="AS12" s="185" t="str">
        <f>IF('البرامج '!P:P&lt;&gt;"",'البرامج '!P:P,"")</f>
        <v/>
      </c>
      <c r="AT12" s="166" t="str">
        <f t="shared" ca="1" si="19"/>
        <v/>
      </c>
      <c r="AU12" s="177" t="str">
        <f t="shared" ca="1" si="20"/>
        <v/>
      </c>
      <c r="AV12" s="165">
        <f t="shared" ca="1" si="21"/>
        <v>0</v>
      </c>
      <c r="AW12" s="164"/>
      <c r="AX12" s="152"/>
      <c r="AY12" s="187" t="str">
        <f>IF('البرامج '!Q:Q&lt;&gt;"",'البرامج '!Q:Q,"")</f>
        <v/>
      </c>
      <c r="AZ12" s="162" t="str">
        <f t="shared" ca="1" si="22"/>
        <v/>
      </c>
      <c r="BA12" s="175" t="str">
        <f t="shared" ca="1" si="23"/>
        <v/>
      </c>
      <c r="BB12" s="165">
        <f t="shared" ca="1" si="24"/>
        <v>0</v>
      </c>
      <c r="BC12" s="152"/>
    </row>
    <row r="13" spans="1:55" x14ac:dyDescent="0.5">
      <c r="A13" s="181" t="str">
        <f t="shared" ca="1" si="25"/>
        <v/>
      </c>
      <c r="B13" s="159" t="str">
        <f>IF('البرامج '!A:A&lt;&gt;"",'البرامج '!A:A,"")</f>
        <v/>
      </c>
      <c r="C13" s="159" t="str">
        <f>IF('البرامج '!D:D&lt;&gt;"",'البرامج '!D:D,"")</f>
        <v/>
      </c>
      <c r="D13" s="159" t="str">
        <f>IF('البرامج '!G:G&lt;&gt;"",'البرامج '!G:G,"")</f>
        <v/>
      </c>
      <c r="F13" s="148"/>
      <c r="I13" s="157">
        <f t="shared" ca="1" si="7"/>
        <v>0</v>
      </c>
      <c r="K13" s="157">
        <f t="shared" ca="1" si="0"/>
        <v>0</v>
      </c>
      <c r="M13" s="157">
        <f t="shared" ca="1" si="1"/>
        <v>0</v>
      </c>
      <c r="N13" s="181" t="str">
        <f t="shared" si="8"/>
        <v/>
      </c>
      <c r="O13" s="146" t="str">
        <f t="shared" si="9"/>
        <v/>
      </c>
      <c r="P13" s="157">
        <f t="shared" ca="1" si="10"/>
        <v>0</v>
      </c>
      <c r="R13" s="161" t="str">
        <f ca="1">IF(Q13&lt;&gt;"",IF(R13 = "", NOW(),R13),"")</f>
        <v/>
      </c>
      <c r="U13" s="157">
        <f t="shared" ca="1" si="2"/>
        <v>0</v>
      </c>
      <c r="W13" s="157">
        <f t="shared" ca="1" si="3"/>
        <v>0</v>
      </c>
      <c r="Y13" s="157">
        <f t="shared" ca="1" si="12"/>
        <v>0</v>
      </c>
      <c r="Z13" s="161" t="str">
        <f t="shared" si="13"/>
        <v/>
      </c>
      <c r="AB13" s="162" t="str">
        <f t="shared" ca="1" si="14"/>
        <v/>
      </c>
      <c r="AC13" s="175" t="str">
        <f t="shared" ca="1" si="26"/>
        <v/>
      </c>
      <c r="AD13" s="163">
        <f t="shared" ca="1" si="4"/>
        <v>0</v>
      </c>
      <c r="AG13" s="185" t="str">
        <f>IF('البرامج '!N:N&lt;&gt;"",'البرامج '!N:N,"")</f>
        <v/>
      </c>
      <c r="AH13" s="166" t="str">
        <f t="shared" ca="1" si="15"/>
        <v/>
      </c>
      <c r="AI13" s="177" t="str">
        <f t="shared" ca="1" si="16"/>
        <v/>
      </c>
      <c r="AJ13" s="165">
        <f t="shared" ca="1" si="5"/>
        <v>0</v>
      </c>
      <c r="AK13" s="164"/>
      <c r="AL13" s="152"/>
      <c r="AM13" s="162" t="str">
        <f>IF('البرامج '!O:O&lt;&gt;"",'البرامج '!O:O,"")</f>
        <v/>
      </c>
      <c r="AN13" s="162" t="str">
        <f t="shared" ca="1" si="6"/>
        <v/>
      </c>
      <c r="AO13" s="175" t="str">
        <f t="shared" ca="1" si="17"/>
        <v/>
      </c>
      <c r="AP13" s="165">
        <f t="shared" ca="1" si="18"/>
        <v>0</v>
      </c>
      <c r="AQ13" s="152"/>
      <c r="AR13" s="164"/>
      <c r="AS13" s="185" t="str">
        <f>IF('البرامج '!P:P&lt;&gt;"",'البرامج '!P:P,"")</f>
        <v/>
      </c>
      <c r="AT13" s="166" t="str">
        <f t="shared" ca="1" si="19"/>
        <v/>
      </c>
      <c r="AU13" s="177" t="str">
        <f t="shared" ca="1" si="20"/>
        <v/>
      </c>
      <c r="AV13" s="165">
        <f t="shared" ca="1" si="21"/>
        <v>0</v>
      </c>
      <c r="AW13" s="164"/>
      <c r="AX13" s="152"/>
      <c r="AY13" s="187" t="str">
        <f>IF('البرامج '!Q:Q&lt;&gt;"",'البرامج '!Q:Q,"")</f>
        <v/>
      </c>
      <c r="AZ13" s="162" t="str">
        <f t="shared" ca="1" si="22"/>
        <v/>
      </c>
      <c r="BA13" s="175" t="str">
        <f t="shared" ca="1" si="23"/>
        <v/>
      </c>
      <c r="BB13" s="165">
        <f t="shared" ca="1" si="24"/>
        <v>0</v>
      </c>
      <c r="BC13" s="152"/>
    </row>
    <row r="14" spans="1:55" x14ac:dyDescent="0.5">
      <c r="A14" s="181" t="str">
        <f t="shared" ca="1" si="25"/>
        <v/>
      </c>
      <c r="B14" s="159" t="str">
        <f>IF('البرامج '!A:A&lt;&gt;"",'البرامج '!A:A,"")</f>
        <v/>
      </c>
      <c r="C14" s="159" t="str">
        <f>IF('البرامج '!D:D&lt;&gt;"",'البرامج '!D:D,"")</f>
        <v/>
      </c>
      <c r="D14" s="159" t="str">
        <f>IF('البرامج '!G:G&lt;&gt;"",'البرامج '!G:G,"")</f>
        <v/>
      </c>
      <c r="F14" s="148"/>
      <c r="I14" s="157">
        <f t="shared" ca="1" si="7"/>
        <v>0</v>
      </c>
      <c r="K14" s="157">
        <f t="shared" ca="1" si="0"/>
        <v>0</v>
      </c>
      <c r="M14" s="157">
        <f t="shared" ca="1" si="1"/>
        <v>0</v>
      </c>
      <c r="N14" s="181" t="str">
        <f t="shared" si="8"/>
        <v/>
      </c>
      <c r="O14" s="146" t="str">
        <f t="shared" si="9"/>
        <v/>
      </c>
      <c r="P14" s="157">
        <f t="shared" ca="1" si="10"/>
        <v>0</v>
      </c>
      <c r="R14" s="161" t="str">
        <f ca="1">IF(Q14&lt;&gt;"",IF(R14 = "", NOW(),R14),"")</f>
        <v/>
      </c>
      <c r="U14" s="157">
        <f t="shared" ca="1" si="2"/>
        <v>0</v>
      </c>
      <c r="W14" s="157">
        <f t="shared" ca="1" si="3"/>
        <v>0</v>
      </c>
      <c r="Y14" s="157">
        <f t="shared" ca="1" si="12"/>
        <v>0</v>
      </c>
      <c r="Z14" s="161" t="str">
        <f t="shared" si="13"/>
        <v/>
      </c>
      <c r="AB14" s="162" t="str">
        <f t="shared" ca="1" si="14"/>
        <v/>
      </c>
      <c r="AC14" s="175" t="str">
        <f t="shared" ca="1" si="26"/>
        <v/>
      </c>
      <c r="AD14" s="163">
        <f t="shared" ca="1" si="4"/>
        <v>0</v>
      </c>
      <c r="AG14" s="185" t="str">
        <f>IF('البرامج '!N:N&lt;&gt;"",'البرامج '!N:N,"")</f>
        <v/>
      </c>
      <c r="AH14" s="166" t="str">
        <f t="shared" ca="1" si="15"/>
        <v/>
      </c>
      <c r="AI14" s="177" t="str">
        <f t="shared" ca="1" si="16"/>
        <v/>
      </c>
      <c r="AJ14" s="165">
        <f t="shared" ca="1" si="5"/>
        <v>0</v>
      </c>
      <c r="AK14" s="164"/>
      <c r="AL14" s="152"/>
      <c r="AM14" s="162" t="str">
        <f>IF('البرامج '!O:O&lt;&gt;"",'البرامج '!O:O,"")</f>
        <v/>
      </c>
      <c r="AN14" s="162" t="str">
        <f t="shared" ca="1" si="6"/>
        <v/>
      </c>
      <c r="AO14" s="175" t="str">
        <f t="shared" ca="1" si="17"/>
        <v/>
      </c>
      <c r="AP14" s="165">
        <f t="shared" ca="1" si="18"/>
        <v>0</v>
      </c>
      <c r="AQ14" s="152"/>
      <c r="AR14" s="164"/>
      <c r="AS14" s="185" t="str">
        <f>IF('البرامج '!P:P&lt;&gt;"",'البرامج '!P:P,"")</f>
        <v/>
      </c>
      <c r="AT14" s="166" t="str">
        <f t="shared" ca="1" si="19"/>
        <v/>
      </c>
      <c r="AU14" s="177" t="str">
        <f t="shared" ca="1" si="20"/>
        <v/>
      </c>
      <c r="AV14" s="165">
        <f t="shared" ca="1" si="21"/>
        <v>0</v>
      </c>
      <c r="AW14" s="164"/>
      <c r="AX14" s="152"/>
      <c r="AY14" s="187" t="str">
        <f>IF('البرامج '!Q:Q&lt;&gt;"",'البرامج '!Q:Q,"")</f>
        <v/>
      </c>
      <c r="AZ14" s="162" t="str">
        <f t="shared" ca="1" si="22"/>
        <v/>
      </c>
      <c r="BA14" s="175" t="str">
        <f t="shared" ca="1" si="23"/>
        <v/>
      </c>
      <c r="BB14" s="165">
        <f t="shared" ca="1" si="24"/>
        <v>0</v>
      </c>
      <c r="BC14" s="152"/>
    </row>
    <row r="15" spans="1:55" x14ac:dyDescent="0.5">
      <c r="A15" s="181" t="str">
        <f t="shared" ca="1" si="25"/>
        <v/>
      </c>
      <c r="B15" s="159" t="str">
        <f>IF('البرامج '!A:A&lt;&gt;"",'البرامج '!A:A,"")</f>
        <v/>
      </c>
      <c r="C15" s="159" t="str">
        <f>IF('البرامج '!D:D&lt;&gt;"",'البرامج '!D:D,"")</f>
        <v/>
      </c>
      <c r="D15" s="159" t="str">
        <f>IF('البرامج '!G:G&lt;&gt;"",'البرامج '!G:G,"")</f>
        <v/>
      </c>
      <c r="F15" s="148"/>
      <c r="I15" s="157">
        <f t="shared" ca="1" si="7"/>
        <v>0</v>
      </c>
      <c r="K15" s="157">
        <f t="shared" ca="1" si="0"/>
        <v>0</v>
      </c>
      <c r="M15" s="157">
        <f t="shared" ca="1" si="1"/>
        <v>0</v>
      </c>
      <c r="N15" s="181" t="str">
        <f t="shared" si="8"/>
        <v/>
      </c>
      <c r="O15" s="146" t="str">
        <f t="shared" si="9"/>
        <v/>
      </c>
      <c r="P15" s="157">
        <f t="shared" ca="1" si="10"/>
        <v>0</v>
      </c>
      <c r="R15" s="161" t="str">
        <f t="shared" ca="1" si="11"/>
        <v/>
      </c>
      <c r="U15" s="157">
        <f ca="1">IF(R15&lt;&gt;"",IF(T15&lt;&gt;"",IF(U15=0,NOW()-R15,U15),NOW()-R15),0)</f>
        <v>0</v>
      </c>
      <c r="W15" s="157">
        <f ca="1">IF(R15&lt;&gt;"",IF(V15&lt;&gt;"",IF(W15=0,NOW()-R15,W15),NOW()-R15),0)</f>
        <v>0</v>
      </c>
      <c r="Y15" s="157">
        <f t="shared" ca="1" si="12"/>
        <v>0</v>
      </c>
      <c r="Z15" s="161" t="str">
        <f t="shared" si="13"/>
        <v/>
      </c>
      <c r="AB15" s="162" t="str">
        <f t="shared" ca="1" si="14"/>
        <v/>
      </c>
      <c r="AC15" s="175" t="str">
        <f t="shared" ca="1" si="26"/>
        <v/>
      </c>
      <c r="AD15" s="163">
        <f t="shared" ca="1" si="4"/>
        <v>0</v>
      </c>
      <c r="AG15" s="185" t="str">
        <f>IF('البرامج '!N:N&lt;&gt;"",'البرامج '!N:N,"")</f>
        <v/>
      </c>
      <c r="AH15" s="166" t="str">
        <f t="shared" ca="1" si="15"/>
        <v/>
      </c>
      <c r="AI15" s="177" t="str">
        <f t="shared" ca="1" si="16"/>
        <v/>
      </c>
      <c r="AJ15" s="165">
        <f t="shared" ca="1" si="5"/>
        <v>0</v>
      </c>
      <c r="AK15" s="164"/>
      <c r="AL15" s="152"/>
      <c r="AM15" s="162" t="str">
        <f>IF('البرامج '!O:O&lt;&gt;"",'البرامج '!O:O,"")</f>
        <v/>
      </c>
      <c r="AN15" s="162" t="str">
        <f t="shared" ca="1" si="6"/>
        <v/>
      </c>
      <c r="AO15" s="175" t="str">
        <f t="shared" ca="1" si="17"/>
        <v/>
      </c>
      <c r="AP15" s="165">
        <f t="shared" ca="1" si="18"/>
        <v>0</v>
      </c>
      <c r="AQ15" s="152"/>
      <c r="AR15" s="164"/>
      <c r="AS15" s="185" t="str">
        <f>IF('البرامج '!P:P&lt;&gt;"",'البرامج '!P:P,"")</f>
        <v/>
      </c>
      <c r="AT15" s="166" t="str">
        <f t="shared" ca="1" si="19"/>
        <v/>
      </c>
      <c r="AU15" s="177" t="str">
        <f t="shared" ca="1" si="20"/>
        <v/>
      </c>
      <c r="AV15" s="165">
        <f t="shared" ca="1" si="21"/>
        <v>0</v>
      </c>
      <c r="AW15" s="164"/>
      <c r="AX15" s="152"/>
      <c r="AY15" s="187" t="str">
        <f>IF('البرامج '!Q:Q&lt;&gt;"",'البرامج '!Q:Q,"")</f>
        <v/>
      </c>
      <c r="AZ15" s="162" t="str">
        <f t="shared" ca="1" si="22"/>
        <v/>
      </c>
      <c r="BA15" s="175" t="str">
        <f t="shared" ca="1" si="23"/>
        <v/>
      </c>
      <c r="BB15" s="165">
        <f t="shared" ca="1" si="24"/>
        <v>0</v>
      </c>
      <c r="BC15" s="152"/>
    </row>
    <row r="16" spans="1:55" x14ac:dyDescent="0.5">
      <c r="A16" s="181" t="str">
        <f ca="1">IF(B16&lt;&gt;"",IF(A16 = "", NOW(),A16),"")</f>
        <v/>
      </c>
      <c r="B16" s="159" t="str">
        <f>IF('البرامج '!A:A&lt;&gt;"",'البرامج '!A:A,"")</f>
        <v/>
      </c>
      <c r="C16" s="159" t="str">
        <f>IF('البرامج '!D:D&lt;&gt;"",'البرامج '!D:D,"")</f>
        <v/>
      </c>
      <c r="D16" s="159" t="str">
        <f>IF('البرامج '!G:G&lt;&gt;"",'البرامج '!G:G,"")</f>
        <v/>
      </c>
      <c r="F16" s="148"/>
      <c r="I16" s="157">
        <f t="shared" ca="1" si="7"/>
        <v>0</v>
      </c>
      <c r="K16" s="157">
        <f ca="1">IF(A16&lt;&gt;"",IF(J16&lt;&gt;"",IF(K16=0,NOW()-A16,K16),NOW()-A16),0)</f>
        <v>0</v>
      </c>
      <c r="M16" s="157">
        <f ca="1">IF(A16&lt;&gt;"",IF(L16&lt;&gt;"",IF(M16=0,NOW()-A16,M16),NOW()-A16),0)</f>
        <v>0</v>
      </c>
      <c r="N16" s="181" t="str">
        <f t="shared" si="8"/>
        <v/>
      </c>
      <c r="O16" s="146" t="str">
        <f t="shared" si="9"/>
        <v/>
      </c>
      <c r="P16" s="157">
        <f t="shared" ca="1" si="10"/>
        <v>0</v>
      </c>
      <c r="R16" s="161" t="str">
        <f t="shared" ca="1" si="11"/>
        <v/>
      </c>
      <c r="U16" s="157">
        <f ca="1">IF(R16&lt;&gt;"",IF(T16&lt;&gt;"",IF(U16=0,NOW()-R16,U16),NOW()-R16),0)</f>
        <v>0</v>
      </c>
      <c r="W16" s="157">
        <f ca="1">IF(R16&lt;&gt;"",IF(V16&lt;&gt;"",IF(W16=0,NOW()-R16,W16),NOW()-R16),0)</f>
        <v>0</v>
      </c>
      <c r="Y16" s="157">
        <f ca="1">IF(R16&lt;&gt;"",IF(X16&lt;&gt;"",IF(Y16=0,NOW()-R16,Y16),NOW()-R16),0)</f>
        <v>0</v>
      </c>
      <c r="Z16" s="161" t="str">
        <f t="shared" si="13"/>
        <v/>
      </c>
      <c r="AB16" s="162" t="str">
        <f t="shared" ca="1" si="14"/>
        <v/>
      </c>
      <c r="AC16" s="175" t="str">
        <f t="shared" ca="1" si="26"/>
        <v/>
      </c>
      <c r="AD16" s="163">
        <f t="shared" ca="1" si="4"/>
        <v>0</v>
      </c>
      <c r="AG16" s="185" t="str">
        <f>IF('البرامج '!N:N&lt;&gt;"",'البرامج '!N:N,"")</f>
        <v/>
      </c>
      <c r="AH16" s="166" t="str">
        <f t="shared" ca="1" si="15"/>
        <v/>
      </c>
      <c r="AI16" s="177" t="str">
        <f t="shared" ca="1" si="16"/>
        <v/>
      </c>
      <c r="AJ16" s="165">
        <f t="shared" ca="1" si="5"/>
        <v>0</v>
      </c>
      <c r="AK16" s="164"/>
      <c r="AL16" s="152"/>
      <c r="AM16" s="162" t="str">
        <f>IF('البرامج '!O:O&lt;&gt;"",'البرامج '!O:O,"")</f>
        <v/>
      </c>
      <c r="AN16" s="162" t="str">
        <f t="shared" ca="1" si="6"/>
        <v/>
      </c>
      <c r="AO16" s="175" t="str">
        <f t="shared" ca="1" si="17"/>
        <v/>
      </c>
      <c r="AP16" s="165">
        <f t="shared" ca="1" si="18"/>
        <v>0</v>
      </c>
      <c r="AQ16" s="152"/>
      <c r="AR16" s="164"/>
      <c r="AS16" s="185" t="str">
        <f>IF('البرامج '!P:P&lt;&gt;"",'البرامج '!P:P,"")</f>
        <v/>
      </c>
      <c r="AT16" s="166" t="str">
        <f t="shared" ca="1" si="19"/>
        <v/>
      </c>
      <c r="AU16" s="177" t="str">
        <f t="shared" ca="1" si="20"/>
        <v/>
      </c>
      <c r="AV16" s="165">
        <f t="shared" ca="1" si="21"/>
        <v>0</v>
      </c>
      <c r="AW16" s="164"/>
      <c r="AX16" s="152"/>
      <c r="AY16" s="187" t="str">
        <f>IF('البرامج '!Q:Q&lt;&gt;"",'البرامج '!Q:Q,"")</f>
        <v/>
      </c>
      <c r="AZ16" s="162" t="str">
        <f t="shared" ca="1" si="22"/>
        <v/>
      </c>
      <c r="BA16" s="175" t="str">
        <f t="shared" ca="1" si="23"/>
        <v/>
      </c>
      <c r="BB16" s="165">
        <f t="shared" ca="1" si="24"/>
        <v>0</v>
      </c>
      <c r="BC16" s="152"/>
    </row>
    <row r="17" spans="1:55" x14ac:dyDescent="0.5">
      <c r="A17" s="181" t="str">
        <f t="shared" ref="A17:A80" ca="1" si="27">IF(B17&lt;&gt;"",IF(A17 = "", NOW(),A17),"")</f>
        <v/>
      </c>
      <c r="B17" s="159" t="str">
        <f>IF('البرامج '!A:A&lt;&gt;"",'البرامج '!A:A,"")</f>
        <v/>
      </c>
      <c r="C17" s="159" t="str">
        <f>IF('البرامج '!D:D&lt;&gt;"",'البرامج '!D:D,"")</f>
        <v/>
      </c>
      <c r="D17" s="159" t="str">
        <f>IF('البرامج '!G:G&lt;&gt;"",'البرامج '!G:G,"")</f>
        <v/>
      </c>
      <c r="E17" s="147" t="s">
        <v>714</v>
      </c>
      <c r="F17" s="148" t="s">
        <v>515</v>
      </c>
      <c r="G17" s="146" t="s">
        <v>517</v>
      </c>
      <c r="I17" s="157">
        <f t="shared" ca="1" si="7"/>
        <v>0</v>
      </c>
      <c r="K17" s="157">
        <f t="shared" ref="K17:K80" ca="1" si="28">IF(A17&lt;&gt;"",IF(J17&lt;&gt;"",IF(K17=0,NOW()-A17,K17),NOW()-A17),0)</f>
        <v>0</v>
      </c>
      <c r="M17" s="157">
        <f t="shared" ref="M17:M80" ca="1" si="29">IF(A17&lt;&gt;"",IF(L17&lt;&gt;"",IF(M17=0,NOW()-A17,M17),NOW()-A17),0)</f>
        <v>0</v>
      </c>
      <c r="N17" s="181" t="str">
        <f t="shared" si="8"/>
        <v/>
      </c>
      <c r="O17" s="146" t="str">
        <f t="shared" ref="O17:O80" si="30">IF(N17="","",MONTH(N17)&amp;"/"&amp;YEAR(N17))</f>
        <v/>
      </c>
      <c r="P17" s="157">
        <f t="shared" ca="1" si="10"/>
        <v>0</v>
      </c>
      <c r="R17" s="161" t="str">
        <f t="shared" ref="R17:R80" ca="1" si="31">IF(Q17&lt;&gt;"",IF(R17 = "", NOW(),R17),"")</f>
        <v/>
      </c>
      <c r="U17" s="157">
        <f t="shared" ref="U17:U80" ca="1" si="32">IF(R17&lt;&gt;"",IF(T17&lt;&gt;"",IF(U17=0,NOW()-R17,U17),NOW()-R17),0)</f>
        <v>0</v>
      </c>
      <c r="W17" s="157">
        <f t="shared" ref="W17:W80" ca="1" si="33">IF(R17&lt;&gt;"",IF(V17&lt;&gt;"",IF(W17=0,NOW()-R17,W17),NOW()-R17),0)</f>
        <v>0</v>
      </c>
      <c r="Y17" s="157">
        <f t="shared" ref="Y17:Y80" ca="1" si="34">IF(R17&lt;&gt;"",IF(X17&lt;&gt;"",IF(Y17=0,NOW()-R17,Y17),NOW()-R17),0)</f>
        <v>0</v>
      </c>
      <c r="Z17" s="161" t="str">
        <f t="shared" ref="Z17:Z80" si="35">IF(AND(X17&lt;&gt;"",V17&lt;&gt;"",T17&lt;&gt;""),R17+MAX(Y17,W17,U17),"")</f>
        <v/>
      </c>
      <c r="AB17" s="162" t="str">
        <f t="shared" ca="1" si="14"/>
        <v/>
      </c>
      <c r="AC17" s="175" t="str">
        <f t="shared" ref="AC17:AC80" ca="1" si="36">IF(AB17="","",MONTH(AB17)&amp;"/"&amp;YEAR(AB17))</f>
        <v/>
      </c>
      <c r="AD17" s="163">
        <f t="shared" ref="AD17:AD80" ca="1" si="37">IF(Z17&lt;&gt;"",IF(AE17="تم ",IF(AD17=0,AB17-Z17,AD17),NOW()-Z17),0)</f>
        <v>0</v>
      </c>
      <c r="AG17" s="185" t="str">
        <f>IF('البرامج '!N:N&lt;&gt;"",'البرامج '!N:N,"")</f>
        <v/>
      </c>
      <c r="AH17" s="166" t="str">
        <f t="shared" ca="1" si="15"/>
        <v/>
      </c>
      <c r="AI17" s="177" t="str">
        <f t="shared" ref="AI17:AI80" ca="1" si="38">IF(AH17="","",MONTH(AH17)&amp;"/"&amp;YEAR(AH17))</f>
        <v/>
      </c>
      <c r="AJ17" s="165">
        <f t="shared" ca="1" si="5"/>
        <v>0</v>
      </c>
      <c r="AK17" s="164"/>
      <c r="AL17" s="152"/>
      <c r="AM17" s="162" t="str">
        <f>IF('البرامج '!O:O&lt;&gt;"",'البرامج '!O:O,"")</f>
        <v/>
      </c>
      <c r="AN17" s="162" t="str">
        <f t="shared" ca="1" si="6"/>
        <v/>
      </c>
      <c r="AO17" s="175" t="str">
        <f t="shared" ref="AO17:AO80" ca="1" si="39">IF(AN17="","",MONTH(AN17)&amp;"/"&amp;YEAR(AN17))</f>
        <v/>
      </c>
      <c r="AP17" s="165">
        <f t="shared" ca="1" si="18"/>
        <v>0</v>
      </c>
      <c r="AQ17" s="152"/>
      <c r="AR17" s="164"/>
      <c r="AS17" s="185" t="str">
        <f>IF('البرامج '!P:P&lt;&gt;"",'البرامج '!P:P,"")</f>
        <v/>
      </c>
      <c r="AT17" s="166" t="str">
        <f t="shared" ca="1" si="19"/>
        <v/>
      </c>
      <c r="AU17" s="177" t="str">
        <f t="shared" ref="AU17:AU80" ca="1" si="40">IF(AT17="","",MONTH(AT17)&amp;"/"&amp;YEAR(AT17))</f>
        <v/>
      </c>
      <c r="AV17" s="165">
        <f t="shared" ca="1" si="21"/>
        <v>0</v>
      </c>
      <c r="AW17" s="164"/>
      <c r="AX17" s="152"/>
      <c r="AY17" s="187" t="str">
        <f>IF('البرامج '!Q:Q&lt;&gt;"",'البرامج '!Q:Q,"")</f>
        <v/>
      </c>
      <c r="AZ17" s="162" t="str">
        <f t="shared" ca="1" si="22"/>
        <v/>
      </c>
      <c r="BA17" s="175" t="str">
        <f t="shared" ref="BA17:BA80" ca="1" si="41">IF(AZ17="","",MONTH(AZ17)&amp;"/"&amp;YEAR(AZ17))</f>
        <v/>
      </c>
      <c r="BB17" s="165">
        <f t="shared" ca="1" si="24"/>
        <v>0</v>
      </c>
      <c r="BC17" s="152"/>
    </row>
    <row r="18" spans="1:55" x14ac:dyDescent="0.5">
      <c r="A18" s="181" t="str">
        <f t="shared" ca="1" si="27"/>
        <v/>
      </c>
      <c r="B18" s="159" t="str">
        <f>IF('البرامج '!A:A&lt;&gt;"",'البرامج '!A:A,"")</f>
        <v/>
      </c>
      <c r="C18" s="159" t="str">
        <f>IF('البرامج '!D:D&lt;&gt;"",'البرامج '!D:D,"")</f>
        <v/>
      </c>
      <c r="D18" s="159" t="str">
        <f>IF('البرامج '!G:G&lt;&gt;"",'البرامج '!G:G,"")</f>
        <v/>
      </c>
      <c r="F18" s="148"/>
      <c r="I18" s="157">
        <f t="shared" ca="1" si="7"/>
        <v>0</v>
      </c>
      <c r="K18" s="157">
        <f t="shared" ca="1" si="28"/>
        <v>0</v>
      </c>
      <c r="M18" s="157">
        <f t="shared" ca="1" si="29"/>
        <v>0</v>
      </c>
      <c r="N18" s="181" t="str">
        <f t="shared" si="8"/>
        <v/>
      </c>
      <c r="O18" s="146" t="str">
        <f t="shared" si="30"/>
        <v/>
      </c>
      <c r="P18" s="157">
        <f t="shared" ca="1" si="10"/>
        <v>0</v>
      </c>
      <c r="R18" s="161" t="str">
        <f t="shared" ca="1" si="31"/>
        <v/>
      </c>
      <c r="U18" s="157">
        <f t="shared" ca="1" si="32"/>
        <v>0</v>
      </c>
      <c r="W18" s="157">
        <f t="shared" ca="1" si="33"/>
        <v>0</v>
      </c>
      <c r="Y18" s="157">
        <f t="shared" ca="1" si="34"/>
        <v>0</v>
      </c>
      <c r="Z18" s="161" t="str">
        <f t="shared" si="35"/>
        <v/>
      </c>
      <c r="AB18" s="162" t="str">
        <f t="shared" ca="1" si="14"/>
        <v/>
      </c>
      <c r="AC18" s="175" t="str">
        <f t="shared" ca="1" si="36"/>
        <v/>
      </c>
      <c r="AD18" s="163">
        <f t="shared" ca="1" si="37"/>
        <v>0</v>
      </c>
      <c r="AG18" s="185" t="str">
        <f>IF('البرامج '!N:N&lt;&gt;"",'البرامج '!N:N,"")</f>
        <v/>
      </c>
      <c r="AH18" s="166" t="str">
        <f t="shared" ca="1" si="15"/>
        <v/>
      </c>
      <c r="AI18" s="177" t="str">
        <f t="shared" ca="1" si="38"/>
        <v/>
      </c>
      <c r="AJ18" s="165">
        <f t="shared" ca="1" si="5"/>
        <v>0</v>
      </c>
      <c r="AK18" s="164"/>
      <c r="AL18" s="152"/>
      <c r="AM18" s="162" t="str">
        <f>IF('البرامج '!O:O&lt;&gt;"",'البرامج '!O:O,"")</f>
        <v/>
      </c>
      <c r="AN18" s="162" t="str">
        <f t="shared" ca="1" si="6"/>
        <v/>
      </c>
      <c r="AO18" s="175" t="str">
        <f t="shared" ca="1" si="39"/>
        <v/>
      </c>
      <c r="AP18" s="165">
        <f t="shared" ca="1" si="18"/>
        <v>0</v>
      </c>
      <c r="AQ18" s="152"/>
      <c r="AR18" s="164"/>
      <c r="AS18" s="185" t="str">
        <f>IF('البرامج '!P:P&lt;&gt;"",'البرامج '!P:P,"")</f>
        <v/>
      </c>
      <c r="AT18" s="166" t="str">
        <f t="shared" ca="1" si="19"/>
        <v/>
      </c>
      <c r="AU18" s="177" t="str">
        <f t="shared" ca="1" si="40"/>
        <v/>
      </c>
      <c r="AV18" s="165">
        <f t="shared" ca="1" si="21"/>
        <v>0</v>
      </c>
      <c r="AW18" s="164"/>
      <c r="AX18" s="152"/>
      <c r="AY18" s="187" t="str">
        <f>IF('البرامج '!Q:Q&lt;&gt;"",'البرامج '!Q:Q,"")</f>
        <v/>
      </c>
      <c r="AZ18" s="162" t="str">
        <f t="shared" ca="1" si="22"/>
        <v/>
      </c>
      <c r="BA18" s="175" t="str">
        <f t="shared" ca="1" si="41"/>
        <v/>
      </c>
      <c r="BB18" s="165">
        <f t="shared" ca="1" si="24"/>
        <v>0</v>
      </c>
      <c r="BC18" s="152"/>
    </row>
    <row r="19" spans="1:55" x14ac:dyDescent="0.5">
      <c r="A19" s="181" t="str">
        <f t="shared" ca="1" si="27"/>
        <v/>
      </c>
      <c r="B19" s="159" t="str">
        <f>IF('البرامج '!A:A&lt;&gt;"",'البرامج '!A:A,"")</f>
        <v/>
      </c>
      <c r="C19" s="159" t="str">
        <f>IF('البرامج '!D:D&lt;&gt;"",'البرامج '!D:D,"")</f>
        <v/>
      </c>
      <c r="D19" s="159" t="str">
        <f>IF('البرامج '!G:G&lt;&gt;"",'البرامج '!G:G,"")</f>
        <v/>
      </c>
      <c r="F19" s="148"/>
      <c r="I19" s="157">
        <f t="shared" ca="1" si="7"/>
        <v>0</v>
      </c>
      <c r="K19" s="157">
        <f t="shared" ca="1" si="28"/>
        <v>0</v>
      </c>
      <c r="M19" s="157">
        <f t="shared" ca="1" si="29"/>
        <v>0</v>
      </c>
      <c r="N19" s="181" t="str">
        <f t="shared" si="8"/>
        <v/>
      </c>
      <c r="O19" s="146" t="str">
        <f t="shared" si="30"/>
        <v/>
      </c>
      <c r="P19" s="157">
        <f t="shared" ca="1" si="10"/>
        <v>0</v>
      </c>
      <c r="R19" s="161" t="str">
        <f t="shared" ca="1" si="31"/>
        <v/>
      </c>
      <c r="U19" s="157">
        <f t="shared" ca="1" si="32"/>
        <v>0</v>
      </c>
      <c r="W19" s="157">
        <f t="shared" ca="1" si="33"/>
        <v>0</v>
      </c>
      <c r="Y19" s="157">
        <f t="shared" ca="1" si="34"/>
        <v>0</v>
      </c>
      <c r="Z19" s="161" t="str">
        <f t="shared" si="35"/>
        <v/>
      </c>
      <c r="AB19" s="162" t="str">
        <f t="shared" ca="1" si="14"/>
        <v/>
      </c>
      <c r="AC19" s="175" t="str">
        <f t="shared" ca="1" si="36"/>
        <v/>
      </c>
      <c r="AD19" s="163">
        <f t="shared" ca="1" si="37"/>
        <v>0</v>
      </c>
      <c r="AG19" s="185" t="str">
        <f>IF('البرامج '!N:N&lt;&gt;"",'البرامج '!N:N,"")</f>
        <v/>
      </c>
      <c r="AH19" s="166" t="str">
        <f t="shared" ca="1" si="15"/>
        <v/>
      </c>
      <c r="AI19" s="177" t="str">
        <f t="shared" ca="1" si="38"/>
        <v/>
      </c>
      <c r="AJ19" s="165">
        <f t="shared" ca="1" si="5"/>
        <v>0</v>
      </c>
      <c r="AK19" s="164"/>
      <c r="AL19" s="152"/>
      <c r="AM19" s="162" t="str">
        <f>IF('البرامج '!O:O&lt;&gt;"",'البرامج '!O:O,"")</f>
        <v/>
      </c>
      <c r="AN19" s="162" t="str">
        <f t="shared" ca="1" si="6"/>
        <v/>
      </c>
      <c r="AO19" s="175" t="str">
        <f t="shared" ca="1" si="39"/>
        <v/>
      </c>
      <c r="AP19" s="165">
        <f t="shared" ca="1" si="18"/>
        <v>0</v>
      </c>
      <c r="AQ19" s="152"/>
      <c r="AR19" s="164"/>
      <c r="AS19" s="185" t="str">
        <f>IF('البرامج '!P:P&lt;&gt;"",'البرامج '!P:P,"")</f>
        <v/>
      </c>
      <c r="AT19" s="166" t="str">
        <f t="shared" ca="1" si="19"/>
        <v/>
      </c>
      <c r="AU19" s="177" t="str">
        <f t="shared" ca="1" si="40"/>
        <v/>
      </c>
      <c r="AV19" s="165">
        <f t="shared" ca="1" si="21"/>
        <v>0</v>
      </c>
      <c r="AW19" s="164"/>
      <c r="AX19" s="152"/>
      <c r="AY19" s="187" t="str">
        <f>IF('البرامج '!Q:Q&lt;&gt;"",'البرامج '!Q:Q,"")</f>
        <v/>
      </c>
      <c r="AZ19" s="162" t="str">
        <f t="shared" ca="1" si="22"/>
        <v/>
      </c>
      <c r="BA19" s="175" t="str">
        <f t="shared" ca="1" si="41"/>
        <v/>
      </c>
      <c r="BB19" s="165">
        <f t="shared" ca="1" si="24"/>
        <v>0</v>
      </c>
      <c r="BC19" s="152"/>
    </row>
    <row r="20" spans="1:55" x14ac:dyDescent="0.5">
      <c r="A20" s="181" t="str">
        <f t="shared" ca="1" si="27"/>
        <v/>
      </c>
      <c r="B20" s="159" t="str">
        <f>IF('البرامج '!A:A&lt;&gt;"",'البرامج '!A:A,"")</f>
        <v/>
      </c>
      <c r="C20" s="159" t="str">
        <f>IF('البرامج '!D:D&lt;&gt;"",'البرامج '!D:D,"")</f>
        <v/>
      </c>
      <c r="D20" s="159" t="str">
        <f>IF('البرامج '!G:G&lt;&gt;"",'البرامج '!G:G,"")</f>
        <v/>
      </c>
      <c r="F20" s="148"/>
      <c r="I20" s="157">
        <f t="shared" ca="1" si="7"/>
        <v>0</v>
      </c>
      <c r="K20" s="157">
        <f t="shared" ca="1" si="28"/>
        <v>0</v>
      </c>
      <c r="M20" s="157">
        <f t="shared" ca="1" si="29"/>
        <v>0</v>
      </c>
      <c r="N20" s="181" t="str">
        <f t="shared" si="8"/>
        <v/>
      </c>
      <c r="O20" s="146" t="str">
        <f t="shared" si="30"/>
        <v/>
      </c>
      <c r="P20" s="157">
        <f t="shared" ca="1" si="10"/>
        <v>0</v>
      </c>
      <c r="R20" s="161" t="str">
        <f t="shared" ca="1" si="31"/>
        <v/>
      </c>
      <c r="U20" s="157">
        <f t="shared" ca="1" si="32"/>
        <v>0</v>
      </c>
      <c r="W20" s="157">
        <f t="shared" ca="1" si="33"/>
        <v>0</v>
      </c>
      <c r="Y20" s="157">
        <f t="shared" ca="1" si="34"/>
        <v>0</v>
      </c>
      <c r="Z20" s="161" t="str">
        <f t="shared" si="35"/>
        <v/>
      </c>
      <c r="AB20" s="162" t="str">
        <f t="shared" ca="1" si="14"/>
        <v/>
      </c>
      <c r="AC20" s="175" t="str">
        <f t="shared" ca="1" si="36"/>
        <v/>
      </c>
      <c r="AD20" s="163">
        <f t="shared" ca="1" si="37"/>
        <v>0</v>
      </c>
      <c r="AG20" s="185" t="str">
        <f>IF('البرامج '!N:N&lt;&gt;"",'البرامج '!N:N,"")</f>
        <v/>
      </c>
      <c r="AH20" s="166" t="str">
        <f t="shared" ca="1" si="15"/>
        <v/>
      </c>
      <c r="AI20" s="177" t="str">
        <f t="shared" ca="1" si="38"/>
        <v/>
      </c>
      <c r="AJ20" s="165">
        <f t="shared" ca="1" si="5"/>
        <v>0</v>
      </c>
      <c r="AK20" s="164"/>
      <c r="AL20" s="152"/>
      <c r="AM20" s="162" t="str">
        <f>IF('البرامج '!O:O&lt;&gt;"",'البرامج '!O:O,"")</f>
        <v/>
      </c>
      <c r="AN20" s="162" t="str">
        <f t="shared" ca="1" si="6"/>
        <v/>
      </c>
      <c r="AO20" s="175" t="str">
        <f t="shared" ca="1" si="39"/>
        <v/>
      </c>
      <c r="AP20" s="165">
        <f t="shared" ca="1" si="18"/>
        <v>0</v>
      </c>
      <c r="AQ20" s="152"/>
      <c r="AR20" s="164"/>
      <c r="AS20" s="185" t="str">
        <f>IF('البرامج '!P:P&lt;&gt;"",'البرامج '!P:P,"")</f>
        <v/>
      </c>
      <c r="AT20" s="166" t="str">
        <f t="shared" ca="1" si="19"/>
        <v/>
      </c>
      <c r="AU20" s="177" t="str">
        <f t="shared" ca="1" si="40"/>
        <v/>
      </c>
      <c r="AV20" s="165">
        <f t="shared" ca="1" si="21"/>
        <v>0</v>
      </c>
      <c r="AW20" s="164"/>
      <c r="AX20" s="152"/>
      <c r="AY20" s="187" t="str">
        <f>IF('البرامج '!Q:Q&lt;&gt;"",'البرامج '!Q:Q,"")</f>
        <v/>
      </c>
      <c r="AZ20" s="162" t="str">
        <f t="shared" ca="1" si="22"/>
        <v/>
      </c>
      <c r="BA20" s="175" t="str">
        <f t="shared" ca="1" si="41"/>
        <v/>
      </c>
      <c r="BB20" s="165">
        <f t="shared" ca="1" si="24"/>
        <v>0</v>
      </c>
      <c r="BC20" s="152"/>
    </row>
    <row r="21" spans="1:55" x14ac:dyDescent="0.5">
      <c r="A21" s="181" t="str">
        <f t="shared" ca="1" si="27"/>
        <v/>
      </c>
      <c r="B21" s="159" t="str">
        <f>IF('البرامج '!A:A&lt;&gt;"",'البرامج '!A:A,"")</f>
        <v/>
      </c>
      <c r="C21" s="159" t="str">
        <f>IF('البرامج '!D:D&lt;&gt;"",'البرامج '!D:D,"")</f>
        <v/>
      </c>
      <c r="D21" s="159" t="str">
        <f>IF('البرامج '!G:G&lt;&gt;"",'البرامج '!G:G,"")</f>
        <v/>
      </c>
      <c r="F21" s="148"/>
      <c r="I21" s="157">
        <f t="shared" ca="1" si="7"/>
        <v>0</v>
      </c>
      <c r="K21" s="157">
        <f t="shared" ca="1" si="28"/>
        <v>0</v>
      </c>
      <c r="M21" s="157">
        <f t="shared" ca="1" si="29"/>
        <v>0</v>
      </c>
      <c r="N21" s="181" t="str">
        <f t="shared" si="8"/>
        <v/>
      </c>
      <c r="O21" s="146" t="str">
        <f t="shared" si="30"/>
        <v/>
      </c>
      <c r="P21" s="157">
        <f t="shared" ca="1" si="10"/>
        <v>0</v>
      </c>
      <c r="R21" s="161" t="str">
        <f t="shared" ca="1" si="31"/>
        <v/>
      </c>
      <c r="U21" s="157">
        <f t="shared" ca="1" si="32"/>
        <v>0</v>
      </c>
      <c r="W21" s="157">
        <f t="shared" ca="1" si="33"/>
        <v>0</v>
      </c>
      <c r="Y21" s="157">
        <f t="shared" ca="1" si="34"/>
        <v>0</v>
      </c>
      <c r="Z21" s="161" t="str">
        <f t="shared" si="35"/>
        <v/>
      </c>
      <c r="AB21" s="162" t="str">
        <f t="shared" ca="1" si="14"/>
        <v/>
      </c>
      <c r="AC21" s="175" t="str">
        <f t="shared" ca="1" si="36"/>
        <v/>
      </c>
      <c r="AD21" s="163">
        <f t="shared" ca="1" si="37"/>
        <v>0</v>
      </c>
      <c r="AG21" s="185" t="str">
        <f>IF('البرامج '!N:N&lt;&gt;"",'البرامج '!N:N,"")</f>
        <v/>
      </c>
      <c r="AH21" s="166" t="str">
        <f t="shared" ca="1" si="15"/>
        <v/>
      </c>
      <c r="AI21" s="177" t="str">
        <f t="shared" ca="1" si="38"/>
        <v/>
      </c>
      <c r="AJ21" s="165">
        <f t="shared" ca="1" si="5"/>
        <v>0</v>
      </c>
      <c r="AK21" s="164"/>
      <c r="AL21" s="152"/>
      <c r="AM21" s="162" t="str">
        <f>IF('البرامج '!O:O&lt;&gt;"",'البرامج '!O:O,"")</f>
        <v/>
      </c>
      <c r="AN21" s="162" t="str">
        <f t="shared" ca="1" si="6"/>
        <v/>
      </c>
      <c r="AO21" s="175" t="str">
        <f t="shared" ca="1" si="39"/>
        <v/>
      </c>
      <c r="AP21" s="165">
        <f t="shared" ca="1" si="18"/>
        <v>0</v>
      </c>
      <c r="AQ21" s="152"/>
      <c r="AR21" s="164"/>
      <c r="AS21" s="185" t="str">
        <f>IF('البرامج '!P:P&lt;&gt;"",'البرامج '!P:P,"")</f>
        <v/>
      </c>
      <c r="AT21" s="166" t="str">
        <f t="shared" ca="1" si="19"/>
        <v/>
      </c>
      <c r="AU21" s="177" t="str">
        <f t="shared" ca="1" si="40"/>
        <v/>
      </c>
      <c r="AV21" s="165">
        <f t="shared" ca="1" si="21"/>
        <v>0</v>
      </c>
      <c r="AW21" s="164"/>
      <c r="AX21" s="152"/>
      <c r="AY21" s="187" t="str">
        <f>IF('البرامج '!Q:Q&lt;&gt;"",'البرامج '!Q:Q,"")</f>
        <v/>
      </c>
      <c r="AZ21" s="162" t="str">
        <f t="shared" ca="1" si="22"/>
        <v/>
      </c>
      <c r="BA21" s="175" t="str">
        <f t="shared" ca="1" si="41"/>
        <v/>
      </c>
      <c r="BB21" s="165">
        <f t="shared" ca="1" si="24"/>
        <v>0</v>
      </c>
      <c r="BC21" s="152"/>
    </row>
    <row r="22" spans="1:55" x14ac:dyDescent="0.5">
      <c r="A22" s="181" t="str">
        <f t="shared" ca="1" si="27"/>
        <v/>
      </c>
      <c r="B22" s="159" t="str">
        <f>IF('البرامج '!A:A&lt;&gt;"",'البرامج '!A:A,"")</f>
        <v/>
      </c>
      <c r="C22" s="159" t="str">
        <f>IF('البرامج '!D:D&lt;&gt;"",'البرامج '!D:D,"")</f>
        <v/>
      </c>
      <c r="D22" s="159" t="str">
        <f>IF('البرامج '!G:G&lt;&gt;"",'البرامج '!G:G,"")</f>
        <v/>
      </c>
      <c r="F22" s="148"/>
      <c r="I22" s="157">
        <f t="shared" ca="1" si="7"/>
        <v>0</v>
      </c>
      <c r="K22" s="157">
        <f t="shared" ca="1" si="28"/>
        <v>0</v>
      </c>
      <c r="M22" s="157">
        <f t="shared" ca="1" si="29"/>
        <v>0</v>
      </c>
      <c r="N22" s="181" t="str">
        <f t="shared" si="8"/>
        <v/>
      </c>
      <c r="O22" s="146" t="str">
        <f t="shared" si="30"/>
        <v/>
      </c>
      <c r="P22" s="157">
        <f t="shared" ca="1" si="10"/>
        <v>0</v>
      </c>
      <c r="R22" s="161" t="str">
        <f t="shared" ca="1" si="31"/>
        <v/>
      </c>
      <c r="U22" s="157">
        <f t="shared" ca="1" si="32"/>
        <v>0</v>
      </c>
      <c r="W22" s="157">
        <f t="shared" ca="1" si="33"/>
        <v>0</v>
      </c>
      <c r="Y22" s="157">
        <f t="shared" ca="1" si="34"/>
        <v>0</v>
      </c>
      <c r="Z22" s="161" t="str">
        <f t="shared" si="35"/>
        <v/>
      </c>
      <c r="AB22" s="162" t="str">
        <f t="shared" ca="1" si="14"/>
        <v/>
      </c>
      <c r="AC22" s="175" t="str">
        <f t="shared" ca="1" si="36"/>
        <v/>
      </c>
      <c r="AD22" s="163">
        <f t="shared" ca="1" si="37"/>
        <v>0</v>
      </c>
      <c r="AG22" s="185" t="str">
        <f>IF('البرامج '!N:N&lt;&gt;"",'البرامج '!N:N,"")</f>
        <v/>
      </c>
      <c r="AH22" s="166" t="str">
        <f t="shared" ca="1" si="15"/>
        <v/>
      </c>
      <c r="AI22" s="177" t="str">
        <f t="shared" ca="1" si="38"/>
        <v/>
      </c>
      <c r="AJ22" s="165">
        <f t="shared" ca="1" si="5"/>
        <v>0</v>
      </c>
      <c r="AK22" s="164"/>
      <c r="AL22" s="152"/>
      <c r="AM22" s="162" t="str">
        <f>IF('البرامج '!O:O&lt;&gt;"",'البرامج '!O:O,"")</f>
        <v/>
      </c>
      <c r="AN22" s="162" t="str">
        <f t="shared" ca="1" si="6"/>
        <v/>
      </c>
      <c r="AO22" s="175" t="str">
        <f t="shared" ca="1" si="39"/>
        <v/>
      </c>
      <c r="AP22" s="165">
        <f t="shared" ca="1" si="18"/>
        <v>0</v>
      </c>
      <c r="AQ22" s="152"/>
      <c r="AR22" s="164"/>
      <c r="AS22" s="185" t="str">
        <f>IF('البرامج '!P:P&lt;&gt;"",'البرامج '!P:P,"")</f>
        <v/>
      </c>
      <c r="AT22" s="166" t="str">
        <f t="shared" ca="1" si="19"/>
        <v/>
      </c>
      <c r="AU22" s="177" t="str">
        <f t="shared" ca="1" si="40"/>
        <v/>
      </c>
      <c r="AV22" s="165">
        <f t="shared" ca="1" si="21"/>
        <v>0</v>
      </c>
      <c r="AW22" s="164"/>
      <c r="AX22" s="152"/>
      <c r="AY22" s="187" t="str">
        <f>IF('البرامج '!Q:Q&lt;&gt;"",'البرامج '!Q:Q,"")</f>
        <v/>
      </c>
      <c r="AZ22" s="162" t="str">
        <f t="shared" ca="1" si="22"/>
        <v/>
      </c>
      <c r="BA22" s="175" t="str">
        <f t="shared" ca="1" si="41"/>
        <v/>
      </c>
      <c r="BB22" s="165">
        <f t="shared" ca="1" si="24"/>
        <v>0</v>
      </c>
      <c r="BC22" s="152"/>
    </row>
    <row r="23" spans="1:55" x14ac:dyDescent="0.5">
      <c r="A23" s="181" t="str">
        <f t="shared" ca="1" si="27"/>
        <v/>
      </c>
      <c r="B23" s="159" t="str">
        <f>IF('البرامج '!A:A&lt;&gt;"",'البرامج '!A:A,"")</f>
        <v/>
      </c>
      <c r="C23" s="159" t="str">
        <f>IF('البرامج '!D:D&lt;&gt;"",'البرامج '!D:D,"")</f>
        <v/>
      </c>
      <c r="D23" s="159" t="str">
        <f>IF('البرامج '!G:G&lt;&gt;"",'البرامج '!G:G,"")</f>
        <v/>
      </c>
      <c r="F23" s="148"/>
      <c r="I23" s="157">
        <f t="shared" ca="1" si="7"/>
        <v>0</v>
      </c>
      <c r="K23" s="157">
        <f t="shared" ca="1" si="28"/>
        <v>0</v>
      </c>
      <c r="M23" s="157">
        <f t="shared" ca="1" si="29"/>
        <v>0</v>
      </c>
      <c r="N23" s="181" t="str">
        <f t="shared" si="8"/>
        <v/>
      </c>
      <c r="O23" s="146" t="str">
        <f t="shared" si="30"/>
        <v/>
      </c>
      <c r="P23" s="157">
        <f t="shared" ca="1" si="10"/>
        <v>0</v>
      </c>
      <c r="R23" s="161" t="str">
        <f t="shared" ca="1" si="31"/>
        <v/>
      </c>
      <c r="U23" s="157">
        <f t="shared" ca="1" si="32"/>
        <v>0</v>
      </c>
      <c r="W23" s="157">
        <f t="shared" ca="1" si="33"/>
        <v>0</v>
      </c>
      <c r="Y23" s="157">
        <f t="shared" ca="1" si="34"/>
        <v>0</v>
      </c>
      <c r="Z23" s="161" t="str">
        <f t="shared" si="35"/>
        <v/>
      </c>
      <c r="AB23" s="162" t="str">
        <f t="shared" ca="1" si="14"/>
        <v/>
      </c>
      <c r="AC23" s="175" t="str">
        <f t="shared" ca="1" si="36"/>
        <v/>
      </c>
      <c r="AD23" s="163">
        <f t="shared" ca="1" si="37"/>
        <v>0</v>
      </c>
      <c r="AG23" s="185" t="str">
        <f>IF('البرامج '!N:N&lt;&gt;"",'البرامج '!N:N,"")</f>
        <v/>
      </c>
      <c r="AH23" s="166" t="str">
        <f t="shared" ca="1" si="15"/>
        <v/>
      </c>
      <c r="AI23" s="177" t="str">
        <f t="shared" ca="1" si="38"/>
        <v/>
      </c>
      <c r="AJ23" s="165">
        <f t="shared" ca="1" si="5"/>
        <v>0</v>
      </c>
      <c r="AK23" s="164"/>
      <c r="AL23" s="152"/>
      <c r="AM23" s="162" t="str">
        <f>IF('البرامج '!O:O&lt;&gt;"",'البرامج '!O:O,"")</f>
        <v/>
      </c>
      <c r="AN23" s="162" t="str">
        <f t="shared" ca="1" si="6"/>
        <v/>
      </c>
      <c r="AO23" s="175" t="str">
        <f t="shared" ca="1" si="39"/>
        <v/>
      </c>
      <c r="AP23" s="165">
        <f t="shared" ca="1" si="18"/>
        <v>0</v>
      </c>
      <c r="AQ23" s="152"/>
      <c r="AR23" s="164"/>
      <c r="AS23" s="185" t="str">
        <f>IF('البرامج '!P:P&lt;&gt;"",'البرامج '!P:P,"")</f>
        <v/>
      </c>
      <c r="AT23" s="166" t="str">
        <f t="shared" ca="1" si="19"/>
        <v/>
      </c>
      <c r="AU23" s="177" t="str">
        <f t="shared" ca="1" si="40"/>
        <v/>
      </c>
      <c r="AV23" s="165">
        <f t="shared" ca="1" si="21"/>
        <v>0</v>
      </c>
      <c r="AW23" s="164"/>
      <c r="AX23" s="152"/>
      <c r="AY23" s="187" t="str">
        <f>IF('البرامج '!Q:Q&lt;&gt;"",'البرامج '!Q:Q,"")</f>
        <v/>
      </c>
      <c r="AZ23" s="162" t="str">
        <f t="shared" ca="1" si="22"/>
        <v/>
      </c>
      <c r="BA23" s="175" t="str">
        <f t="shared" ca="1" si="41"/>
        <v/>
      </c>
      <c r="BB23" s="165">
        <f t="shared" ca="1" si="24"/>
        <v>0</v>
      </c>
      <c r="BC23" s="152"/>
    </row>
    <row r="24" spans="1:55" x14ac:dyDescent="0.5">
      <c r="A24" s="181" t="str">
        <f t="shared" ca="1" si="27"/>
        <v/>
      </c>
      <c r="B24" s="159" t="str">
        <f>IF('البرامج '!A:A&lt;&gt;"",'البرامج '!A:A,"")</f>
        <v/>
      </c>
      <c r="C24" s="159" t="str">
        <f>IF('البرامج '!D:D&lt;&gt;"",'البرامج '!D:D,"")</f>
        <v/>
      </c>
      <c r="D24" s="159" t="str">
        <f>IF('البرامج '!G:G&lt;&gt;"",'البرامج '!G:G,"")</f>
        <v/>
      </c>
      <c r="F24" s="148"/>
      <c r="I24" s="157">
        <f t="shared" ca="1" si="7"/>
        <v>0</v>
      </c>
      <c r="K24" s="157">
        <f t="shared" ca="1" si="28"/>
        <v>0</v>
      </c>
      <c r="M24" s="157">
        <f t="shared" ca="1" si="29"/>
        <v>0</v>
      </c>
      <c r="N24" s="181" t="str">
        <f t="shared" si="8"/>
        <v/>
      </c>
      <c r="O24" s="146" t="str">
        <f t="shared" si="30"/>
        <v/>
      </c>
      <c r="P24" s="157">
        <f t="shared" ca="1" si="10"/>
        <v>0</v>
      </c>
      <c r="R24" s="161" t="str">
        <f t="shared" ca="1" si="31"/>
        <v/>
      </c>
      <c r="U24" s="157">
        <f t="shared" ca="1" si="32"/>
        <v>0</v>
      </c>
      <c r="W24" s="157">
        <f t="shared" ca="1" si="33"/>
        <v>0</v>
      </c>
      <c r="Y24" s="157">
        <f t="shared" ca="1" si="34"/>
        <v>0</v>
      </c>
      <c r="Z24" s="161" t="str">
        <f t="shared" si="35"/>
        <v/>
      </c>
      <c r="AB24" s="162" t="str">
        <f t="shared" ca="1" si="14"/>
        <v/>
      </c>
      <c r="AC24" s="175" t="str">
        <f t="shared" ca="1" si="36"/>
        <v/>
      </c>
      <c r="AD24" s="163">
        <f t="shared" ca="1" si="37"/>
        <v>0</v>
      </c>
      <c r="AG24" s="185" t="str">
        <f>IF('البرامج '!N:N&lt;&gt;"",'البرامج '!N:N,"")</f>
        <v/>
      </c>
      <c r="AH24" s="166" t="str">
        <f t="shared" ca="1" si="15"/>
        <v/>
      </c>
      <c r="AI24" s="177" t="str">
        <f t="shared" ca="1" si="38"/>
        <v/>
      </c>
      <c r="AJ24" s="165">
        <f t="shared" ca="1" si="5"/>
        <v>0</v>
      </c>
      <c r="AK24" s="164"/>
      <c r="AL24" s="152"/>
      <c r="AM24" s="162" t="str">
        <f>IF('البرامج '!O:O&lt;&gt;"",'البرامج '!O:O,"")</f>
        <v/>
      </c>
      <c r="AN24" s="162" t="str">
        <f t="shared" ca="1" si="6"/>
        <v/>
      </c>
      <c r="AO24" s="175" t="str">
        <f t="shared" ca="1" si="39"/>
        <v/>
      </c>
      <c r="AP24" s="165">
        <f t="shared" ca="1" si="18"/>
        <v>0</v>
      </c>
      <c r="AQ24" s="152"/>
      <c r="AR24" s="164"/>
      <c r="AS24" s="185" t="str">
        <f>IF('البرامج '!P:P&lt;&gt;"",'البرامج '!P:P,"")</f>
        <v/>
      </c>
      <c r="AT24" s="166" t="str">
        <f t="shared" ca="1" si="19"/>
        <v/>
      </c>
      <c r="AU24" s="177" t="str">
        <f t="shared" ca="1" si="40"/>
        <v/>
      </c>
      <c r="AV24" s="165">
        <f t="shared" ca="1" si="21"/>
        <v>0</v>
      </c>
      <c r="AW24" s="164"/>
      <c r="AX24" s="152"/>
      <c r="AY24" s="187" t="str">
        <f>IF('البرامج '!Q:Q&lt;&gt;"",'البرامج '!Q:Q,"")</f>
        <v/>
      </c>
      <c r="AZ24" s="162" t="str">
        <f t="shared" ca="1" si="22"/>
        <v/>
      </c>
      <c r="BA24" s="175" t="str">
        <f t="shared" ca="1" si="41"/>
        <v/>
      </c>
      <c r="BB24" s="165">
        <f t="shared" ca="1" si="24"/>
        <v>0</v>
      </c>
      <c r="BC24" s="152"/>
    </row>
    <row r="25" spans="1:55" x14ac:dyDescent="0.5">
      <c r="A25" s="181" t="str">
        <f t="shared" ca="1" si="27"/>
        <v/>
      </c>
      <c r="B25" s="159" t="str">
        <f>IF('البرامج '!A:A&lt;&gt;"",'البرامج '!A:A,"")</f>
        <v/>
      </c>
      <c r="C25" s="159" t="str">
        <f>IF('البرامج '!D:D&lt;&gt;"",'البرامج '!D:D,"")</f>
        <v/>
      </c>
      <c r="D25" s="159" t="str">
        <f>IF('البرامج '!G:G&lt;&gt;"",'البرامج '!G:G,"")</f>
        <v/>
      </c>
      <c r="F25" s="148"/>
      <c r="I25" s="157">
        <f t="shared" ca="1" si="7"/>
        <v>0</v>
      </c>
      <c r="K25" s="157">
        <f t="shared" ca="1" si="28"/>
        <v>0</v>
      </c>
      <c r="M25" s="157">
        <f t="shared" ca="1" si="29"/>
        <v>0</v>
      </c>
      <c r="N25" s="181" t="str">
        <f t="shared" si="8"/>
        <v/>
      </c>
      <c r="O25" s="146" t="str">
        <f t="shared" si="30"/>
        <v/>
      </c>
      <c r="P25" s="157">
        <f t="shared" ca="1" si="10"/>
        <v>0</v>
      </c>
      <c r="R25" s="161" t="str">
        <f t="shared" ca="1" si="31"/>
        <v/>
      </c>
      <c r="U25" s="157">
        <f t="shared" ca="1" si="32"/>
        <v>0</v>
      </c>
      <c r="W25" s="157">
        <f t="shared" ca="1" si="33"/>
        <v>0</v>
      </c>
      <c r="Y25" s="157">
        <f t="shared" ca="1" si="34"/>
        <v>0</v>
      </c>
      <c r="Z25" s="161" t="str">
        <f t="shared" si="35"/>
        <v/>
      </c>
      <c r="AB25" s="162" t="str">
        <f t="shared" ca="1" si="14"/>
        <v/>
      </c>
      <c r="AC25" s="175" t="str">
        <f t="shared" ca="1" si="36"/>
        <v/>
      </c>
      <c r="AD25" s="163">
        <f t="shared" ca="1" si="37"/>
        <v>0</v>
      </c>
      <c r="AG25" s="185" t="str">
        <f>IF('البرامج '!N:N&lt;&gt;"",'البرامج '!N:N,"")</f>
        <v/>
      </c>
      <c r="AH25" s="166" t="str">
        <f t="shared" ca="1" si="15"/>
        <v/>
      </c>
      <c r="AI25" s="177" t="str">
        <f t="shared" ca="1" si="38"/>
        <v/>
      </c>
      <c r="AJ25" s="165">
        <f t="shared" ca="1" si="5"/>
        <v>0</v>
      </c>
      <c r="AK25" s="164"/>
      <c r="AL25" s="152"/>
      <c r="AM25" s="162" t="str">
        <f>IF('البرامج '!O:O&lt;&gt;"",'البرامج '!O:O,"")</f>
        <v/>
      </c>
      <c r="AN25" s="162" t="str">
        <f t="shared" ca="1" si="6"/>
        <v/>
      </c>
      <c r="AO25" s="175" t="str">
        <f t="shared" ca="1" si="39"/>
        <v/>
      </c>
      <c r="AP25" s="165">
        <f t="shared" ca="1" si="18"/>
        <v>0</v>
      </c>
      <c r="AQ25" s="152"/>
      <c r="AR25" s="164"/>
      <c r="AS25" s="185" t="str">
        <f>IF('البرامج '!P:P&lt;&gt;"",'البرامج '!P:P,"")</f>
        <v/>
      </c>
      <c r="AT25" s="166" t="str">
        <f t="shared" ca="1" si="19"/>
        <v/>
      </c>
      <c r="AU25" s="177" t="str">
        <f t="shared" ca="1" si="40"/>
        <v/>
      </c>
      <c r="AV25" s="165">
        <f t="shared" ca="1" si="21"/>
        <v>0</v>
      </c>
      <c r="AW25" s="164"/>
      <c r="AX25" s="152"/>
      <c r="AY25" s="187" t="str">
        <f>IF('البرامج '!Q:Q&lt;&gt;"",'البرامج '!Q:Q,"")</f>
        <v/>
      </c>
      <c r="AZ25" s="162" t="str">
        <f t="shared" ca="1" si="22"/>
        <v/>
      </c>
      <c r="BA25" s="175" t="str">
        <f t="shared" ca="1" si="41"/>
        <v/>
      </c>
      <c r="BB25" s="165">
        <f t="shared" ca="1" si="24"/>
        <v>0</v>
      </c>
      <c r="BC25" s="152"/>
    </row>
    <row r="26" spans="1:55" x14ac:dyDescent="0.5">
      <c r="A26" s="181" t="str">
        <f t="shared" ca="1" si="27"/>
        <v/>
      </c>
      <c r="B26" s="159" t="str">
        <f>IF('البرامج '!A:A&lt;&gt;"",'البرامج '!A:A,"")</f>
        <v/>
      </c>
      <c r="C26" s="159" t="str">
        <f>IF('البرامج '!D:D&lt;&gt;"",'البرامج '!D:D,"")</f>
        <v/>
      </c>
      <c r="D26" s="159" t="str">
        <f>IF('البرامج '!G:G&lt;&gt;"",'البرامج '!G:G,"")</f>
        <v/>
      </c>
      <c r="F26" s="148"/>
      <c r="I26" s="157">
        <f t="shared" ca="1" si="7"/>
        <v>0</v>
      </c>
      <c r="K26" s="157">
        <f t="shared" ca="1" si="28"/>
        <v>0</v>
      </c>
      <c r="M26" s="157">
        <f t="shared" ca="1" si="29"/>
        <v>0</v>
      </c>
      <c r="N26" s="181" t="str">
        <f t="shared" si="8"/>
        <v/>
      </c>
      <c r="O26" s="146" t="str">
        <f t="shared" si="30"/>
        <v/>
      </c>
      <c r="P26" s="157">
        <f t="shared" ca="1" si="10"/>
        <v>0</v>
      </c>
      <c r="R26" s="161" t="str">
        <f t="shared" ca="1" si="31"/>
        <v/>
      </c>
      <c r="U26" s="157">
        <f t="shared" ca="1" si="32"/>
        <v>0</v>
      </c>
      <c r="W26" s="157">
        <f t="shared" ca="1" si="33"/>
        <v>0</v>
      </c>
      <c r="Y26" s="157">
        <f t="shared" ca="1" si="34"/>
        <v>0</v>
      </c>
      <c r="Z26" s="161" t="str">
        <f t="shared" si="35"/>
        <v/>
      </c>
      <c r="AB26" s="162" t="str">
        <f t="shared" ca="1" si="14"/>
        <v/>
      </c>
      <c r="AC26" s="175" t="str">
        <f t="shared" ca="1" si="36"/>
        <v/>
      </c>
      <c r="AD26" s="163">
        <f t="shared" ca="1" si="37"/>
        <v>0</v>
      </c>
      <c r="AG26" s="185" t="str">
        <f>IF('البرامج '!N:N&lt;&gt;"",'البرامج '!N:N,"")</f>
        <v/>
      </c>
      <c r="AH26" s="166" t="str">
        <f t="shared" ca="1" si="15"/>
        <v/>
      </c>
      <c r="AI26" s="177" t="str">
        <f t="shared" ca="1" si="38"/>
        <v/>
      </c>
      <c r="AJ26" s="165">
        <f t="shared" ca="1" si="5"/>
        <v>0</v>
      </c>
      <c r="AK26" s="164"/>
      <c r="AL26" s="152"/>
      <c r="AM26" s="162" t="str">
        <f>IF('البرامج '!O:O&lt;&gt;"",'البرامج '!O:O,"")</f>
        <v/>
      </c>
      <c r="AN26" s="162" t="str">
        <f t="shared" ca="1" si="6"/>
        <v/>
      </c>
      <c r="AO26" s="175" t="str">
        <f t="shared" ca="1" si="39"/>
        <v/>
      </c>
      <c r="AP26" s="165">
        <f t="shared" ca="1" si="18"/>
        <v>0</v>
      </c>
      <c r="AQ26" s="152"/>
      <c r="AR26" s="164"/>
      <c r="AS26" s="185" t="str">
        <f>IF('البرامج '!P:P&lt;&gt;"",'البرامج '!P:P,"")</f>
        <v/>
      </c>
      <c r="AT26" s="166" t="str">
        <f t="shared" ca="1" si="19"/>
        <v/>
      </c>
      <c r="AU26" s="177" t="str">
        <f t="shared" ca="1" si="40"/>
        <v/>
      </c>
      <c r="AV26" s="165">
        <f t="shared" ca="1" si="21"/>
        <v>0</v>
      </c>
      <c r="AW26" s="164"/>
      <c r="AX26" s="152"/>
      <c r="AY26" s="187" t="str">
        <f>IF('البرامج '!Q:Q&lt;&gt;"",'البرامج '!Q:Q,"")</f>
        <v/>
      </c>
      <c r="AZ26" s="162" t="str">
        <f t="shared" ca="1" si="22"/>
        <v/>
      </c>
      <c r="BA26" s="175" t="str">
        <f t="shared" ca="1" si="41"/>
        <v/>
      </c>
      <c r="BB26" s="165">
        <f t="shared" ca="1" si="24"/>
        <v>0</v>
      </c>
      <c r="BC26" s="152"/>
    </row>
    <row r="27" spans="1:55" x14ac:dyDescent="0.5">
      <c r="A27" s="181" t="str">
        <f t="shared" ca="1" si="27"/>
        <v/>
      </c>
      <c r="B27" s="159" t="str">
        <f>IF('البرامج '!A:A&lt;&gt;"",'البرامج '!A:A,"")</f>
        <v/>
      </c>
      <c r="C27" s="159" t="str">
        <f>IF('البرامج '!D:D&lt;&gt;"",'البرامج '!D:D,"")</f>
        <v/>
      </c>
      <c r="D27" s="159" t="str">
        <f>IF('البرامج '!G:G&lt;&gt;"",'البرامج '!G:G,"")</f>
        <v/>
      </c>
      <c r="F27" s="148"/>
      <c r="I27" s="157">
        <f t="shared" ca="1" si="7"/>
        <v>0</v>
      </c>
      <c r="K27" s="157">
        <f t="shared" ca="1" si="28"/>
        <v>0</v>
      </c>
      <c r="M27" s="157">
        <f t="shared" ca="1" si="29"/>
        <v>0</v>
      </c>
      <c r="N27" s="181" t="str">
        <f t="shared" si="8"/>
        <v/>
      </c>
      <c r="O27" s="146" t="str">
        <f t="shared" si="30"/>
        <v/>
      </c>
      <c r="P27" s="157">
        <f t="shared" ca="1" si="10"/>
        <v>0</v>
      </c>
      <c r="R27" s="161" t="str">
        <f t="shared" ca="1" si="31"/>
        <v/>
      </c>
      <c r="U27" s="157">
        <f t="shared" ca="1" si="32"/>
        <v>0</v>
      </c>
      <c r="W27" s="157">
        <f t="shared" ca="1" si="33"/>
        <v>0</v>
      </c>
      <c r="Y27" s="157">
        <f t="shared" ca="1" si="34"/>
        <v>0</v>
      </c>
      <c r="Z27" s="161" t="str">
        <f t="shared" si="35"/>
        <v/>
      </c>
      <c r="AB27" s="162" t="str">
        <f t="shared" ca="1" si="14"/>
        <v/>
      </c>
      <c r="AC27" s="175" t="str">
        <f t="shared" ca="1" si="36"/>
        <v/>
      </c>
      <c r="AD27" s="163">
        <f t="shared" ca="1" si="37"/>
        <v>0</v>
      </c>
      <c r="AG27" s="185" t="str">
        <f>IF('البرامج '!N:N&lt;&gt;"",'البرامج '!N:N,"")</f>
        <v/>
      </c>
      <c r="AH27" s="166" t="str">
        <f t="shared" ca="1" si="15"/>
        <v/>
      </c>
      <c r="AI27" s="177" t="str">
        <f t="shared" ca="1" si="38"/>
        <v/>
      </c>
      <c r="AJ27" s="165">
        <f t="shared" ca="1" si="5"/>
        <v>0</v>
      </c>
      <c r="AK27" s="164"/>
      <c r="AL27" s="152"/>
      <c r="AM27" s="162" t="str">
        <f>IF('البرامج '!O:O&lt;&gt;"",'البرامج '!O:O,"")</f>
        <v/>
      </c>
      <c r="AN27" s="162" t="str">
        <f t="shared" ca="1" si="6"/>
        <v/>
      </c>
      <c r="AO27" s="175" t="str">
        <f t="shared" ca="1" si="39"/>
        <v/>
      </c>
      <c r="AP27" s="165">
        <f t="shared" ca="1" si="18"/>
        <v>0</v>
      </c>
      <c r="AQ27" s="152"/>
      <c r="AR27" s="164"/>
      <c r="AS27" s="185" t="str">
        <f>IF('البرامج '!P:P&lt;&gt;"",'البرامج '!P:P,"")</f>
        <v/>
      </c>
      <c r="AT27" s="166" t="str">
        <f t="shared" ca="1" si="19"/>
        <v/>
      </c>
      <c r="AU27" s="177" t="str">
        <f t="shared" ca="1" si="40"/>
        <v/>
      </c>
      <c r="AV27" s="165">
        <f t="shared" ca="1" si="21"/>
        <v>0</v>
      </c>
      <c r="AW27" s="164"/>
      <c r="AX27" s="152"/>
      <c r="AY27" s="187" t="str">
        <f>IF('البرامج '!Q:Q&lt;&gt;"",'البرامج '!Q:Q,"")</f>
        <v/>
      </c>
      <c r="AZ27" s="162" t="str">
        <f t="shared" ca="1" si="22"/>
        <v/>
      </c>
      <c r="BA27" s="175" t="str">
        <f t="shared" ca="1" si="41"/>
        <v/>
      </c>
      <c r="BB27" s="165">
        <f t="shared" ca="1" si="24"/>
        <v>0</v>
      </c>
      <c r="BC27" s="152"/>
    </row>
    <row r="28" spans="1:55" x14ac:dyDescent="0.5">
      <c r="A28" s="181" t="str">
        <f t="shared" ca="1" si="27"/>
        <v/>
      </c>
      <c r="B28" s="159" t="str">
        <f>IF('البرامج '!A:A&lt;&gt;"",'البرامج '!A:A,"")</f>
        <v/>
      </c>
      <c r="C28" s="159" t="str">
        <f>IF('البرامج '!D:D&lt;&gt;"",'البرامج '!D:D,"")</f>
        <v/>
      </c>
      <c r="D28" s="159" t="str">
        <f>IF('البرامج '!G:G&lt;&gt;"",'البرامج '!G:G,"")</f>
        <v/>
      </c>
      <c r="F28" s="148"/>
      <c r="I28" s="157">
        <f t="shared" ca="1" si="7"/>
        <v>0</v>
      </c>
      <c r="K28" s="157">
        <f t="shared" ca="1" si="28"/>
        <v>0</v>
      </c>
      <c r="M28" s="157">
        <f t="shared" ca="1" si="29"/>
        <v>0</v>
      </c>
      <c r="N28" s="181" t="str">
        <f t="shared" si="8"/>
        <v/>
      </c>
      <c r="O28" s="146" t="str">
        <f t="shared" si="30"/>
        <v/>
      </c>
      <c r="P28" s="157">
        <f t="shared" ca="1" si="10"/>
        <v>0</v>
      </c>
      <c r="R28" s="161" t="str">
        <f t="shared" ca="1" si="31"/>
        <v/>
      </c>
      <c r="U28" s="157">
        <f t="shared" ca="1" si="32"/>
        <v>0</v>
      </c>
      <c r="W28" s="157">
        <f t="shared" ca="1" si="33"/>
        <v>0</v>
      </c>
      <c r="Y28" s="157">
        <f t="shared" ca="1" si="34"/>
        <v>0</v>
      </c>
      <c r="Z28" s="161" t="str">
        <f t="shared" si="35"/>
        <v/>
      </c>
      <c r="AB28" s="162" t="str">
        <f t="shared" ca="1" si="14"/>
        <v/>
      </c>
      <c r="AC28" s="175" t="str">
        <f t="shared" ca="1" si="36"/>
        <v/>
      </c>
      <c r="AD28" s="163">
        <f t="shared" ca="1" si="37"/>
        <v>0</v>
      </c>
      <c r="AG28" s="185" t="str">
        <f>IF('البرامج '!N:N&lt;&gt;"",'البرامج '!N:N,"")</f>
        <v/>
      </c>
      <c r="AH28" s="166" t="str">
        <f t="shared" ca="1" si="15"/>
        <v/>
      </c>
      <c r="AI28" s="177" t="str">
        <f t="shared" ca="1" si="38"/>
        <v/>
      </c>
      <c r="AJ28" s="165">
        <f t="shared" ca="1" si="5"/>
        <v>0</v>
      </c>
      <c r="AK28" s="164"/>
      <c r="AL28" s="152"/>
      <c r="AM28" s="162" t="str">
        <f>IF('البرامج '!O:O&lt;&gt;"",'البرامج '!O:O,"")</f>
        <v/>
      </c>
      <c r="AN28" s="162" t="str">
        <f t="shared" ca="1" si="6"/>
        <v/>
      </c>
      <c r="AO28" s="175" t="str">
        <f t="shared" ca="1" si="39"/>
        <v/>
      </c>
      <c r="AP28" s="165">
        <f t="shared" ca="1" si="18"/>
        <v>0</v>
      </c>
      <c r="AQ28" s="152"/>
      <c r="AR28" s="164"/>
      <c r="AS28" s="185" t="str">
        <f>IF('البرامج '!P:P&lt;&gt;"",'البرامج '!P:P,"")</f>
        <v/>
      </c>
      <c r="AT28" s="166" t="str">
        <f t="shared" ca="1" si="19"/>
        <v/>
      </c>
      <c r="AU28" s="177" t="str">
        <f t="shared" ca="1" si="40"/>
        <v/>
      </c>
      <c r="AV28" s="165">
        <f t="shared" ca="1" si="21"/>
        <v>0</v>
      </c>
      <c r="AW28" s="164"/>
      <c r="AX28" s="152"/>
      <c r="AY28" s="187" t="str">
        <f>IF('البرامج '!Q:Q&lt;&gt;"",'البرامج '!Q:Q,"")</f>
        <v/>
      </c>
      <c r="AZ28" s="162" t="str">
        <f t="shared" ca="1" si="22"/>
        <v/>
      </c>
      <c r="BA28" s="175" t="str">
        <f t="shared" ca="1" si="41"/>
        <v/>
      </c>
      <c r="BB28" s="165">
        <f t="shared" ca="1" si="24"/>
        <v>0</v>
      </c>
      <c r="BC28" s="152"/>
    </row>
    <row r="29" spans="1:55" x14ac:dyDescent="0.5">
      <c r="A29" s="181" t="str">
        <f t="shared" ca="1" si="27"/>
        <v/>
      </c>
      <c r="B29" s="159" t="str">
        <f>IF('البرامج '!A:A&lt;&gt;"",'البرامج '!A:A,"")</f>
        <v/>
      </c>
      <c r="C29" s="159" t="str">
        <f>IF('البرامج '!D:D&lt;&gt;"",'البرامج '!D:D,"")</f>
        <v/>
      </c>
      <c r="D29" s="159" t="str">
        <f>IF('البرامج '!G:G&lt;&gt;"",'البرامج '!G:G,"")</f>
        <v/>
      </c>
      <c r="F29" s="148"/>
      <c r="I29" s="157">
        <f t="shared" ca="1" si="7"/>
        <v>0</v>
      </c>
      <c r="K29" s="157">
        <f t="shared" ca="1" si="28"/>
        <v>0</v>
      </c>
      <c r="M29" s="157">
        <f t="shared" ca="1" si="29"/>
        <v>0</v>
      </c>
      <c r="N29" s="181" t="str">
        <f t="shared" si="8"/>
        <v/>
      </c>
      <c r="O29" s="146" t="str">
        <f t="shared" si="30"/>
        <v/>
      </c>
      <c r="P29" s="157">
        <f t="shared" ca="1" si="10"/>
        <v>0</v>
      </c>
      <c r="R29" s="161" t="str">
        <f t="shared" ca="1" si="31"/>
        <v/>
      </c>
      <c r="U29" s="157">
        <f t="shared" ca="1" si="32"/>
        <v>0</v>
      </c>
      <c r="W29" s="157">
        <f t="shared" ca="1" si="33"/>
        <v>0</v>
      </c>
      <c r="Y29" s="157">
        <f t="shared" ca="1" si="34"/>
        <v>0</v>
      </c>
      <c r="Z29" s="161" t="str">
        <f t="shared" si="35"/>
        <v/>
      </c>
      <c r="AB29" s="162" t="str">
        <f t="shared" ca="1" si="14"/>
        <v/>
      </c>
      <c r="AC29" s="175" t="str">
        <f t="shared" ca="1" si="36"/>
        <v/>
      </c>
      <c r="AD29" s="163">
        <f t="shared" ca="1" si="37"/>
        <v>0</v>
      </c>
      <c r="AG29" s="185" t="str">
        <f>IF('البرامج '!N:N&lt;&gt;"",'البرامج '!N:N,"")</f>
        <v/>
      </c>
      <c r="AH29" s="166" t="str">
        <f t="shared" ca="1" si="15"/>
        <v/>
      </c>
      <c r="AI29" s="177" t="str">
        <f t="shared" ca="1" si="38"/>
        <v/>
      </c>
      <c r="AJ29" s="165">
        <f t="shared" ca="1" si="5"/>
        <v>0</v>
      </c>
      <c r="AK29" s="164"/>
      <c r="AL29" s="152"/>
      <c r="AM29" s="162" t="str">
        <f>IF('البرامج '!O:O&lt;&gt;"",'البرامج '!O:O,"")</f>
        <v/>
      </c>
      <c r="AN29" s="162" t="str">
        <f t="shared" ca="1" si="6"/>
        <v/>
      </c>
      <c r="AO29" s="175" t="str">
        <f t="shared" ca="1" si="39"/>
        <v/>
      </c>
      <c r="AP29" s="165">
        <f t="shared" ca="1" si="18"/>
        <v>0</v>
      </c>
      <c r="AQ29" s="152"/>
      <c r="AR29" s="164"/>
      <c r="AS29" s="185" t="str">
        <f>IF('البرامج '!P:P&lt;&gt;"",'البرامج '!P:P,"")</f>
        <v/>
      </c>
      <c r="AT29" s="166" t="str">
        <f t="shared" ca="1" si="19"/>
        <v/>
      </c>
      <c r="AU29" s="177" t="str">
        <f t="shared" ca="1" si="40"/>
        <v/>
      </c>
      <c r="AV29" s="165">
        <f t="shared" ca="1" si="21"/>
        <v>0</v>
      </c>
      <c r="AW29" s="164"/>
      <c r="AX29" s="152"/>
      <c r="AY29" s="187" t="str">
        <f>IF('البرامج '!Q:Q&lt;&gt;"",'البرامج '!Q:Q,"")</f>
        <v/>
      </c>
      <c r="AZ29" s="162" t="str">
        <f t="shared" ca="1" si="22"/>
        <v/>
      </c>
      <c r="BA29" s="175" t="str">
        <f t="shared" ca="1" si="41"/>
        <v/>
      </c>
      <c r="BB29" s="165">
        <f t="shared" ca="1" si="24"/>
        <v>0</v>
      </c>
      <c r="BC29" s="152"/>
    </row>
    <row r="30" spans="1:55" x14ac:dyDescent="0.5">
      <c r="A30" s="181" t="str">
        <f t="shared" ca="1" si="27"/>
        <v/>
      </c>
      <c r="B30" s="159" t="str">
        <f>IF('البرامج '!A:A&lt;&gt;"",'البرامج '!A:A,"")</f>
        <v/>
      </c>
      <c r="C30" s="159" t="str">
        <f>IF('البرامج '!D:D&lt;&gt;"",'البرامج '!D:D,"")</f>
        <v/>
      </c>
      <c r="D30" s="159" t="str">
        <f>IF('البرامج '!G:G&lt;&gt;"",'البرامج '!G:G,"")</f>
        <v/>
      </c>
      <c r="F30" s="148"/>
      <c r="I30" s="157">
        <f t="shared" ca="1" si="7"/>
        <v>0</v>
      </c>
      <c r="K30" s="157">
        <f t="shared" ca="1" si="28"/>
        <v>0</v>
      </c>
      <c r="M30" s="157">
        <f t="shared" ca="1" si="29"/>
        <v>0</v>
      </c>
      <c r="N30" s="181" t="str">
        <f t="shared" si="8"/>
        <v/>
      </c>
      <c r="O30" s="146" t="str">
        <f t="shared" si="30"/>
        <v/>
      </c>
      <c r="P30" s="157">
        <f t="shared" ca="1" si="10"/>
        <v>0</v>
      </c>
      <c r="R30" s="161" t="str">
        <f t="shared" ca="1" si="31"/>
        <v/>
      </c>
      <c r="U30" s="157">
        <f t="shared" ca="1" si="32"/>
        <v>0</v>
      </c>
      <c r="W30" s="157">
        <f t="shared" ca="1" si="33"/>
        <v>0</v>
      </c>
      <c r="Y30" s="157">
        <f t="shared" ca="1" si="34"/>
        <v>0</v>
      </c>
      <c r="Z30" s="161" t="str">
        <f t="shared" si="35"/>
        <v/>
      </c>
      <c r="AB30" s="162" t="str">
        <f t="shared" ca="1" si="14"/>
        <v/>
      </c>
      <c r="AC30" s="175" t="str">
        <f t="shared" ca="1" si="36"/>
        <v/>
      </c>
      <c r="AD30" s="163">
        <f t="shared" ca="1" si="37"/>
        <v>0</v>
      </c>
      <c r="AG30" s="185" t="str">
        <f>IF('البرامج '!N:N&lt;&gt;"",'البرامج '!N:N,"")</f>
        <v/>
      </c>
      <c r="AH30" s="166" t="str">
        <f t="shared" ca="1" si="15"/>
        <v/>
      </c>
      <c r="AI30" s="177" t="str">
        <f t="shared" ca="1" si="38"/>
        <v/>
      </c>
      <c r="AJ30" s="165">
        <f t="shared" ca="1" si="5"/>
        <v>0</v>
      </c>
      <c r="AK30" s="164"/>
      <c r="AL30" s="152"/>
      <c r="AM30" s="162" t="str">
        <f>IF('البرامج '!O:O&lt;&gt;"",'البرامج '!O:O,"")</f>
        <v/>
      </c>
      <c r="AN30" s="162" t="str">
        <f t="shared" ca="1" si="6"/>
        <v/>
      </c>
      <c r="AO30" s="175" t="str">
        <f t="shared" ca="1" si="39"/>
        <v/>
      </c>
      <c r="AP30" s="165">
        <f t="shared" ca="1" si="18"/>
        <v>0</v>
      </c>
      <c r="AQ30" s="152"/>
      <c r="AR30" s="164"/>
      <c r="AS30" s="185" t="str">
        <f>IF('البرامج '!P:P&lt;&gt;"",'البرامج '!P:P,"")</f>
        <v/>
      </c>
      <c r="AT30" s="166" t="str">
        <f t="shared" ca="1" si="19"/>
        <v/>
      </c>
      <c r="AU30" s="177" t="str">
        <f t="shared" ca="1" si="40"/>
        <v/>
      </c>
      <c r="AV30" s="165">
        <f t="shared" ca="1" si="21"/>
        <v>0</v>
      </c>
      <c r="AW30" s="164"/>
      <c r="AX30" s="152"/>
      <c r="AY30" s="187" t="str">
        <f>IF('البرامج '!Q:Q&lt;&gt;"",'البرامج '!Q:Q,"")</f>
        <v/>
      </c>
      <c r="AZ30" s="162" t="str">
        <f t="shared" ca="1" si="22"/>
        <v/>
      </c>
      <c r="BA30" s="175" t="str">
        <f t="shared" ca="1" si="41"/>
        <v/>
      </c>
      <c r="BB30" s="165">
        <f t="shared" ca="1" si="24"/>
        <v>0</v>
      </c>
      <c r="BC30" s="152"/>
    </row>
    <row r="31" spans="1:55" x14ac:dyDescent="0.5">
      <c r="A31" s="181" t="str">
        <f t="shared" ca="1" si="27"/>
        <v/>
      </c>
      <c r="B31" s="159" t="str">
        <f>IF('البرامج '!A:A&lt;&gt;"",'البرامج '!A:A,"")</f>
        <v/>
      </c>
      <c r="C31" s="159" t="str">
        <f>IF('البرامج '!D:D&lt;&gt;"",'البرامج '!D:D,"")</f>
        <v/>
      </c>
      <c r="D31" s="159" t="str">
        <f>IF('البرامج '!G:G&lt;&gt;"",'البرامج '!G:G,"")</f>
        <v/>
      </c>
      <c r="F31" s="148"/>
      <c r="I31" s="157">
        <f t="shared" ca="1" si="7"/>
        <v>0</v>
      </c>
      <c r="K31" s="157">
        <f t="shared" ca="1" si="28"/>
        <v>0</v>
      </c>
      <c r="M31" s="157">
        <f t="shared" ca="1" si="29"/>
        <v>0</v>
      </c>
      <c r="N31" s="181" t="str">
        <f t="shared" si="8"/>
        <v/>
      </c>
      <c r="O31" s="146" t="str">
        <f t="shared" si="30"/>
        <v/>
      </c>
      <c r="P31" s="157">
        <f t="shared" ca="1" si="10"/>
        <v>0</v>
      </c>
      <c r="R31" s="161" t="str">
        <f t="shared" ca="1" si="31"/>
        <v/>
      </c>
      <c r="U31" s="157">
        <f t="shared" ca="1" si="32"/>
        <v>0</v>
      </c>
      <c r="W31" s="157">
        <f t="shared" ca="1" si="33"/>
        <v>0</v>
      </c>
      <c r="Y31" s="157">
        <f t="shared" ca="1" si="34"/>
        <v>0</v>
      </c>
      <c r="Z31" s="161" t="str">
        <f t="shared" si="35"/>
        <v/>
      </c>
      <c r="AB31" s="162" t="str">
        <f t="shared" ca="1" si="14"/>
        <v/>
      </c>
      <c r="AC31" s="175" t="str">
        <f t="shared" ca="1" si="36"/>
        <v/>
      </c>
      <c r="AD31" s="163">
        <f t="shared" ca="1" si="37"/>
        <v>0</v>
      </c>
      <c r="AG31" s="185" t="str">
        <f>IF('البرامج '!N:N&lt;&gt;"",'البرامج '!N:N,"")</f>
        <v/>
      </c>
      <c r="AH31" s="166" t="str">
        <f t="shared" ca="1" si="15"/>
        <v/>
      </c>
      <c r="AI31" s="177" t="str">
        <f t="shared" ca="1" si="38"/>
        <v/>
      </c>
      <c r="AJ31" s="165">
        <f t="shared" ca="1" si="5"/>
        <v>0</v>
      </c>
      <c r="AK31" s="164"/>
      <c r="AL31" s="152"/>
      <c r="AM31" s="162" t="str">
        <f>IF('البرامج '!O:O&lt;&gt;"",'البرامج '!O:O,"")</f>
        <v/>
      </c>
      <c r="AN31" s="162" t="str">
        <f t="shared" ca="1" si="6"/>
        <v/>
      </c>
      <c r="AO31" s="175" t="str">
        <f t="shared" ca="1" si="39"/>
        <v/>
      </c>
      <c r="AP31" s="165">
        <f t="shared" ca="1" si="18"/>
        <v>0</v>
      </c>
      <c r="AQ31" s="152"/>
      <c r="AR31" s="164"/>
      <c r="AS31" s="185" t="str">
        <f>IF('البرامج '!P:P&lt;&gt;"",'البرامج '!P:P,"")</f>
        <v/>
      </c>
      <c r="AT31" s="166" t="str">
        <f t="shared" ca="1" si="19"/>
        <v/>
      </c>
      <c r="AU31" s="177" t="str">
        <f t="shared" ca="1" si="40"/>
        <v/>
      </c>
      <c r="AV31" s="165">
        <f t="shared" ca="1" si="21"/>
        <v>0</v>
      </c>
      <c r="AW31" s="164"/>
      <c r="AX31" s="152"/>
      <c r="AY31" s="187" t="str">
        <f>IF('البرامج '!Q:Q&lt;&gt;"",'البرامج '!Q:Q,"")</f>
        <v/>
      </c>
      <c r="AZ31" s="162" t="str">
        <f t="shared" ca="1" si="22"/>
        <v/>
      </c>
      <c r="BA31" s="175" t="str">
        <f t="shared" ca="1" si="41"/>
        <v/>
      </c>
      <c r="BB31" s="165">
        <f t="shared" ca="1" si="24"/>
        <v>0</v>
      </c>
      <c r="BC31" s="152"/>
    </row>
    <row r="32" spans="1:55" x14ac:dyDescent="0.5">
      <c r="A32" s="181" t="str">
        <f t="shared" ca="1" si="27"/>
        <v/>
      </c>
      <c r="B32" s="159" t="str">
        <f>IF('البرامج '!A:A&lt;&gt;"",'البرامج '!A:A,"")</f>
        <v/>
      </c>
      <c r="C32" s="159" t="str">
        <f>IF('البرامج '!D:D&lt;&gt;"",'البرامج '!D:D,"")</f>
        <v/>
      </c>
      <c r="D32" s="159" t="str">
        <f>IF('البرامج '!G:G&lt;&gt;"",'البرامج '!G:G,"")</f>
        <v/>
      </c>
      <c r="F32" s="148"/>
      <c r="I32" s="157">
        <f t="shared" ca="1" si="7"/>
        <v>0</v>
      </c>
      <c r="K32" s="157">
        <f t="shared" ca="1" si="28"/>
        <v>0</v>
      </c>
      <c r="M32" s="157">
        <f t="shared" ca="1" si="29"/>
        <v>0</v>
      </c>
      <c r="N32" s="181" t="str">
        <f t="shared" si="8"/>
        <v/>
      </c>
      <c r="O32" s="146" t="str">
        <f t="shared" si="30"/>
        <v/>
      </c>
      <c r="P32" s="157">
        <f t="shared" ca="1" si="10"/>
        <v>0</v>
      </c>
      <c r="R32" s="161" t="str">
        <f t="shared" ca="1" si="31"/>
        <v/>
      </c>
      <c r="U32" s="157">
        <f t="shared" ca="1" si="32"/>
        <v>0</v>
      </c>
      <c r="W32" s="157">
        <f t="shared" ca="1" si="33"/>
        <v>0</v>
      </c>
      <c r="Y32" s="157">
        <f t="shared" ca="1" si="34"/>
        <v>0</v>
      </c>
      <c r="Z32" s="161" t="str">
        <f t="shared" si="35"/>
        <v/>
      </c>
      <c r="AB32" s="162" t="str">
        <f t="shared" ca="1" si="14"/>
        <v/>
      </c>
      <c r="AC32" s="175" t="str">
        <f t="shared" ca="1" si="36"/>
        <v/>
      </c>
      <c r="AD32" s="163">
        <f t="shared" ca="1" si="37"/>
        <v>0</v>
      </c>
      <c r="AG32" s="185" t="str">
        <f>IF('البرامج '!N:N&lt;&gt;"",'البرامج '!N:N,"")</f>
        <v/>
      </c>
      <c r="AH32" s="166" t="str">
        <f t="shared" ca="1" si="15"/>
        <v/>
      </c>
      <c r="AI32" s="177" t="str">
        <f t="shared" ca="1" si="38"/>
        <v/>
      </c>
      <c r="AJ32" s="165">
        <f t="shared" ca="1" si="5"/>
        <v>0</v>
      </c>
      <c r="AK32" s="164"/>
      <c r="AL32" s="152"/>
      <c r="AM32" s="162" t="str">
        <f>IF('البرامج '!O:O&lt;&gt;"",'البرامج '!O:O,"")</f>
        <v/>
      </c>
      <c r="AN32" s="162" t="str">
        <f t="shared" ca="1" si="6"/>
        <v/>
      </c>
      <c r="AO32" s="175" t="str">
        <f t="shared" ca="1" si="39"/>
        <v/>
      </c>
      <c r="AP32" s="165">
        <f t="shared" ca="1" si="18"/>
        <v>0</v>
      </c>
      <c r="AQ32" s="152"/>
      <c r="AR32" s="164"/>
      <c r="AS32" s="185" t="str">
        <f>IF('البرامج '!P:P&lt;&gt;"",'البرامج '!P:P,"")</f>
        <v/>
      </c>
      <c r="AT32" s="166" t="str">
        <f t="shared" ca="1" si="19"/>
        <v/>
      </c>
      <c r="AU32" s="177" t="str">
        <f t="shared" ca="1" si="40"/>
        <v/>
      </c>
      <c r="AV32" s="165">
        <f t="shared" ca="1" si="21"/>
        <v>0</v>
      </c>
      <c r="AW32" s="164"/>
      <c r="AX32" s="152"/>
      <c r="AY32" s="187" t="str">
        <f>IF('البرامج '!Q:Q&lt;&gt;"",'البرامج '!Q:Q,"")</f>
        <v/>
      </c>
      <c r="AZ32" s="162" t="str">
        <f t="shared" ca="1" si="22"/>
        <v/>
      </c>
      <c r="BA32" s="175" t="str">
        <f t="shared" ca="1" si="41"/>
        <v/>
      </c>
      <c r="BB32" s="165">
        <f t="shared" ca="1" si="24"/>
        <v>0</v>
      </c>
      <c r="BC32" s="152"/>
    </row>
    <row r="33" spans="1:55" x14ac:dyDescent="0.5">
      <c r="A33" s="181" t="str">
        <f t="shared" ca="1" si="27"/>
        <v/>
      </c>
      <c r="B33" s="159" t="str">
        <f>IF('البرامج '!A:A&lt;&gt;"",'البرامج '!A:A,"")</f>
        <v/>
      </c>
      <c r="C33" s="159" t="str">
        <f>IF('البرامج '!D:D&lt;&gt;"",'البرامج '!D:D,"")</f>
        <v/>
      </c>
      <c r="D33" s="159" t="str">
        <f>IF('البرامج '!G:G&lt;&gt;"",'البرامج '!G:G,"")</f>
        <v/>
      </c>
      <c r="F33" s="148"/>
      <c r="I33" s="157">
        <f t="shared" ca="1" si="7"/>
        <v>0</v>
      </c>
      <c r="K33" s="157">
        <f t="shared" ca="1" si="28"/>
        <v>0</v>
      </c>
      <c r="M33" s="157">
        <f t="shared" ca="1" si="29"/>
        <v>0</v>
      </c>
      <c r="N33" s="181" t="str">
        <f t="shared" si="8"/>
        <v/>
      </c>
      <c r="O33" s="146" t="str">
        <f t="shared" si="30"/>
        <v/>
      </c>
      <c r="P33" s="157">
        <f t="shared" ca="1" si="10"/>
        <v>0</v>
      </c>
      <c r="R33" s="161" t="str">
        <f t="shared" ca="1" si="31"/>
        <v/>
      </c>
      <c r="U33" s="157">
        <f t="shared" ca="1" si="32"/>
        <v>0</v>
      </c>
      <c r="W33" s="157">
        <f t="shared" ca="1" si="33"/>
        <v>0</v>
      </c>
      <c r="Y33" s="157">
        <f t="shared" ca="1" si="34"/>
        <v>0</v>
      </c>
      <c r="Z33" s="161" t="str">
        <f t="shared" si="35"/>
        <v/>
      </c>
      <c r="AB33" s="162" t="str">
        <f t="shared" ca="1" si="14"/>
        <v/>
      </c>
      <c r="AC33" s="175" t="str">
        <f t="shared" ca="1" si="36"/>
        <v/>
      </c>
      <c r="AD33" s="163">
        <f t="shared" ca="1" si="37"/>
        <v>0</v>
      </c>
      <c r="AG33" s="185" t="str">
        <f>IF('البرامج '!N:N&lt;&gt;"",'البرامج '!N:N,"")</f>
        <v/>
      </c>
      <c r="AH33" s="166" t="str">
        <f t="shared" ca="1" si="15"/>
        <v/>
      </c>
      <c r="AI33" s="177" t="str">
        <f t="shared" ca="1" si="38"/>
        <v/>
      </c>
      <c r="AJ33" s="165">
        <f t="shared" ca="1" si="5"/>
        <v>0</v>
      </c>
      <c r="AK33" s="164"/>
      <c r="AL33" s="152"/>
      <c r="AM33" s="162" t="str">
        <f>IF('البرامج '!O:O&lt;&gt;"",'البرامج '!O:O,"")</f>
        <v/>
      </c>
      <c r="AN33" s="162" t="str">
        <f t="shared" ca="1" si="6"/>
        <v/>
      </c>
      <c r="AO33" s="175" t="str">
        <f t="shared" ca="1" si="39"/>
        <v/>
      </c>
      <c r="AP33" s="165">
        <f t="shared" ca="1" si="18"/>
        <v>0</v>
      </c>
      <c r="AQ33" s="152"/>
      <c r="AR33" s="164"/>
      <c r="AS33" s="185" t="str">
        <f>IF('البرامج '!P:P&lt;&gt;"",'البرامج '!P:P,"")</f>
        <v/>
      </c>
      <c r="AT33" s="166" t="str">
        <f t="shared" ca="1" si="19"/>
        <v/>
      </c>
      <c r="AU33" s="177" t="str">
        <f t="shared" ca="1" si="40"/>
        <v/>
      </c>
      <c r="AV33" s="165">
        <f t="shared" ca="1" si="21"/>
        <v>0</v>
      </c>
      <c r="AW33" s="164"/>
      <c r="AX33" s="152"/>
      <c r="AY33" s="187" t="str">
        <f>IF('البرامج '!Q:Q&lt;&gt;"",'البرامج '!Q:Q,"")</f>
        <v/>
      </c>
      <c r="AZ33" s="162" t="str">
        <f t="shared" ca="1" si="22"/>
        <v/>
      </c>
      <c r="BA33" s="175" t="str">
        <f t="shared" ca="1" si="41"/>
        <v/>
      </c>
      <c r="BB33" s="165">
        <f t="shared" ca="1" si="24"/>
        <v>0</v>
      </c>
      <c r="BC33" s="152"/>
    </row>
    <row r="34" spans="1:55" x14ac:dyDescent="0.5">
      <c r="A34" s="181" t="str">
        <f t="shared" ca="1" si="27"/>
        <v/>
      </c>
      <c r="B34" s="159" t="str">
        <f>IF('البرامج '!A:A&lt;&gt;"",'البرامج '!A:A,"")</f>
        <v/>
      </c>
      <c r="C34" s="159" t="str">
        <f>IF('البرامج '!D:D&lt;&gt;"",'البرامج '!D:D,"")</f>
        <v/>
      </c>
      <c r="D34" s="159" t="str">
        <f>IF('البرامج '!G:G&lt;&gt;"",'البرامج '!G:G,"")</f>
        <v/>
      </c>
      <c r="F34" s="148"/>
      <c r="I34" s="157">
        <f t="shared" ca="1" si="7"/>
        <v>0</v>
      </c>
      <c r="K34" s="157">
        <f t="shared" ca="1" si="28"/>
        <v>0</v>
      </c>
      <c r="M34" s="157">
        <f t="shared" ca="1" si="29"/>
        <v>0</v>
      </c>
      <c r="N34" s="181" t="str">
        <f t="shared" si="8"/>
        <v/>
      </c>
      <c r="O34" s="146" t="str">
        <f t="shared" si="30"/>
        <v/>
      </c>
      <c r="P34" s="157">
        <f t="shared" ca="1" si="10"/>
        <v>0</v>
      </c>
      <c r="R34" s="161" t="str">
        <f t="shared" ca="1" si="31"/>
        <v/>
      </c>
      <c r="U34" s="157">
        <f t="shared" ca="1" si="32"/>
        <v>0</v>
      </c>
      <c r="W34" s="157">
        <f t="shared" ca="1" si="33"/>
        <v>0</v>
      </c>
      <c r="Y34" s="157">
        <f t="shared" ca="1" si="34"/>
        <v>0</v>
      </c>
      <c r="Z34" s="161" t="str">
        <f t="shared" si="35"/>
        <v/>
      </c>
      <c r="AB34" s="162" t="str">
        <f t="shared" ca="1" si="14"/>
        <v/>
      </c>
      <c r="AC34" s="175" t="str">
        <f t="shared" ca="1" si="36"/>
        <v/>
      </c>
      <c r="AD34" s="163">
        <f t="shared" ca="1" si="37"/>
        <v>0</v>
      </c>
      <c r="AG34" s="185" t="str">
        <f>IF('البرامج '!N:N&lt;&gt;"",'البرامج '!N:N,"")</f>
        <v/>
      </c>
      <c r="AH34" s="166" t="str">
        <f t="shared" ca="1" si="15"/>
        <v/>
      </c>
      <c r="AI34" s="177" t="str">
        <f t="shared" ca="1" si="38"/>
        <v/>
      </c>
      <c r="AJ34" s="165">
        <f t="shared" ref="AJ34:AJ65" ca="1" si="42">IF(AG34&lt;&gt;"",IF(AK34="تم ",IF(AJ34=0,AH34-AG34,AJ34),NOW()-AG34),0)</f>
        <v>0</v>
      </c>
      <c r="AK34" s="164"/>
      <c r="AL34" s="152"/>
      <c r="AM34" s="162" t="str">
        <f>IF('البرامج '!O:O&lt;&gt;"",'البرامج '!O:O,"")</f>
        <v/>
      </c>
      <c r="AN34" s="162" t="str">
        <f t="shared" ca="1" si="6"/>
        <v/>
      </c>
      <c r="AO34" s="175" t="str">
        <f t="shared" ca="1" si="39"/>
        <v/>
      </c>
      <c r="AP34" s="165">
        <f t="shared" ca="1" si="18"/>
        <v>0</v>
      </c>
      <c r="AQ34" s="152"/>
      <c r="AR34" s="164"/>
      <c r="AS34" s="185" t="str">
        <f>IF('البرامج '!P:P&lt;&gt;"",'البرامج '!P:P,"")</f>
        <v/>
      </c>
      <c r="AT34" s="166" t="str">
        <f t="shared" ca="1" si="19"/>
        <v/>
      </c>
      <c r="AU34" s="177" t="str">
        <f t="shared" ca="1" si="40"/>
        <v/>
      </c>
      <c r="AV34" s="165">
        <f t="shared" ca="1" si="21"/>
        <v>0</v>
      </c>
      <c r="AW34" s="164"/>
      <c r="AX34" s="152"/>
      <c r="AY34" s="187" t="str">
        <f>IF('البرامج '!Q:Q&lt;&gt;"",'البرامج '!Q:Q,"")</f>
        <v/>
      </c>
      <c r="AZ34" s="162" t="str">
        <f t="shared" ca="1" si="22"/>
        <v/>
      </c>
      <c r="BA34" s="175" t="str">
        <f t="shared" ca="1" si="41"/>
        <v/>
      </c>
      <c r="BB34" s="165">
        <f t="shared" ca="1" si="24"/>
        <v>0</v>
      </c>
      <c r="BC34" s="152"/>
    </row>
    <row r="35" spans="1:55" x14ac:dyDescent="0.5">
      <c r="A35" s="181" t="str">
        <f t="shared" ca="1" si="27"/>
        <v/>
      </c>
      <c r="B35" s="159" t="str">
        <f>IF('البرامج '!A:A&lt;&gt;"",'البرامج '!A:A,"")</f>
        <v/>
      </c>
      <c r="C35" s="159" t="str">
        <f>IF('البرامج '!D:D&lt;&gt;"",'البرامج '!D:D,"")</f>
        <v/>
      </c>
      <c r="D35" s="159" t="str">
        <f>IF('البرامج '!G:G&lt;&gt;"",'البرامج '!G:G,"")</f>
        <v/>
      </c>
      <c r="F35" s="148"/>
      <c r="I35" s="157">
        <f t="shared" ca="1" si="7"/>
        <v>0</v>
      </c>
      <c r="K35" s="157">
        <f t="shared" ca="1" si="28"/>
        <v>0</v>
      </c>
      <c r="M35" s="157">
        <f t="shared" ca="1" si="29"/>
        <v>0</v>
      </c>
      <c r="N35" s="181" t="str">
        <f t="shared" si="8"/>
        <v/>
      </c>
      <c r="O35" s="146" t="str">
        <f t="shared" si="30"/>
        <v/>
      </c>
      <c r="P35" s="157">
        <f t="shared" ca="1" si="10"/>
        <v>0</v>
      </c>
      <c r="R35" s="161" t="str">
        <f t="shared" ca="1" si="31"/>
        <v/>
      </c>
      <c r="U35" s="157">
        <f t="shared" ca="1" si="32"/>
        <v>0</v>
      </c>
      <c r="W35" s="157">
        <f t="shared" ca="1" si="33"/>
        <v>0</v>
      </c>
      <c r="Y35" s="157">
        <f t="shared" ca="1" si="34"/>
        <v>0</v>
      </c>
      <c r="Z35" s="161" t="str">
        <f t="shared" si="35"/>
        <v/>
      </c>
      <c r="AB35" s="162" t="str">
        <f t="shared" ca="1" si="14"/>
        <v/>
      </c>
      <c r="AC35" s="175" t="str">
        <f t="shared" ca="1" si="36"/>
        <v/>
      </c>
      <c r="AD35" s="163">
        <f t="shared" ca="1" si="37"/>
        <v>0</v>
      </c>
      <c r="AG35" s="185" t="str">
        <f>IF('البرامج '!N:N&lt;&gt;"",'البرامج '!N:N,"")</f>
        <v/>
      </c>
      <c r="AH35" s="166" t="str">
        <f t="shared" ca="1" si="15"/>
        <v/>
      </c>
      <c r="AI35" s="177" t="str">
        <f t="shared" ca="1" si="38"/>
        <v/>
      </c>
      <c r="AJ35" s="165">
        <f t="shared" ca="1" si="42"/>
        <v>0</v>
      </c>
      <c r="AK35" s="164"/>
      <c r="AL35" s="152"/>
      <c r="AM35" s="162" t="str">
        <f>IF('البرامج '!O:O&lt;&gt;"",'البرامج '!O:O,"")</f>
        <v/>
      </c>
      <c r="AN35" s="162" t="str">
        <f t="shared" ca="1" si="6"/>
        <v/>
      </c>
      <c r="AO35" s="175" t="str">
        <f t="shared" ca="1" si="39"/>
        <v/>
      </c>
      <c r="AP35" s="165">
        <f t="shared" ca="1" si="18"/>
        <v>0</v>
      </c>
      <c r="AQ35" s="152"/>
      <c r="AR35" s="164"/>
      <c r="AS35" s="185" t="str">
        <f>IF('البرامج '!P:P&lt;&gt;"",'البرامج '!P:P,"")</f>
        <v/>
      </c>
      <c r="AT35" s="166" t="str">
        <f t="shared" ca="1" si="19"/>
        <v/>
      </c>
      <c r="AU35" s="177" t="str">
        <f t="shared" ca="1" si="40"/>
        <v/>
      </c>
      <c r="AV35" s="165">
        <f t="shared" ca="1" si="21"/>
        <v>0</v>
      </c>
      <c r="AW35" s="164"/>
      <c r="AX35" s="152"/>
      <c r="AY35" s="187" t="str">
        <f>IF('البرامج '!Q:Q&lt;&gt;"",'البرامج '!Q:Q,"")</f>
        <v/>
      </c>
      <c r="AZ35" s="162" t="str">
        <f t="shared" ca="1" si="22"/>
        <v/>
      </c>
      <c r="BA35" s="175" t="str">
        <f t="shared" ca="1" si="41"/>
        <v/>
      </c>
      <c r="BB35" s="165">
        <f t="shared" ca="1" si="24"/>
        <v>0</v>
      </c>
      <c r="BC35" s="152"/>
    </row>
    <row r="36" spans="1:55" x14ac:dyDescent="0.5">
      <c r="A36" s="181" t="str">
        <f t="shared" ca="1" si="27"/>
        <v/>
      </c>
      <c r="B36" s="159" t="str">
        <f>IF('البرامج '!A:A&lt;&gt;"",'البرامج '!A:A,"")</f>
        <v/>
      </c>
      <c r="C36" s="159" t="str">
        <f>IF('البرامج '!D:D&lt;&gt;"",'البرامج '!D:D,"")</f>
        <v/>
      </c>
      <c r="D36" s="159" t="str">
        <f>IF('البرامج '!G:G&lt;&gt;"",'البرامج '!G:G,"")</f>
        <v/>
      </c>
      <c r="F36" s="148"/>
      <c r="I36" s="157">
        <f t="shared" ca="1" si="7"/>
        <v>0</v>
      </c>
      <c r="K36" s="157">
        <f t="shared" ca="1" si="28"/>
        <v>0</v>
      </c>
      <c r="M36" s="157">
        <f t="shared" ca="1" si="29"/>
        <v>0</v>
      </c>
      <c r="N36" s="181" t="str">
        <f t="shared" si="8"/>
        <v/>
      </c>
      <c r="O36" s="146" t="str">
        <f t="shared" si="30"/>
        <v/>
      </c>
      <c r="P36" s="157">
        <f t="shared" ca="1" si="10"/>
        <v>0</v>
      </c>
      <c r="R36" s="161" t="str">
        <f t="shared" ca="1" si="31"/>
        <v/>
      </c>
      <c r="U36" s="157">
        <f t="shared" ca="1" si="32"/>
        <v>0</v>
      </c>
      <c r="W36" s="157">
        <f t="shared" ca="1" si="33"/>
        <v>0</v>
      </c>
      <c r="Y36" s="157">
        <f t="shared" ca="1" si="34"/>
        <v>0</v>
      </c>
      <c r="Z36" s="161" t="str">
        <f t="shared" si="35"/>
        <v/>
      </c>
      <c r="AB36" s="162" t="str">
        <f t="shared" ca="1" si="14"/>
        <v/>
      </c>
      <c r="AC36" s="175" t="str">
        <f t="shared" ca="1" si="36"/>
        <v/>
      </c>
      <c r="AD36" s="163">
        <f t="shared" ca="1" si="37"/>
        <v>0</v>
      </c>
      <c r="AG36" s="185" t="str">
        <f>IF('البرامج '!N:N&lt;&gt;"",'البرامج '!N:N,"")</f>
        <v/>
      </c>
      <c r="AH36" s="166" t="str">
        <f t="shared" ca="1" si="15"/>
        <v/>
      </c>
      <c r="AI36" s="177" t="str">
        <f t="shared" ca="1" si="38"/>
        <v/>
      </c>
      <c r="AJ36" s="165">
        <f t="shared" ca="1" si="42"/>
        <v>0</v>
      </c>
      <c r="AK36" s="164"/>
      <c r="AL36" s="152"/>
      <c r="AM36" s="162" t="str">
        <f>IF('البرامج '!O:O&lt;&gt;"",'البرامج '!O:O,"")</f>
        <v/>
      </c>
      <c r="AN36" s="162" t="str">
        <f t="shared" ca="1" si="6"/>
        <v/>
      </c>
      <c r="AO36" s="175" t="str">
        <f t="shared" ca="1" si="39"/>
        <v/>
      </c>
      <c r="AP36" s="165">
        <f t="shared" ca="1" si="18"/>
        <v>0</v>
      </c>
      <c r="AQ36" s="152"/>
      <c r="AR36" s="164"/>
      <c r="AS36" s="185" t="str">
        <f>IF('البرامج '!P:P&lt;&gt;"",'البرامج '!P:P,"")</f>
        <v/>
      </c>
      <c r="AT36" s="166" t="str">
        <f t="shared" ca="1" si="19"/>
        <v/>
      </c>
      <c r="AU36" s="177" t="str">
        <f t="shared" ca="1" si="40"/>
        <v/>
      </c>
      <c r="AV36" s="165">
        <f t="shared" ca="1" si="21"/>
        <v>0</v>
      </c>
      <c r="AW36" s="164"/>
      <c r="AX36" s="152"/>
      <c r="AY36" s="187" t="str">
        <f>IF('البرامج '!Q:Q&lt;&gt;"",'البرامج '!Q:Q,"")</f>
        <v/>
      </c>
      <c r="AZ36" s="162" t="str">
        <f t="shared" ca="1" si="22"/>
        <v/>
      </c>
      <c r="BA36" s="175" t="str">
        <f t="shared" ca="1" si="41"/>
        <v/>
      </c>
      <c r="BB36" s="165">
        <f t="shared" ca="1" si="24"/>
        <v>0</v>
      </c>
      <c r="BC36" s="152"/>
    </row>
    <row r="37" spans="1:55" x14ac:dyDescent="0.5">
      <c r="A37" s="181" t="str">
        <f t="shared" ca="1" si="27"/>
        <v/>
      </c>
      <c r="B37" s="159" t="str">
        <f>IF('البرامج '!A:A&lt;&gt;"",'البرامج '!A:A,"")</f>
        <v/>
      </c>
      <c r="C37" s="159" t="str">
        <f>IF('البرامج '!D:D&lt;&gt;"",'البرامج '!D:D,"")</f>
        <v/>
      </c>
      <c r="D37" s="159" t="str">
        <f>IF('البرامج '!G:G&lt;&gt;"",'البرامج '!G:G,"")</f>
        <v/>
      </c>
      <c r="F37" s="148"/>
      <c r="I37" s="157">
        <f t="shared" ca="1" si="7"/>
        <v>0</v>
      </c>
      <c r="K37" s="157">
        <f t="shared" ca="1" si="28"/>
        <v>0</v>
      </c>
      <c r="M37" s="157">
        <f t="shared" ca="1" si="29"/>
        <v>0</v>
      </c>
      <c r="N37" s="181" t="str">
        <f t="shared" si="8"/>
        <v/>
      </c>
      <c r="O37" s="146" t="str">
        <f t="shared" si="30"/>
        <v/>
      </c>
      <c r="P37" s="157">
        <f t="shared" ca="1" si="10"/>
        <v>0</v>
      </c>
      <c r="R37" s="161" t="str">
        <f t="shared" ca="1" si="31"/>
        <v/>
      </c>
      <c r="U37" s="157">
        <f t="shared" ca="1" si="32"/>
        <v>0</v>
      </c>
      <c r="W37" s="157">
        <f t="shared" ca="1" si="33"/>
        <v>0</v>
      </c>
      <c r="Y37" s="157">
        <f t="shared" ca="1" si="34"/>
        <v>0</v>
      </c>
      <c r="Z37" s="161" t="str">
        <f t="shared" si="35"/>
        <v/>
      </c>
      <c r="AB37" s="162" t="str">
        <f t="shared" ca="1" si="14"/>
        <v/>
      </c>
      <c r="AC37" s="175" t="str">
        <f t="shared" ca="1" si="36"/>
        <v/>
      </c>
      <c r="AD37" s="163">
        <f t="shared" ca="1" si="37"/>
        <v>0</v>
      </c>
      <c r="AG37" s="185" t="str">
        <f>IF('البرامج '!N:N&lt;&gt;"",'البرامج '!N:N,"")</f>
        <v/>
      </c>
      <c r="AH37" s="166" t="str">
        <f t="shared" ca="1" si="15"/>
        <v/>
      </c>
      <c r="AI37" s="177" t="str">
        <f t="shared" ca="1" si="38"/>
        <v/>
      </c>
      <c r="AJ37" s="165">
        <f t="shared" ca="1" si="42"/>
        <v>0</v>
      </c>
      <c r="AK37" s="164"/>
      <c r="AL37" s="152"/>
      <c r="AM37" s="162" t="str">
        <f>IF('البرامج '!O:O&lt;&gt;"",'البرامج '!O:O,"")</f>
        <v/>
      </c>
      <c r="AN37" s="162" t="str">
        <f t="shared" ca="1" si="6"/>
        <v/>
      </c>
      <c r="AO37" s="175" t="str">
        <f t="shared" ca="1" si="39"/>
        <v/>
      </c>
      <c r="AP37" s="165">
        <f t="shared" ca="1" si="18"/>
        <v>0</v>
      </c>
      <c r="AQ37" s="152"/>
      <c r="AR37" s="164"/>
      <c r="AS37" s="185" t="str">
        <f>IF('البرامج '!P:P&lt;&gt;"",'البرامج '!P:P,"")</f>
        <v/>
      </c>
      <c r="AT37" s="166" t="str">
        <f t="shared" ca="1" si="19"/>
        <v/>
      </c>
      <c r="AU37" s="177" t="str">
        <f t="shared" ca="1" si="40"/>
        <v/>
      </c>
      <c r="AV37" s="165">
        <f t="shared" ca="1" si="21"/>
        <v>0</v>
      </c>
      <c r="AW37" s="164"/>
      <c r="AX37" s="152"/>
      <c r="AY37" s="187" t="str">
        <f>IF('البرامج '!Q:Q&lt;&gt;"",'البرامج '!Q:Q,"")</f>
        <v/>
      </c>
      <c r="AZ37" s="162" t="str">
        <f t="shared" ca="1" si="22"/>
        <v/>
      </c>
      <c r="BA37" s="175" t="str">
        <f t="shared" ca="1" si="41"/>
        <v/>
      </c>
      <c r="BB37" s="165">
        <f t="shared" ca="1" si="24"/>
        <v>0</v>
      </c>
      <c r="BC37" s="152"/>
    </row>
    <row r="38" spans="1:55" x14ac:dyDescent="0.5">
      <c r="A38" s="181" t="str">
        <f t="shared" ca="1" si="27"/>
        <v/>
      </c>
      <c r="B38" s="159" t="str">
        <f>IF('البرامج '!A:A&lt;&gt;"",'البرامج '!A:A,"")</f>
        <v/>
      </c>
      <c r="C38" s="159" t="str">
        <f>IF('البرامج '!D:D&lt;&gt;"",'البرامج '!D:D,"")</f>
        <v/>
      </c>
      <c r="D38" s="159" t="str">
        <f>IF('البرامج '!G:G&lt;&gt;"",'البرامج '!G:G,"")</f>
        <v/>
      </c>
      <c r="F38" s="148"/>
      <c r="I38" s="157">
        <f t="shared" ca="1" si="7"/>
        <v>0</v>
      </c>
      <c r="K38" s="157">
        <f t="shared" ca="1" si="28"/>
        <v>0</v>
      </c>
      <c r="M38" s="157">
        <f t="shared" ca="1" si="29"/>
        <v>0</v>
      </c>
      <c r="N38" s="181" t="str">
        <f t="shared" si="8"/>
        <v/>
      </c>
      <c r="O38" s="146" t="str">
        <f t="shared" si="30"/>
        <v/>
      </c>
      <c r="P38" s="157">
        <f t="shared" ca="1" si="10"/>
        <v>0</v>
      </c>
      <c r="R38" s="161" t="str">
        <f t="shared" ca="1" si="31"/>
        <v/>
      </c>
      <c r="U38" s="157">
        <f t="shared" ca="1" si="32"/>
        <v>0</v>
      </c>
      <c r="W38" s="157">
        <f t="shared" ca="1" si="33"/>
        <v>0</v>
      </c>
      <c r="Y38" s="157">
        <f t="shared" ca="1" si="34"/>
        <v>0</v>
      </c>
      <c r="Z38" s="161" t="str">
        <f t="shared" si="35"/>
        <v/>
      </c>
      <c r="AB38" s="162" t="str">
        <f t="shared" ca="1" si="14"/>
        <v/>
      </c>
      <c r="AC38" s="175" t="str">
        <f t="shared" ca="1" si="36"/>
        <v/>
      </c>
      <c r="AD38" s="163">
        <f t="shared" ca="1" si="37"/>
        <v>0</v>
      </c>
      <c r="AG38" s="185" t="str">
        <f>IF('البرامج '!N:N&lt;&gt;"",'البرامج '!N:N,"")</f>
        <v/>
      </c>
      <c r="AH38" s="166" t="str">
        <f t="shared" ca="1" si="15"/>
        <v/>
      </c>
      <c r="AI38" s="177" t="str">
        <f t="shared" ca="1" si="38"/>
        <v/>
      </c>
      <c r="AJ38" s="165">
        <f t="shared" ca="1" si="42"/>
        <v>0</v>
      </c>
      <c r="AK38" s="164"/>
      <c r="AL38" s="152"/>
      <c r="AM38" s="162" t="str">
        <f>IF('البرامج '!O:O&lt;&gt;"",'البرامج '!O:O,"")</f>
        <v/>
      </c>
      <c r="AN38" s="162" t="str">
        <f t="shared" ca="1" si="6"/>
        <v/>
      </c>
      <c r="AO38" s="175" t="str">
        <f t="shared" ca="1" si="39"/>
        <v/>
      </c>
      <c r="AP38" s="165">
        <f t="shared" ca="1" si="18"/>
        <v>0</v>
      </c>
      <c r="AQ38" s="152"/>
      <c r="AR38" s="164"/>
      <c r="AS38" s="185" t="str">
        <f>IF('البرامج '!P:P&lt;&gt;"",'البرامج '!P:P,"")</f>
        <v/>
      </c>
      <c r="AT38" s="166" t="str">
        <f t="shared" ca="1" si="19"/>
        <v/>
      </c>
      <c r="AU38" s="177" t="str">
        <f t="shared" ca="1" si="40"/>
        <v/>
      </c>
      <c r="AV38" s="165">
        <f t="shared" ca="1" si="21"/>
        <v>0</v>
      </c>
      <c r="AW38" s="164"/>
      <c r="AX38" s="152"/>
      <c r="AY38" s="187" t="str">
        <f>IF('البرامج '!Q:Q&lt;&gt;"",'البرامج '!Q:Q,"")</f>
        <v/>
      </c>
      <c r="AZ38" s="162" t="str">
        <f t="shared" ca="1" si="22"/>
        <v/>
      </c>
      <c r="BA38" s="175" t="str">
        <f t="shared" ca="1" si="41"/>
        <v/>
      </c>
      <c r="BB38" s="165">
        <f t="shared" ca="1" si="24"/>
        <v>0</v>
      </c>
      <c r="BC38" s="152"/>
    </row>
    <row r="39" spans="1:55" x14ac:dyDescent="0.5">
      <c r="A39" s="181" t="str">
        <f t="shared" ca="1" si="27"/>
        <v/>
      </c>
      <c r="B39" s="159" t="str">
        <f>IF('البرامج '!A:A&lt;&gt;"",'البرامج '!A:A,"")</f>
        <v/>
      </c>
      <c r="C39" s="159" t="str">
        <f>IF('البرامج '!D:D&lt;&gt;"",'البرامج '!D:D,"")</f>
        <v/>
      </c>
      <c r="D39" s="159" t="str">
        <f>IF('البرامج '!G:G&lt;&gt;"",'البرامج '!G:G,"")</f>
        <v/>
      </c>
      <c r="F39" s="148"/>
      <c r="I39" s="157">
        <f t="shared" ca="1" si="7"/>
        <v>0</v>
      </c>
      <c r="K39" s="157">
        <f t="shared" ca="1" si="28"/>
        <v>0</v>
      </c>
      <c r="M39" s="157">
        <f t="shared" ca="1" si="29"/>
        <v>0</v>
      </c>
      <c r="N39" s="181" t="str">
        <f t="shared" si="8"/>
        <v/>
      </c>
      <c r="O39" s="146" t="str">
        <f t="shared" si="30"/>
        <v/>
      </c>
      <c r="P39" s="157">
        <f t="shared" ca="1" si="10"/>
        <v>0</v>
      </c>
      <c r="R39" s="161" t="str">
        <f t="shared" ca="1" si="31"/>
        <v/>
      </c>
      <c r="U39" s="157">
        <f t="shared" ca="1" si="32"/>
        <v>0</v>
      </c>
      <c r="W39" s="157">
        <f t="shared" ca="1" si="33"/>
        <v>0</v>
      </c>
      <c r="Y39" s="157">
        <f t="shared" ca="1" si="34"/>
        <v>0</v>
      </c>
      <c r="Z39" s="161" t="str">
        <f t="shared" si="35"/>
        <v/>
      </c>
      <c r="AB39" s="162" t="str">
        <f t="shared" ca="1" si="14"/>
        <v/>
      </c>
      <c r="AC39" s="175" t="str">
        <f t="shared" ca="1" si="36"/>
        <v/>
      </c>
      <c r="AD39" s="163">
        <f t="shared" ca="1" si="37"/>
        <v>0</v>
      </c>
      <c r="AG39" s="185" t="str">
        <f>IF('البرامج '!N:N&lt;&gt;"",'البرامج '!N:N,"")</f>
        <v/>
      </c>
      <c r="AH39" s="166" t="str">
        <f t="shared" ca="1" si="15"/>
        <v/>
      </c>
      <c r="AI39" s="177" t="str">
        <f t="shared" ca="1" si="38"/>
        <v/>
      </c>
      <c r="AJ39" s="165">
        <f t="shared" ca="1" si="42"/>
        <v>0</v>
      </c>
      <c r="AK39" s="164"/>
      <c r="AL39" s="152"/>
      <c r="AM39" s="162" t="str">
        <f>IF('البرامج '!O:O&lt;&gt;"",'البرامج '!O:O,"")</f>
        <v/>
      </c>
      <c r="AN39" s="162" t="str">
        <f t="shared" ca="1" si="6"/>
        <v/>
      </c>
      <c r="AO39" s="175" t="str">
        <f t="shared" ca="1" si="39"/>
        <v/>
      </c>
      <c r="AP39" s="165">
        <f t="shared" ca="1" si="18"/>
        <v>0</v>
      </c>
      <c r="AQ39" s="152"/>
      <c r="AR39" s="164"/>
      <c r="AS39" s="185" t="str">
        <f>IF('البرامج '!P:P&lt;&gt;"",'البرامج '!P:P,"")</f>
        <v/>
      </c>
      <c r="AT39" s="166" t="str">
        <f t="shared" ca="1" si="19"/>
        <v/>
      </c>
      <c r="AU39" s="177" t="str">
        <f t="shared" ca="1" si="40"/>
        <v/>
      </c>
      <c r="AV39" s="165">
        <f t="shared" ca="1" si="21"/>
        <v>0</v>
      </c>
      <c r="AW39" s="164"/>
      <c r="AX39" s="152"/>
      <c r="AY39" s="187" t="str">
        <f>IF('البرامج '!Q:Q&lt;&gt;"",'البرامج '!Q:Q,"")</f>
        <v/>
      </c>
      <c r="AZ39" s="162" t="str">
        <f t="shared" ca="1" si="22"/>
        <v/>
      </c>
      <c r="BA39" s="175" t="str">
        <f t="shared" ca="1" si="41"/>
        <v/>
      </c>
      <c r="BB39" s="165">
        <f t="shared" ca="1" si="24"/>
        <v>0</v>
      </c>
      <c r="BC39" s="152"/>
    </row>
    <row r="40" spans="1:55" x14ac:dyDescent="0.5">
      <c r="A40" s="181" t="str">
        <f t="shared" ca="1" si="27"/>
        <v/>
      </c>
      <c r="B40" s="159" t="str">
        <f>IF('البرامج '!A:A&lt;&gt;"",'البرامج '!A:A,"")</f>
        <v/>
      </c>
      <c r="C40" s="159" t="str">
        <f>IF('البرامج '!D:D&lt;&gt;"",'البرامج '!D:D,"")</f>
        <v/>
      </c>
      <c r="D40" s="159" t="str">
        <f>IF('البرامج '!G:G&lt;&gt;"",'البرامج '!G:G,"")</f>
        <v/>
      </c>
      <c r="F40" s="148"/>
      <c r="I40" s="157">
        <f t="shared" ca="1" si="7"/>
        <v>0</v>
      </c>
      <c r="K40" s="157">
        <f t="shared" ca="1" si="28"/>
        <v>0</v>
      </c>
      <c r="M40" s="157">
        <f t="shared" ca="1" si="29"/>
        <v>0</v>
      </c>
      <c r="N40" s="181" t="str">
        <f t="shared" si="8"/>
        <v/>
      </c>
      <c r="O40" s="146" t="str">
        <f t="shared" si="30"/>
        <v/>
      </c>
      <c r="P40" s="157">
        <f t="shared" ca="1" si="10"/>
        <v>0</v>
      </c>
      <c r="R40" s="161" t="str">
        <f t="shared" ca="1" si="31"/>
        <v/>
      </c>
      <c r="U40" s="157">
        <f t="shared" ca="1" si="32"/>
        <v>0</v>
      </c>
      <c r="W40" s="157">
        <f t="shared" ca="1" si="33"/>
        <v>0</v>
      </c>
      <c r="Y40" s="157">
        <f t="shared" ca="1" si="34"/>
        <v>0</v>
      </c>
      <c r="Z40" s="161" t="str">
        <f t="shared" si="35"/>
        <v/>
      </c>
      <c r="AB40" s="162" t="str">
        <f t="shared" ca="1" si="14"/>
        <v/>
      </c>
      <c r="AC40" s="175" t="str">
        <f t="shared" ca="1" si="36"/>
        <v/>
      </c>
      <c r="AD40" s="163">
        <f t="shared" ca="1" si="37"/>
        <v>0</v>
      </c>
      <c r="AG40" s="185" t="str">
        <f>IF('البرامج '!N:N&lt;&gt;"",'البرامج '!N:N,"")</f>
        <v/>
      </c>
      <c r="AH40" s="166" t="str">
        <f t="shared" ca="1" si="15"/>
        <v/>
      </c>
      <c r="AI40" s="177" t="str">
        <f t="shared" ca="1" si="38"/>
        <v/>
      </c>
      <c r="AJ40" s="165">
        <f t="shared" ca="1" si="42"/>
        <v>0</v>
      </c>
      <c r="AK40" s="164"/>
      <c r="AL40" s="152"/>
      <c r="AM40" s="162" t="str">
        <f>IF('البرامج '!O:O&lt;&gt;"",'البرامج '!O:O,"")</f>
        <v/>
      </c>
      <c r="AN40" s="162" t="str">
        <f t="shared" ca="1" si="6"/>
        <v/>
      </c>
      <c r="AO40" s="175" t="str">
        <f t="shared" ca="1" si="39"/>
        <v/>
      </c>
      <c r="AP40" s="165">
        <f t="shared" ca="1" si="18"/>
        <v>0</v>
      </c>
      <c r="AQ40" s="152"/>
      <c r="AR40" s="164"/>
      <c r="AS40" s="185" t="str">
        <f>IF('البرامج '!P:P&lt;&gt;"",'البرامج '!P:P,"")</f>
        <v/>
      </c>
      <c r="AT40" s="166" t="str">
        <f t="shared" ca="1" si="19"/>
        <v/>
      </c>
      <c r="AU40" s="177" t="str">
        <f t="shared" ca="1" si="40"/>
        <v/>
      </c>
      <c r="AV40" s="165">
        <f t="shared" ca="1" si="21"/>
        <v>0</v>
      </c>
      <c r="AW40" s="164"/>
      <c r="AX40" s="152"/>
      <c r="AY40" s="187" t="str">
        <f>IF('البرامج '!Q:Q&lt;&gt;"",'البرامج '!Q:Q,"")</f>
        <v/>
      </c>
      <c r="AZ40" s="162" t="str">
        <f t="shared" ca="1" si="22"/>
        <v/>
      </c>
      <c r="BA40" s="175" t="str">
        <f t="shared" ca="1" si="41"/>
        <v/>
      </c>
      <c r="BB40" s="165">
        <f t="shared" ca="1" si="24"/>
        <v>0</v>
      </c>
      <c r="BC40" s="152"/>
    </row>
    <row r="41" spans="1:55" x14ac:dyDescent="0.5">
      <c r="A41" s="181" t="str">
        <f t="shared" ca="1" si="27"/>
        <v/>
      </c>
      <c r="B41" s="159" t="str">
        <f>IF('البرامج '!A:A&lt;&gt;"",'البرامج '!A:A,"")</f>
        <v/>
      </c>
      <c r="C41" s="159" t="str">
        <f>IF('البرامج '!D:D&lt;&gt;"",'البرامج '!D:D,"")</f>
        <v/>
      </c>
      <c r="D41" s="159" t="str">
        <f>IF('البرامج '!G:G&lt;&gt;"",'البرامج '!G:G,"")</f>
        <v/>
      </c>
      <c r="F41" s="148"/>
      <c r="I41" s="157">
        <f t="shared" ca="1" si="7"/>
        <v>0</v>
      </c>
      <c r="K41" s="157">
        <f t="shared" ca="1" si="28"/>
        <v>0</v>
      </c>
      <c r="M41" s="157">
        <f t="shared" ca="1" si="29"/>
        <v>0</v>
      </c>
      <c r="N41" s="181" t="str">
        <f t="shared" si="8"/>
        <v/>
      </c>
      <c r="O41" s="146" t="str">
        <f t="shared" si="30"/>
        <v/>
      </c>
      <c r="P41" s="157">
        <f t="shared" ca="1" si="10"/>
        <v>0</v>
      </c>
      <c r="R41" s="161" t="str">
        <f t="shared" ca="1" si="31"/>
        <v/>
      </c>
      <c r="U41" s="157">
        <f t="shared" ca="1" si="32"/>
        <v>0</v>
      </c>
      <c r="W41" s="157">
        <f t="shared" ca="1" si="33"/>
        <v>0</v>
      </c>
      <c r="Y41" s="157">
        <f t="shared" ca="1" si="34"/>
        <v>0</v>
      </c>
      <c r="Z41" s="161" t="str">
        <f t="shared" si="35"/>
        <v/>
      </c>
      <c r="AB41" s="162" t="str">
        <f t="shared" ca="1" si="14"/>
        <v/>
      </c>
      <c r="AC41" s="175" t="str">
        <f t="shared" ca="1" si="36"/>
        <v/>
      </c>
      <c r="AD41" s="163">
        <f t="shared" ca="1" si="37"/>
        <v>0</v>
      </c>
      <c r="AG41" s="185" t="str">
        <f>IF('البرامج '!N:N&lt;&gt;"",'البرامج '!N:N,"")</f>
        <v/>
      </c>
      <c r="AH41" s="166" t="str">
        <f t="shared" ca="1" si="15"/>
        <v/>
      </c>
      <c r="AI41" s="177" t="str">
        <f t="shared" ca="1" si="38"/>
        <v/>
      </c>
      <c r="AJ41" s="165">
        <f t="shared" ca="1" si="42"/>
        <v>0</v>
      </c>
      <c r="AK41" s="164"/>
      <c r="AL41" s="152"/>
      <c r="AM41" s="162" t="str">
        <f>IF('البرامج '!O:O&lt;&gt;"",'البرامج '!O:O,"")</f>
        <v/>
      </c>
      <c r="AN41" s="162" t="str">
        <f t="shared" ca="1" si="6"/>
        <v/>
      </c>
      <c r="AO41" s="175" t="str">
        <f t="shared" ca="1" si="39"/>
        <v/>
      </c>
      <c r="AP41" s="165">
        <f t="shared" ca="1" si="18"/>
        <v>0</v>
      </c>
      <c r="AQ41" s="152"/>
      <c r="AR41" s="164"/>
      <c r="AS41" s="185" t="str">
        <f>IF('البرامج '!P:P&lt;&gt;"",'البرامج '!P:P,"")</f>
        <v/>
      </c>
      <c r="AT41" s="166" t="str">
        <f t="shared" ca="1" si="19"/>
        <v/>
      </c>
      <c r="AU41" s="177" t="str">
        <f t="shared" ca="1" si="40"/>
        <v/>
      </c>
      <c r="AV41" s="165">
        <f t="shared" ca="1" si="21"/>
        <v>0</v>
      </c>
      <c r="AW41" s="164"/>
      <c r="AX41" s="152"/>
      <c r="AY41" s="187" t="str">
        <f>IF('البرامج '!Q:Q&lt;&gt;"",'البرامج '!Q:Q,"")</f>
        <v/>
      </c>
      <c r="AZ41" s="162" t="str">
        <f t="shared" ca="1" si="22"/>
        <v/>
      </c>
      <c r="BA41" s="175" t="str">
        <f t="shared" ca="1" si="41"/>
        <v/>
      </c>
      <c r="BB41" s="165">
        <f t="shared" ca="1" si="24"/>
        <v>0</v>
      </c>
      <c r="BC41" s="152"/>
    </row>
    <row r="42" spans="1:55" x14ac:dyDescent="0.5">
      <c r="A42" s="181" t="str">
        <f t="shared" ca="1" si="27"/>
        <v/>
      </c>
      <c r="B42" s="159" t="str">
        <f>IF('البرامج '!A:A&lt;&gt;"",'البرامج '!A:A,"")</f>
        <v/>
      </c>
      <c r="C42" s="159" t="str">
        <f>IF('البرامج '!D:D&lt;&gt;"",'البرامج '!D:D,"")</f>
        <v/>
      </c>
      <c r="D42" s="159" t="str">
        <f>IF('البرامج '!G:G&lt;&gt;"",'البرامج '!G:G,"")</f>
        <v/>
      </c>
      <c r="F42" s="148"/>
      <c r="I42" s="157">
        <f t="shared" ca="1" si="7"/>
        <v>0</v>
      </c>
      <c r="K42" s="157">
        <f t="shared" ca="1" si="28"/>
        <v>0</v>
      </c>
      <c r="M42" s="157">
        <f t="shared" ca="1" si="29"/>
        <v>0</v>
      </c>
      <c r="N42" s="181" t="str">
        <f t="shared" si="8"/>
        <v/>
      </c>
      <c r="O42" s="146" t="str">
        <f t="shared" si="30"/>
        <v/>
      </c>
      <c r="P42" s="157">
        <f t="shared" ca="1" si="10"/>
        <v>0</v>
      </c>
      <c r="R42" s="161" t="str">
        <f t="shared" ca="1" si="31"/>
        <v/>
      </c>
      <c r="U42" s="157">
        <f t="shared" ca="1" si="32"/>
        <v>0</v>
      </c>
      <c r="W42" s="157">
        <f t="shared" ca="1" si="33"/>
        <v>0</v>
      </c>
      <c r="Y42" s="157">
        <f t="shared" ca="1" si="34"/>
        <v>0</v>
      </c>
      <c r="Z42" s="161" t="str">
        <f t="shared" si="35"/>
        <v/>
      </c>
      <c r="AB42" s="162" t="str">
        <f t="shared" ca="1" si="14"/>
        <v/>
      </c>
      <c r="AC42" s="175" t="str">
        <f t="shared" ca="1" si="36"/>
        <v/>
      </c>
      <c r="AD42" s="163">
        <f t="shared" ca="1" si="37"/>
        <v>0</v>
      </c>
      <c r="AG42" s="185" t="str">
        <f>IF('البرامج '!N:N&lt;&gt;"",'البرامج '!N:N,"")</f>
        <v/>
      </c>
      <c r="AH42" s="166" t="str">
        <f t="shared" ca="1" si="15"/>
        <v/>
      </c>
      <c r="AI42" s="177" t="str">
        <f t="shared" ca="1" si="38"/>
        <v/>
      </c>
      <c r="AJ42" s="165">
        <f t="shared" ca="1" si="42"/>
        <v>0</v>
      </c>
      <c r="AK42" s="164"/>
      <c r="AL42" s="152"/>
      <c r="AM42" s="162" t="str">
        <f>IF('البرامج '!O:O&lt;&gt;"",'البرامج '!O:O,"")</f>
        <v/>
      </c>
      <c r="AN42" s="162" t="str">
        <f t="shared" ca="1" si="6"/>
        <v/>
      </c>
      <c r="AO42" s="175" t="str">
        <f t="shared" ca="1" si="39"/>
        <v/>
      </c>
      <c r="AP42" s="165">
        <f t="shared" ca="1" si="18"/>
        <v>0</v>
      </c>
      <c r="AQ42" s="152"/>
      <c r="AR42" s="164"/>
      <c r="AS42" s="185" t="str">
        <f>IF('البرامج '!P:P&lt;&gt;"",'البرامج '!P:P,"")</f>
        <v/>
      </c>
      <c r="AT42" s="166" t="str">
        <f t="shared" ca="1" si="19"/>
        <v/>
      </c>
      <c r="AU42" s="177" t="str">
        <f t="shared" ca="1" si="40"/>
        <v/>
      </c>
      <c r="AV42" s="165">
        <f t="shared" ca="1" si="21"/>
        <v>0</v>
      </c>
      <c r="AW42" s="164"/>
      <c r="AX42" s="152"/>
      <c r="AY42" s="187" t="str">
        <f>IF('البرامج '!Q:Q&lt;&gt;"",'البرامج '!Q:Q,"")</f>
        <v/>
      </c>
      <c r="AZ42" s="162" t="str">
        <f t="shared" ca="1" si="22"/>
        <v/>
      </c>
      <c r="BA42" s="175" t="str">
        <f t="shared" ca="1" si="41"/>
        <v/>
      </c>
      <c r="BB42" s="165">
        <f t="shared" ca="1" si="24"/>
        <v>0</v>
      </c>
      <c r="BC42" s="152"/>
    </row>
    <row r="43" spans="1:55" x14ac:dyDescent="0.5">
      <c r="A43" s="181" t="str">
        <f t="shared" ca="1" si="27"/>
        <v/>
      </c>
      <c r="B43" s="159" t="str">
        <f>IF('البرامج '!A:A&lt;&gt;"",'البرامج '!A:A,"")</f>
        <v/>
      </c>
      <c r="C43" s="159" t="str">
        <f>IF('البرامج '!D:D&lt;&gt;"",'البرامج '!D:D,"")</f>
        <v/>
      </c>
      <c r="D43" s="159" t="str">
        <f>IF('البرامج '!G:G&lt;&gt;"",'البرامج '!G:G,"")</f>
        <v/>
      </c>
      <c r="F43" s="148"/>
      <c r="I43" s="157">
        <f t="shared" ca="1" si="7"/>
        <v>0</v>
      </c>
      <c r="K43" s="157">
        <f t="shared" ca="1" si="28"/>
        <v>0</v>
      </c>
      <c r="M43" s="157">
        <f t="shared" ca="1" si="29"/>
        <v>0</v>
      </c>
      <c r="N43" s="181" t="str">
        <f t="shared" si="8"/>
        <v/>
      </c>
      <c r="O43" s="146" t="str">
        <f t="shared" si="30"/>
        <v/>
      </c>
      <c r="P43" s="157">
        <f t="shared" ca="1" si="10"/>
        <v>0</v>
      </c>
      <c r="R43" s="161" t="str">
        <f t="shared" ca="1" si="31"/>
        <v/>
      </c>
      <c r="U43" s="157">
        <f t="shared" ca="1" si="32"/>
        <v>0</v>
      </c>
      <c r="W43" s="157">
        <f t="shared" ca="1" si="33"/>
        <v>0</v>
      </c>
      <c r="Y43" s="157">
        <f t="shared" ca="1" si="34"/>
        <v>0</v>
      </c>
      <c r="Z43" s="161" t="str">
        <f t="shared" si="35"/>
        <v/>
      </c>
      <c r="AB43" s="162" t="str">
        <f t="shared" ca="1" si="14"/>
        <v/>
      </c>
      <c r="AC43" s="175" t="str">
        <f t="shared" ca="1" si="36"/>
        <v/>
      </c>
      <c r="AD43" s="163">
        <f t="shared" ca="1" si="37"/>
        <v>0</v>
      </c>
      <c r="AG43" s="185" t="str">
        <f>IF('البرامج '!N:N&lt;&gt;"",'البرامج '!N:N,"")</f>
        <v/>
      </c>
      <c r="AH43" s="166" t="str">
        <f t="shared" ca="1" si="15"/>
        <v/>
      </c>
      <c r="AI43" s="177" t="str">
        <f t="shared" ca="1" si="38"/>
        <v/>
      </c>
      <c r="AJ43" s="165">
        <f t="shared" ca="1" si="42"/>
        <v>0</v>
      </c>
      <c r="AK43" s="164"/>
      <c r="AL43" s="152"/>
      <c r="AM43" s="162" t="str">
        <f>IF('البرامج '!O:O&lt;&gt;"",'البرامج '!O:O,"")</f>
        <v/>
      </c>
      <c r="AN43" s="162" t="str">
        <f t="shared" ca="1" si="6"/>
        <v/>
      </c>
      <c r="AO43" s="175" t="str">
        <f t="shared" ca="1" si="39"/>
        <v/>
      </c>
      <c r="AP43" s="165">
        <f t="shared" ca="1" si="18"/>
        <v>0</v>
      </c>
      <c r="AQ43" s="152"/>
      <c r="AR43" s="164"/>
      <c r="AS43" s="185" t="str">
        <f>IF('البرامج '!P:P&lt;&gt;"",'البرامج '!P:P,"")</f>
        <v/>
      </c>
      <c r="AT43" s="166" t="str">
        <f t="shared" ca="1" si="19"/>
        <v/>
      </c>
      <c r="AU43" s="177" t="str">
        <f t="shared" ca="1" si="40"/>
        <v/>
      </c>
      <c r="AV43" s="165">
        <f t="shared" ca="1" si="21"/>
        <v>0</v>
      </c>
      <c r="AW43" s="164"/>
      <c r="AX43" s="152"/>
      <c r="AY43" s="187" t="str">
        <f>IF('البرامج '!Q:Q&lt;&gt;"",'البرامج '!Q:Q,"")</f>
        <v/>
      </c>
      <c r="AZ43" s="162" t="str">
        <f t="shared" ca="1" si="22"/>
        <v/>
      </c>
      <c r="BA43" s="175" t="str">
        <f t="shared" ca="1" si="41"/>
        <v/>
      </c>
      <c r="BB43" s="165">
        <f t="shared" ca="1" si="24"/>
        <v>0</v>
      </c>
      <c r="BC43" s="152"/>
    </row>
    <row r="44" spans="1:55" x14ac:dyDescent="0.5">
      <c r="A44" s="181" t="str">
        <f t="shared" ca="1" si="27"/>
        <v/>
      </c>
      <c r="B44" s="159" t="str">
        <f>IF('البرامج '!A:A&lt;&gt;"",'البرامج '!A:A,"")</f>
        <v/>
      </c>
      <c r="C44" s="159" t="str">
        <f>IF('البرامج '!D:D&lt;&gt;"",'البرامج '!D:D,"")</f>
        <v/>
      </c>
      <c r="D44" s="159" t="str">
        <f>IF('البرامج '!G:G&lt;&gt;"",'البرامج '!G:G,"")</f>
        <v/>
      </c>
      <c r="F44" s="148"/>
      <c r="I44" s="157">
        <f t="shared" ca="1" si="7"/>
        <v>0</v>
      </c>
      <c r="K44" s="157">
        <f t="shared" ca="1" si="28"/>
        <v>0</v>
      </c>
      <c r="M44" s="157">
        <f t="shared" ca="1" si="29"/>
        <v>0</v>
      </c>
      <c r="N44" s="181" t="str">
        <f t="shared" si="8"/>
        <v/>
      </c>
      <c r="O44" s="146" t="str">
        <f t="shared" si="30"/>
        <v/>
      </c>
      <c r="P44" s="157">
        <f t="shared" ca="1" si="10"/>
        <v>0</v>
      </c>
      <c r="R44" s="161" t="str">
        <f t="shared" ca="1" si="31"/>
        <v/>
      </c>
      <c r="U44" s="157">
        <f t="shared" ca="1" si="32"/>
        <v>0</v>
      </c>
      <c r="W44" s="157">
        <f t="shared" ca="1" si="33"/>
        <v>0</v>
      </c>
      <c r="Y44" s="157">
        <f t="shared" ca="1" si="34"/>
        <v>0</v>
      </c>
      <c r="Z44" s="161" t="str">
        <f t="shared" si="35"/>
        <v/>
      </c>
      <c r="AB44" s="162" t="str">
        <f t="shared" ca="1" si="14"/>
        <v/>
      </c>
      <c r="AC44" s="175" t="str">
        <f t="shared" ca="1" si="36"/>
        <v/>
      </c>
      <c r="AD44" s="163">
        <f t="shared" ca="1" si="37"/>
        <v>0</v>
      </c>
      <c r="AG44" s="185" t="str">
        <f>IF('البرامج '!N:N&lt;&gt;"",'البرامج '!N:N,"")</f>
        <v/>
      </c>
      <c r="AH44" s="166" t="str">
        <f t="shared" ca="1" si="15"/>
        <v/>
      </c>
      <c r="AI44" s="177" t="str">
        <f t="shared" ca="1" si="38"/>
        <v/>
      </c>
      <c r="AJ44" s="165">
        <f t="shared" ca="1" si="42"/>
        <v>0</v>
      </c>
      <c r="AK44" s="164"/>
      <c r="AL44" s="152"/>
      <c r="AM44" s="162" t="str">
        <f>IF('البرامج '!O:O&lt;&gt;"",'البرامج '!O:O,"")</f>
        <v/>
      </c>
      <c r="AN44" s="162" t="str">
        <f t="shared" ca="1" si="6"/>
        <v/>
      </c>
      <c r="AO44" s="175" t="str">
        <f t="shared" ca="1" si="39"/>
        <v/>
      </c>
      <c r="AP44" s="165">
        <f t="shared" ca="1" si="18"/>
        <v>0</v>
      </c>
      <c r="AQ44" s="152"/>
      <c r="AR44" s="164"/>
      <c r="AS44" s="185" t="str">
        <f>IF('البرامج '!P:P&lt;&gt;"",'البرامج '!P:P,"")</f>
        <v/>
      </c>
      <c r="AT44" s="166" t="str">
        <f t="shared" ca="1" si="19"/>
        <v/>
      </c>
      <c r="AU44" s="177" t="str">
        <f t="shared" ca="1" si="40"/>
        <v/>
      </c>
      <c r="AV44" s="165">
        <f t="shared" ca="1" si="21"/>
        <v>0</v>
      </c>
      <c r="AW44" s="164"/>
      <c r="AX44" s="152"/>
      <c r="AY44" s="187" t="str">
        <f>IF('البرامج '!Q:Q&lt;&gt;"",'البرامج '!Q:Q,"")</f>
        <v/>
      </c>
      <c r="AZ44" s="162" t="str">
        <f t="shared" ca="1" si="22"/>
        <v/>
      </c>
      <c r="BA44" s="175" t="str">
        <f t="shared" ca="1" si="41"/>
        <v/>
      </c>
      <c r="BB44" s="165">
        <f t="shared" ca="1" si="24"/>
        <v>0</v>
      </c>
      <c r="BC44" s="152"/>
    </row>
    <row r="45" spans="1:55" x14ac:dyDescent="0.5">
      <c r="A45" s="181" t="str">
        <f t="shared" ca="1" si="27"/>
        <v/>
      </c>
      <c r="B45" s="159" t="str">
        <f>IF('البرامج '!A:A&lt;&gt;"",'البرامج '!A:A,"")</f>
        <v/>
      </c>
      <c r="C45" s="159" t="str">
        <f>IF('البرامج '!D:D&lt;&gt;"",'البرامج '!D:D,"")</f>
        <v/>
      </c>
      <c r="D45" s="159" t="str">
        <f>IF('البرامج '!G:G&lt;&gt;"",'البرامج '!G:G,"")</f>
        <v/>
      </c>
      <c r="F45" s="148"/>
      <c r="I45" s="157">
        <f t="shared" ca="1" si="7"/>
        <v>0</v>
      </c>
      <c r="K45" s="157">
        <f t="shared" ca="1" si="28"/>
        <v>0</v>
      </c>
      <c r="M45" s="157">
        <f t="shared" ca="1" si="29"/>
        <v>0</v>
      </c>
      <c r="N45" s="181" t="str">
        <f t="shared" si="8"/>
        <v/>
      </c>
      <c r="O45" s="146" t="str">
        <f t="shared" si="30"/>
        <v/>
      </c>
      <c r="P45" s="157">
        <f t="shared" ca="1" si="10"/>
        <v>0</v>
      </c>
      <c r="R45" s="161" t="str">
        <f t="shared" ca="1" si="31"/>
        <v/>
      </c>
      <c r="U45" s="157">
        <f t="shared" ca="1" si="32"/>
        <v>0</v>
      </c>
      <c r="W45" s="157">
        <f t="shared" ca="1" si="33"/>
        <v>0</v>
      </c>
      <c r="Y45" s="157">
        <f t="shared" ca="1" si="34"/>
        <v>0</v>
      </c>
      <c r="Z45" s="161" t="str">
        <f t="shared" si="35"/>
        <v/>
      </c>
      <c r="AB45" s="162" t="str">
        <f t="shared" ca="1" si="14"/>
        <v/>
      </c>
      <c r="AC45" s="175" t="str">
        <f t="shared" ca="1" si="36"/>
        <v/>
      </c>
      <c r="AD45" s="163">
        <f t="shared" ca="1" si="37"/>
        <v>0</v>
      </c>
      <c r="AG45" s="185" t="str">
        <f>IF('البرامج '!N:N&lt;&gt;"",'البرامج '!N:N,"")</f>
        <v/>
      </c>
      <c r="AH45" s="166" t="str">
        <f t="shared" ca="1" si="15"/>
        <v/>
      </c>
      <c r="AI45" s="177" t="str">
        <f t="shared" ca="1" si="38"/>
        <v/>
      </c>
      <c r="AJ45" s="165">
        <f t="shared" ca="1" si="42"/>
        <v>0</v>
      </c>
      <c r="AK45" s="164"/>
      <c r="AL45" s="152"/>
      <c r="AM45" s="162" t="str">
        <f>IF('البرامج '!O:O&lt;&gt;"",'البرامج '!O:O,"")</f>
        <v/>
      </c>
      <c r="AN45" s="162" t="str">
        <f t="shared" ca="1" si="6"/>
        <v/>
      </c>
      <c r="AO45" s="175" t="str">
        <f t="shared" ca="1" si="39"/>
        <v/>
      </c>
      <c r="AP45" s="165">
        <f t="shared" ca="1" si="18"/>
        <v>0</v>
      </c>
      <c r="AQ45" s="152"/>
      <c r="AR45" s="164"/>
      <c r="AS45" s="185" t="str">
        <f>IF('البرامج '!P:P&lt;&gt;"",'البرامج '!P:P,"")</f>
        <v/>
      </c>
      <c r="AT45" s="166" t="str">
        <f t="shared" ca="1" si="19"/>
        <v/>
      </c>
      <c r="AU45" s="177" t="str">
        <f t="shared" ca="1" si="40"/>
        <v/>
      </c>
      <c r="AV45" s="165">
        <f t="shared" ca="1" si="21"/>
        <v>0</v>
      </c>
      <c r="AW45" s="164"/>
      <c r="AX45" s="152"/>
      <c r="AY45" s="187" t="str">
        <f>IF('البرامج '!Q:Q&lt;&gt;"",'البرامج '!Q:Q,"")</f>
        <v/>
      </c>
      <c r="AZ45" s="162" t="str">
        <f t="shared" ca="1" si="22"/>
        <v/>
      </c>
      <c r="BA45" s="175" t="str">
        <f t="shared" ca="1" si="41"/>
        <v/>
      </c>
      <c r="BB45" s="165">
        <f t="shared" ca="1" si="24"/>
        <v>0</v>
      </c>
      <c r="BC45" s="152"/>
    </row>
    <row r="46" spans="1:55" x14ac:dyDescent="0.5">
      <c r="A46" s="181" t="str">
        <f t="shared" ca="1" si="27"/>
        <v/>
      </c>
      <c r="B46" s="159" t="str">
        <f>IF('البرامج '!A:A&lt;&gt;"",'البرامج '!A:A,"")</f>
        <v/>
      </c>
      <c r="C46" s="159" t="str">
        <f>IF('البرامج '!D:D&lt;&gt;"",'البرامج '!D:D,"")</f>
        <v/>
      </c>
      <c r="D46" s="159" t="str">
        <f>IF('البرامج '!G:G&lt;&gt;"",'البرامج '!G:G,"")</f>
        <v/>
      </c>
      <c r="F46" s="148"/>
      <c r="I46" s="157">
        <f t="shared" ca="1" si="7"/>
        <v>0</v>
      </c>
      <c r="K46" s="157">
        <f t="shared" ca="1" si="28"/>
        <v>0</v>
      </c>
      <c r="M46" s="157">
        <f t="shared" ca="1" si="29"/>
        <v>0</v>
      </c>
      <c r="N46" s="181" t="str">
        <f t="shared" si="8"/>
        <v/>
      </c>
      <c r="O46" s="146" t="str">
        <f t="shared" si="30"/>
        <v/>
      </c>
      <c r="P46" s="157">
        <f t="shared" ca="1" si="10"/>
        <v>0</v>
      </c>
      <c r="R46" s="161" t="str">
        <f t="shared" ca="1" si="31"/>
        <v/>
      </c>
      <c r="U46" s="157">
        <f t="shared" ca="1" si="32"/>
        <v>0</v>
      </c>
      <c r="W46" s="157">
        <f t="shared" ca="1" si="33"/>
        <v>0</v>
      </c>
      <c r="Y46" s="157">
        <f t="shared" ca="1" si="34"/>
        <v>0</v>
      </c>
      <c r="Z46" s="161" t="str">
        <f t="shared" si="35"/>
        <v/>
      </c>
      <c r="AB46" s="162" t="str">
        <f t="shared" ca="1" si="14"/>
        <v/>
      </c>
      <c r="AC46" s="175" t="str">
        <f t="shared" ca="1" si="36"/>
        <v/>
      </c>
      <c r="AD46" s="163">
        <f t="shared" ca="1" si="37"/>
        <v>0</v>
      </c>
      <c r="AG46" s="185" t="str">
        <f>IF('البرامج '!N:N&lt;&gt;"",'البرامج '!N:N,"")</f>
        <v/>
      </c>
      <c r="AH46" s="166" t="str">
        <f t="shared" ca="1" si="15"/>
        <v/>
      </c>
      <c r="AI46" s="177" t="str">
        <f t="shared" ca="1" si="38"/>
        <v/>
      </c>
      <c r="AJ46" s="165">
        <f t="shared" ca="1" si="42"/>
        <v>0</v>
      </c>
      <c r="AK46" s="164"/>
      <c r="AL46" s="152"/>
      <c r="AM46" s="162" t="str">
        <f>IF('البرامج '!O:O&lt;&gt;"",'البرامج '!O:O,"")</f>
        <v/>
      </c>
      <c r="AN46" s="162" t="str">
        <f t="shared" ca="1" si="6"/>
        <v/>
      </c>
      <c r="AO46" s="175" t="str">
        <f t="shared" ca="1" si="39"/>
        <v/>
      </c>
      <c r="AP46" s="165">
        <f t="shared" ca="1" si="18"/>
        <v>0</v>
      </c>
      <c r="AQ46" s="152"/>
      <c r="AR46" s="164"/>
      <c r="AS46" s="185" t="str">
        <f>IF('البرامج '!P:P&lt;&gt;"",'البرامج '!P:P,"")</f>
        <v/>
      </c>
      <c r="AT46" s="166" t="str">
        <f t="shared" ca="1" si="19"/>
        <v/>
      </c>
      <c r="AU46" s="177" t="str">
        <f t="shared" ca="1" si="40"/>
        <v/>
      </c>
      <c r="AV46" s="165">
        <f t="shared" ca="1" si="21"/>
        <v>0</v>
      </c>
      <c r="AW46" s="164"/>
      <c r="AX46" s="152"/>
      <c r="AY46" s="187" t="str">
        <f>IF('البرامج '!Q:Q&lt;&gt;"",'البرامج '!Q:Q,"")</f>
        <v/>
      </c>
      <c r="AZ46" s="162" t="str">
        <f t="shared" ca="1" si="22"/>
        <v/>
      </c>
      <c r="BA46" s="175" t="str">
        <f t="shared" ca="1" si="41"/>
        <v/>
      </c>
      <c r="BB46" s="165">
        <f t="shared" ca="1" si="24"/>
        <v>0</v>
      </c>
      <c r="BC46" s="152"/>
    </row>
    <row r="47" spans="1:55" x14ac:dyDescent="0.5">
      <c r="A47" s="181" t="str">
        <f t="shared" ca="1" si="27"/>
        <v/>
      </c>
      <c r="B47" s="159" t="str">
        <f>IF('البرامج '!A:A&lt;&gt;"",'البرامج '!A:A,"")</f>
        <v/>
      </c>
      <c r="C47" s="159" t="str">
        <f>IF('البرامج '!D:D&lt;&gt;"",'البرامج '!D:D,"")</f>
        <v/>
      </c>
      <c r="D47" s="159" t="str">
        <f>IF('البرامج '!G:G&lt;&gt;"",'البرامج '!G:G,"")</f>
        <v/>
      </c>
      <c r="F47" s="148"/>
      <c r="I47" s="157">
        <f t="shared" ca="1" si="7"/>
        <v>0</v>
      </c>
      <c r="K47" s="157">
        <f t="shared" ca="1" si="28"/>
        <v>0</v>
      </c>
      <c r="M47" s="157">
        <f t="shared" ca="1" si="29"/>
        <v>0</v>
      </c>
      <c r="N47" s="181" t="str">
        <f t="shared" si="8"/>
        <v/>
      </c>
      <c r="O47" s="146" t="str">
        <f t="shared" si="30"/>
        <v/>
      </c>
      <c r="P47" s="157">
        <f t="shared" ca="1" si="10"/>
        <v>0</v>
      </c>
      <c r="R47" s="161" t="str">
        <f t="shared" ca="1" si="31"/>
        <v/>
      </c>
      <c r="U47" s="157">
        <f t="shared" ca="1" si="32"/>
        <v>0</v>
      </c>
      <c r="W47" s="157">
        <f t="shared" ca="1" si="33"/>
        <v>0</v>
      </c>
      <c r="Y47" s="157">
        <f t="shared" ca="1" si="34"/>
        <v>0</v>
      </c>
      <c r="Z47" s="161" t="str">
        <f t="shared" si="35"/>
        <v/>
      </c>
      <c r="AB47" s="162" t="str">
        <f t="shared" ca="1" si="14"/>
        <v/>
      </c>
      <c r="AC47" s="175" t="str">
        <f t="shared" ca="1" si="36"/>
        <v/>
      </c>
      <c r="AD47" s="163">
        <f t="shared" ca="1" si="37"/>
        <v>0</v>
      </c>
      <c r="AG47" s="185" t="str">
        <f>IF('البرامج '!N:N&lt;&gt;"",'البرامج '!N:N,"")</f>
        <v/>
      </c>
      <c r="AH47" s="166" t="str">
        <f t="shared" ca="1" si="15"/>
        <v/>
      </c>
      <c r="AI47" s="177" t="str">
        <f t="shared" ca="1" si="38"/>
        <v/>
      </c>
      <c r="AJ47" s="165">
        <f t="shared" ca="1" si="42"/>
        <v>0</v>
      </c>
      <c r="AK47" s="164"/>
      <c r="AL47" s="152"/>
      <c r="AM47" s="162" t="str">
        <f>IF('البرامج '!O:O&lt;&gt;"",'البرامج '!O:O,"")</f>
        <v/>
      </c>
      <c r="AN47" s="162" t="str">
        <f t="shared" ca="1" si="6"/>
        <v/>
      </c>
      <c r="AO47" s="175" t="str">
        <f t="shared" ca="1" si="39"/>
        <v/>
      </c>
      <c r="AP47" s="165">
        <f t="shared" ca="1" si="18"/>
        <v>0</v>
      </c>
      <c r="AQ47" s="152"/>
      <c r="AR47" s="164"/>
      <c r="AS47" s="185" t="str">
        <f>IF('البرامج '!P:P&lt;&gt;"",'البرامج '!P:P,"")</f>
        <v/>
      </c>
      <c r="AT47" s="166" t="str">
        <f t="shared" ca="1" si="19"/>
        <v/>
      </c>
      <c r="AU47" s="177" t="str">
        <f t="shared" ca="1" si="40"/>
        <v/>
      </c>
      <c r="AV47" s="165">
        <f t="shared" ca="1" si="21"/>
        <v>0</v>
      </c>
      <c r="AW47" s="164"/>
      <c r="AX47" s="152"/>
      <c r="AY47" s="187" t="str">
        <f>IF('البرامج '!Q:Q&lt;&gt;"",'البرامج '!Q:Q,"")</f>
        <v/>
      </c>
      <c r="AZ47" s="162" t="str">
        <f t="shared" ca="1" si="22"/>
        <v/>
      </c>
      <c r="BA47" s="175" t="str">
        <f t="shared" ca="1" si="41"/>
        <v/>
      </c>
      <c r="BB47" s="165">
        <f t="shared" ca="1" si="24"/>
        <v>0</v>
      </c>
      <c r="BC47" s="152"/>
    </row>
    <row r="48" spans="1:55" x14ac:dyDescent="0.5">
      <c r="A48" s="181" t="str">
        <f t="shared" ca="1" si="27"/>
        <v/>
      </c>
      <c r="B48" s="159" t="str">
        <f>IF('البرامج '!A:A&lt;&gt;"",'البرامج '!A:A,"")</f>
        <v/>
      </c>
      <c r="C48" s="159" t="str">
        <f>IF('البرامج '!D:D&lt;&gt;"",'البرامج '!D:D,"")</f>
        <v/>
      </c>
      <c r="D48" s="159" t="str">
        <f>IF('البرامج '!G:G&lt;&gt;"",'البرامج '!G:G,"")</f>
        <v/>
      </c>
      <c r="F48" s="148"/>
      <c r="I48" s="157">
        <f t="shared" ca="1" si="7"/>
        <v>0</v>
      </c>
      <c r="K48" s="157">
        <f t="shared" ca="1" si="28"/>
        <v>0</v>
      </c>
      <c r="M48" s="157">
        <f t="shared" ca="1" si="29"/>
        <v>0</v>
      </c>
      <c r="N48" s="181" t="str">
        <f t="shared" si="8"/>
        <v/>
      </c>
      <c r="O48" s="146" t="str">
        <f t="shared" si="30"/>
        <v/>
      </c>
      <c r="P48" s="157">
        <f t="shared" ca="1" si="10"/>
        <v>0</v>
      </c>
      <c r="R48" s="161" t="str">
        <f t="shared" ca="1" si="31"/>
        <v/>
      </c>
      <c r="U48" s="157">
        <f t="shared" ca="1" si="32"/>
        <v>0</v>
      </c>
      <c r="W48" s="157">
        <f t="shared" ca="1" si="33"/>
        <v>0</v>
      </c>
      <c r="Y48" s="157">
        <f t="shared" ca="1" si="34"/>
        <v>0</v>
      </c>
      <c r="Z48" s="161" t="str">
        <f t="shared" si="35"/>
        <v/>
      </c>
      <c r="AB48" s="162" t="str">
        <f t="shared" ca="1" si="14"/>
        <v/>
      </c>
      <c r="AC48" s="175" t="str">
        <f t="shared" ca="1" si="36"/>
        <v/>
      </c>
      <c r="AD48" s="163">
        <f t="shared" ca="1" si="37"/>
        <v>0</v>
      </c>
      <c r="AG48" s="185" t="str">
        <f>IF('البرامج '!N:N&lt;&gt;"",'البرامج '!N:N,"")</f>
        <v/>
      </c>
      <c r="AH48" s="166" t="str">
        <f t="shared" ca="1" si="15"/>
        <v/>
      </c>
      <c r="AI48" s="177" t="str">
        <f t="shared" ca="1" si="38"/>
        <v/>
      </c>
      <c r="AJ48" s="165">
        <f t="shared" ca="1" si="42"/>
        <v>0</v>
      </c>
      <c r="AK48" s="164"/>
      <c r="AL48" s="152"/>
      <c r="AM48" s="162" t="str">
        <f>IF('البرامج '!O:O&lt;&gt;"",'البرامج '!O:O,"")</f>
        <v/>
      </c>
      <c r="AN48" s="162" t="str">
        <f t="shared" ca="1" si="6"/>
        <v/>
      </c>
      <c r="AO48" s="175" t="str">
        <f t="shared" ca="1" si="39"/>
        <v/>
      </c>
      <c r="AP48" s="165">
        <f t="shared" ca="1" si="18"/>
        <v>0</v>
      </c>
      <c r="AQ48" s="152"/>
      <c r="AR48" s="164"/>
      <c r="AS48" s="185" t="str">
        <f>IF('البرامج '!P:P&lt;&gt;"",'البرامج '!P:P,"")</f>
        <v/>
      </c>
      <c r="AT48" s="166" t="str">
        <f t="shared" ca="1" si="19"/>
        <v/>
      </c>
      <c r="AU48" s="177" t="str">
        <f t="shared" ca="1" si="40"/>
        <v/>
      </c>
      <c r="AV48" s="165">
        <f t="shared" ca="1" si="21"/>
        <v>0</v>
      </c>
      <c r="AW48" s="164"/>
      <c r="AX48" s="152"/>
      <c r="AY48" s="187" t="str">
        <f>IF('البرامج '!Q:Q&lt;&gt;"",'البرامج '!Q:Q,"")</f>
        <v/>
      </c>
      <c r="AZ48" s="162" t="str">
        <f t="shared" ca="1" si="22"/>
        <v/>
      </c>
      <c r="BA48" s="175" t="str">
        <f t="shared" ca="1" si="41"/>
        <v/>
      </c>
      <c r="BB48" s="165">
        <f t="shared" ca="1" si="24"/>
        <v>0</v>
      </c>
      <c r="BC48" s="152"/>
    </row>
    <row r="49" spans="1:55" x14ac:dyDescent="0.5">
      <c r="A49" s="181" t="str">
        <f t="shared" ca="1" si="27"/>
        <v/>
      </c>
      <c r="B49" s="159" t="str">
        <f>IF('البرامج '!A:A&lt;&gt;"",'البرامج '!A:A,"")</f>
        <v/>
      </c>
      <c r="C49" s="159" t="str">
        <f>IF('البرامج '!D:D&lt;&gt;"",'البرامج '!D:D,"")</f>
        <v/>
      </c>
      <c r="D49" s="159" t="str">
        <f>IF('البرامج '!G:G&lt;&gt;"",'البرامج '!G:G,"")</f>
        <v/>
      </c>
      <c r="F49" s="148"/>
      <c r="I49" s="157">
        <f t="shared" ca="1" si="7"/>
        <v>0</v>
      </c>
      <c r="K49" s="157">
        <f t="shared" ca="1" si="28"/>
        <v>0</v>
      </c>
      <c r="M49" s="157">
        <f t="shared" ca="1" si="29"/>
        <v>0</v>
      </c>
      <c r="N49" s="181" t="str">
        <f t="shared" si="8"/>
        <v/>
      </c>
      <c r="O49" s="146" t="str">
        <f t="shared" si="30"/>
        <v/>
      </c>
      <c r="P49" s="157">
        <f t="shared" ca="1" si="10"/>
        <v>0</v>
      </c>
      <c r="R49" s="161" t="str">
        <f t="shared" ca="1" si="31"/>
        <v/>
      </c>
      <c r="U49" s="157">
        <f t="shared" ca="1" si="32"/>
        <v>0</v>
      </c>
      <c r="W49" s="157">
        <f t="shared" ca="1" si="33"/>
        <v>0</v>
      </c>
      <c r="Y49" s="157">
        <f t="shared" ca="1" si="34"/>
        <v>0</v>
      </c>
      <c r="Z49" s="161" t="str">
        <f t="shared" si="35"/>
        <v/>
      </c>
      <c r="AB49" s="162" t="str">
        <f t="shared" ca="1" si="14"/>
        <v/>
      </c>
      <c r="AC49" s="175" t="str">
        <f t="shared" ca="1" si="36"/>
        <v/>
      </c>
      <c r="AD49" s="163">
        <f t="shared" ca="1" si="37"/>
        <v>0</v>
      </c>
      <c r="AG49" s="185" t="str">
        <f>IF('البرامج '!N:N&lt;&gt;"",'البرامج '!N:N,"")</f>
        <v/>
      </c>
      <c r="AH49" s="166" t="str">
        <f t="shared" ca="1" si="15"/>
        <v/>
      </c>
      <c r="AI49" s="177" t="str">
        <f t="shared" ca="1" si="38"/>
        <v/>
      </c>
      <c r="AJ49" s="165">
        <f t="shared" ca="1" si="42"/>
        <v>0</v>
      </c>
      <c r="AK49" s="164"/>
      <c r="AL49" s="152"/>
      <c r="AM49" s="162" t="str">
        <f>IF('البرامج '!O:O&lt;&gt;"",'البرامج '!O:O,"")</f>
        <v/>
      </c>
      <c r="AN49" s="162" t="str">
        <f t="shared" ca="1" si="6"/>
        <v/>
      </c>
      <c r="AO49" s="175" t="str">
        <f t="shared" ca="1" si="39"/>
        <v/>
      </c>
      <c r="AP49" s="165">
        <f t="shared" ca="1" si="18"/>
        <v>0</v>
      </c>
      <c r="AQ49" s="152"/>
      <c r="AR49" s="164"/>
      <c r="AS49" s="185" t="str">
        <f>IF('البرامج '!P:P&lt;&gt;"",'البرامج '!P:P,"")</f>
        <v/>
      </c>
      <c r="AT49" s="166" t="str">
        <f t="shared" ca="1" si="19"/>
        <v/>
      </c>
      <c r="AU49" s="177" t="str">
        <f t="shared" ca="1" si="40"/>
        <v/>
      </c>
      <c r="AV49" s="165">
        <f t="shared" ca="1" si="21"/>
        <v>0</v>
      </c>
      <c r="AW49" s="164"/>
      <c r="AX49" s="152"/>
      <c r="AY49" s="187" t="str">
        <f>IF('البرامج '!Q:Q&lt;&gt;"",'البرامج '!Q:Q,"")</f>
        <v/>
      </c>
      <c r="AZ49" s="162" t="str">
        <f t="shared" ca="1" si="22"/>
        <v/>
      </c>
      <c r="BA49" s="175" t="str">
        <f t="shared" ca="1" si="41"/>
        <v/>
      </c>
      <c r="BB49" s="165">
        <f t="shared" ca="1" si="24"/>
        <v>0</v>
      </c>
      <c r="BC49" s="152"/>
    </row>
    <row r="50" spans="1:55" x14ac:dyDescent="0.5">
      <c r="A50" s="181" t="str">
        <f t="shared" ca="1" si="27"/>
        <v/>
      </c>
      <c r="B50" s="159" t="str">
        <f>IF('البرامج '!A:A&lt;&gt;"",'البرامج '!A:A,"")</f>
        <v/>
      </c>
      <c r="C50" s="159" t="str">
        <f>IF('البرامج '!D:D&lt;&gt;"",'البرامج '!D:D,"")</f>
        <v/>
      </c>
      <c r="D50" s="159" t="str">
        <f>IF('البرامج '!G:G&lt;&gt;"",'البرامج '!G:G,"")</f>
        <v/>
      </c>
      <c r="F50" s="148"/>
      <c r="I50" s="157">
        <f t="shared" ca="1" si="7"/>
        <v>0</v>
      </c>
      <c r="K50" s="157">
        <f t="shared" ca="1" si="28"/>
        <v>0</v>
      </c>
      <c r="M50" s="157">
        <f t="shared" ca="1" si="29"/>
        <v>0</v>
      </c>
      <c r="N50" s="181" t="str">
        <f t="shared" si="8"/>
        <v/>
      </c>
      <c r="O50" s="146" t="str">
        <f t="shared" si="30"/>
        <v/>
      </c>
      <c r="P50" s="157">
        <f t="shared" ca="1" si="10"/>
        <v>0</v>
      </c>
      <c r="R50" s="161" t="str">
        <f t="shared" ca="1" si="31"/>
        <v/>
      </c>
      <c r="U50" s="157">
        <f t="shared" ca="1" si="32"/>
        <v>0</v>
      </c>
      <c r="W50" s="157">
        <f t="shared" ca="1" si="33"/>
        <v>0</v>
      </c>
      <c r="Y50" s="157">
        <f t="shared" ca="1" si="34"/>
        <v>0</v>
      </c>
      <c r="Z50" s="161" t="str">
        <f t="shared" si="35"/>
        <v/>
      </c>
      <c r="AB50" s="162" t="str">
        <f t="shared" ca="1" si="14"/>
        <v/>
      </c>
      <c r="AC50" s="175" t="str">
        <f t="shared" ca="1" si="36"/>
        <v/>
      </c>
      <c r="AD50" s="163">
        <f t="shared" ca="1" si="37"/>
        <v>0</v>
      </c>
      <c r="AG50" s="185" t="str">
        <f>IF('البرامج '!N:N&lt;&gt;"",'البرامج '!N:N,"")</f>
        <v/>
      </c>
      <c r="AH50" s="166" t="str">
        <f t="shared" ca="1" si="15"/>
        <v/>
      </c>
      <c r="AI50" s="177" t="str">
        <f t="shared" ca="1" si="38"/>
        <v/>
      </c>
      <c r="AJ50" s="165">
        <f t="shared" ca="1" si="42"/>
        <v>0</v>
      </c>
      <c r="AK50" s="164"/>
      <c r="AL50" s="152"/>
      <c r="AM50" s="162" t="str">
        <f>IF('البرامج '!O:O&lt;&gt;"",'البرامج '!O:O,"")</f>
        <v/>
      </c>
      <c r="AN50" s="162" t="str">
        <f t="shared" ca="1" si="6"/>
        <v/>
      </c>
      <c r="AO50" s="175" t="str">
        <f t="shared" ca="1" si="39"/>
        <v/>
      </c>
      <c r="AP50" s="165">
        <f t="shared" ca="1" si="18"/>
        <v>0</v>
      </c>
      <c r="AQ50" s="152"/>
      <c r="AR50" s="164"/>
      <c r="AS50" s="185" t="str">
        <f>IF('البرامج '!P:P&lt;&gt;"",'البرامج '!P:P,"")</f>
        <v/>
      </c>
      <c r="AT50" s="166" t="str">
        <f t="shared" ca="1" si="19"/>
        <v/>
      </c>
      <c r="AU50" s="177" t="str">
        <f t="shared" ca="1" si="40"/>
        <v/>
      </c>
      <c r="AV50" s="165">
        <f t="shared" ca="1" si="21"/>
        <v>0</v>
      </c>
      <c r="AW50" s="164"/>
      <c r="AX50" s="152"/>
      <c r="AY50" s="187" t="str">
        <f>IF('البرامج '!Q:Q&lt;&gt;"",'البرامج '!Q:Q,"")</f>
        <v/>
      </c>
      <c r="AZ50" s="162" t="str">
        <f t="shared" ca="1" si="22"/>
        <v/>
      </c>
      <c r="BA50" s="175" t="str">
        <f t="shared" ca="1" si="41"/>
        <v/>
      </c>
      <c r="BB50" s="165">
        <f t="shared" ca="1" si="24"/>
        <v>0</v>
      </c>
      <c r="BC50" s="152"/>
    </row>
    <row r="51" spans="1:55" x14ac:dyDescent="0.5">
      <c r="A51" s="181" t="str">
        <f t="shared" ca="1" si="27"/>
        <v/>
      </c>
      <c r="B51" s="159" t="str">
        <f>IF('البرامج '!A:A&lt;&gt;"",'البرامج '!A:A,"")</f>
        <v/>
      </c>
      <c r="C51" s="159" t="str">
        <f>IF('البرامج '!D:D&lt;&gt;"",'البرامج '!D:D,"")</f>
        <v/>
      </c>
      <c r="D51" s="159" t="str">
        <f>IF('البرامج '!G:G&lt;&gt;"",'البرامج '!G:G,"")</f>
        <v/>
      </c>
      <c r="F51" s="148"/>
      <c r="I51" s="157">
        <f t="shared" ca="1" si="7"/>
        <v>0</v>
      </c>
      <c r="K51" s="157">
        <f t="shared" ca="1" si="28"/>
        <v>0</v>
      </c>
      <c r="M51" s="157">
        <f t="shared" ca="1" si="29"/>
        <v>0</v>
      </c>
      <c r="N51" s="181" t="str">
        <f t="shared" si="8"/>
        <v/>
      </c>
      <c r="O51" s="146" t="str">
        <f t="shared" si="30"/>
        <v/>
      </c>
      <c r="P51" s="157">
        <f t="shared" ca="1" si="10"/>
        <v>0</v>
      </c>
      <c r="R51" s="161" t="str">
        <f t="shared" ca="1" si="31"/>
        <v/>
      </c>
      <c r="U51" s="157">
        <f t="shared" ca="1" si="32"/>
        <v>0</v>
      </c>
      <c r="W51" s="157">
        <f t="shared" ca="1" si="33"/>
        <v>0</v>
      </c>
      <c r="Y51" s="157">
        <f t="shared" ca="1" si="34"/>
        <v>0</v>
      </c>
      <c r="Z51" s="161" t="str">
        <f t="shared" si="35"/>
        <v/>
      </c>
      <c r="AB51" s="162" t="str">
        <f t="shared" ca="1" si="14"/>
        <v/>
      </c>
      <c r="AC51" s="175" t="str">
        <f t="shared" ca="1" si="36"/>
        <v/>
      </c>
      <c r="AD51" s="163">
        <f t="shared" ca="1" si="37"/>
        <v>0</v>
      </c>
      <c r="AG51" s="185" t="str">
        <f>IF('البرامج '!N:N&lt;&gt;"",'البرامج '!N:N,"")</f>
        <v/>
      </c>
      <c r="AH51" s="166" t="str">
        <f t="shared" ca="1" si="15"/>
        <v/>
      </c>
      <c r="AI51" s="177" t="str">
        <f t="shared" ca="1" si="38"/>
        <v/>
      </c>
      <c r="AJ51" s="165">
        <f t="shared" ca="1" si="42"/>
        <v>0</v>
      </c>
      <c r="AK51" s="164"/>
      <c r="AL51" s="152"/>
      <c r="AM51" s="162" t="str">
        <f>IF('البرامج '!O:O&lt;&gt;"",'البرامج '!O:O,"")</f>
        <v/>
      </c>
      <c r="AN51" s="162" t="str">
        <f t="shared" ca="1" si="6"/>
        <v/>
      </c>
      <c r="AO51" s="175" t="str">
        <f t="shared" ca="1" si="39"/>
        <v/>
      </c>
      <c r="AP51" s="165">
        <f t="shared" ca="1" si="18"/>
        <v>0</v>
      </c>
      <c r="AQ51" s="152"/>
      <c r="AR51" s="164"/>
      <c r="AS51" s="185" t="str">
        <f>IF('البرامج '!P:P&lt;&gt;"",'البرامج '!P:P,"")</f>
        <v/>
      </c>
      <c r="AT51" s="166" t="str">
        <f t="shared" ca="1" si="19"/>
        <v/>
      </c>
      <c r="AU51" s="177" t="str">
        <f t="shared" ca="1" si="40"/>
        <v/>
      </c>
      <c r="AV51" s="165">
        <f t="shared" ca="1" si="21"/>
        <v>0</v>
      </c>
      <c r="AW51" s="164"/>
      <c r="AX51" s="152"/>
      <c r="AY51" s="187" t="str">
        <f>IF('البرامج '!Q:Q&lt;&gt;"",'البرامج '!Q:Q,"")</f>
        <v/>
      </c>
      <c r="AZ51" s="162" t="str">
        <f t="shared" ca="1" si="22"/>
        <v/>
      </c>
      <c r="BA51" s="175" t="str">
        <f t="shared" ca="1" si="41"/>
        <v/>
      </c>
      <c r="BB51" s="165">
        <f t="shared" ca="1" si="24"/>
        <v>0</v>
      </c>
      <c r="BC51" s="152"/>
    </row>
    <row r="52" spans="1:55" x14ac:dyDescent="0.5">
      <c r="A52" s="181" t="str">
        <f t="shared" ca="1" si="27"/>
        <v/>
      </c>
      <c r="B52" s="159" t="str">
        <f>IF('البرامج '!A:A&lt;&gt;"",'البرامج '!A:A,"")</f>
        <v/>
      </c>
      <c r="C52" s="159" t="str">
        <f>IF('البرامج '!D:D&lt;&gt;"",'البرامج '!D:D,"")</f>
        <v/>
      </c>
      <c r="D52" s="159" t="str">
        <f>IF('البرامج '!G:G&lt;&gt;"",'البرامج '!G:G,"")</f>
        <v/>
      </c>
      <c r="F52" s="148"/>
      <c r="I52" s="157">
        <f t="shared" ca="1" si="7"/>
        <v>0</v>
      </c>
      <c r="K52" s="157">
        <f t="shared" ca="1" si="28"/>
        <v>0</v>
      </c>
      <c r="M52" s="157">
        <f t="shared" ca="1" si="29"/>
        <v>0</v>
      </c>
      <c r="N52" s="181" t="str">
        <f t="shared" si="8"/>
        <v/>
      </c>
      <c r="O52" s="146" t="str">
        <f t="shared" si="30"/>
        <v/>
      </c>
      <c r="P52" s="157">
        <f t="shared" ca="1" si="10"/>
        <v>0</v>
      </c>
      <c r="R52" s="161" t="str">
        <f t="shared" ca="1" si="31"/>
        <v/>
      </c>
      <c r="U52" s="157">
        <f t="shared" ca="1" si="32"/>
        <v>0</v>
      </c>
      <c r="W52" s="157">
        <f t="shared" ca="1" si="33"/>
        <v>0</v>
      </c>
      <c r="Y52" s="157">
        <f t="shared" ca="1" si="34"/>
        <v>0</v>
      </c>
      <c r="Z52" s="161" t="str">
        <f t="shared" si="35"/>
        <v/>
      </c>
      <c r="AB52" s="162" t="str">
        <f t="shared" ca="1" si="14"/>
        <v/>
      </c>
      <c r="AC52" s="175" t="str">
        <f t="shared" ca="1" si="36"/>
        <v/>
      </c>
      <c r="AD52" s="163">
        <f t="shared" ca="1" si="37"/>
        <v>0</v>
      </c>
      <c r="AG52" s="185" t="str">
        <f>IF('البرامج '!N:N&lt;&gt;"",'البرامج '!N:N,"")</f>
        <v/>
      </c>
      <c r="AH52" s="166" t="str">
        <f t="shared" ca="1" si="15"/>
        <v/>
      </c>
      <c r="AI52" s="177" t="str">
        <f t="shared" ca="1" si="38"/>
        <v/>
      </c>
      <c r="AJ52" s="165">
        <f t="shared" ca="1" si="42"/>
        <v>0</v>
      </c>
      <c r="AK52" s="164"/>
      <c r="AL52" s="152"/>
      <c r="AM52" s="162" t="str">
        <f>IF('البرامج '!O:O&lt;&gt;"",'البرامج '!O:O,"")</f>
        <v/>
      </c>
      <c r="AN52" s="162" t="str">
        <f t="shared" ca="1" si="6"/>
        <v/>
      </c>
      <c r="AO52" s="175" t="str">
        <f t="shared" ca="1" si="39"/>
        <v/>
      </c>
      <c r="AP52" s="165">
        <f t="shared" ca="1" si="18"/>
        <v>0</v>
      </c>
      <c r="AQ52" s="152"/>
      <c r="AR52" s="164"/>
      <c r="AS52" s="185" t="str">
        <f>IF('البرامج '!P:P&lt;&gt;"",'البرامج '!P:P,"")</f>
        <v/>
      </c>
      <c r="AT52" s="166" t="str">
        <f t="shared" ca="1" si="19"/>
        <v/>
      </c>
      <c r="AU52" s="177" t="str">
        <f t="shared" ca="1" si="40"/>
        <v/>
      </c>
      <c r="AV52" s="165">
        <f t="shared" ca="1" si="21"/>
        <v>0</v>
      </c>
      <c r="AW52" s="164"/>
      <c r="AX52" s="152"/>
      <c r="AY52" s="187" t="str">
        <f>IF('البرامج '!Q:Q&lt;&gt;"",'البرامج '!Q:Q,"")</f>
        <v/>
      </c>
      <c r="AZ52" s="162" t="str">
        <f t="shared" ca="1" si="22"/>
        <v/>
      </c>
      <c r="BA52" s="175" t="str">
        <f t="shared" ca="1" si="41"/>
        <v/>
      </c>
      <c r="BB52" s="165">
        <f t="shared" ca="1" si="24"/>
        <v>0</v>
      </c>
      <c r="BC52" s="152"/>
    </row>
    <row r="53" spans="1:55" x14ac:dyDescent="0.5">
      <c r="A53" s="181" t="str">
        <f t="shared" ca="1" si="27"/>
        <v/>
      </c>
      <c r="B53" s="159" t="str">
        <f>IF('البرامج '!A:A&lt;&gt;"",'البرامج '!A:A,"")</f>
        <v/>
      </c>
      <c r="C53" s="159" t="str">
        <f>IF('البرامج '!D:D&lt;&gt;"",'البرامج '!D:D,"")</f>
        <v/>
      </c>
      <c r="D53" s="159" t="str">
        <f>IF('البرامج '!G:G&lt;&gt;"",'البرامج '!G:G,"")</f>
        <v/>
      </c>
      <c r="F53" s="148"/>
      <c r="I53" s="157">
        <f t="shared" ca="1" si="7"/>
        <v>0</v>
      </c>
      <c r="K53" s="157">
        <f t="shared" ca="1" si="28"/>
        <v>0</v>
      </c>
      <c r="M53" s="157">
        <f t="shared" ca="1" si="29"/>
        <v>0</v>
      </c>
      <c r="N53" s="181" t="str">
        <f t="shared" si="8"/>
        <v/>
      </c>
      <c r="O53" s="146" t="str">
        <f t="shared" si="30"/>
        <v/>
      </c>
      <c r="P53" s="157">
        <f t="shared" ca="1" si="10"/>
        <v>0</v>
      </c>
      <c r="R53" s="161" t="str">
        <f t="shared" ca="1" si="31"/>
        <v/>
      </c>
      <c r="U53" s="157">
        <f t="shared" ca="1" si="32"/>
        <v>0</v>
      </c>
      <c r="W53" s="157">
        <f t="shared" ca="1" si="33"/>
        <v>0</v>
      </c>
      <c r="Y53" s="157">
        <f t="shared" ca="1" si="34"/>
        <v>0</v>
      </c>
      <c r="Z53" s="161" t="str">
        <f t="shared" si="35"/>
        <v/>
      </c>
      <c r="AB53" s="162" t="str">
        <f t="shared" ca="1" si="14"/>
        <v/>
      </c>
      <c r="AC53" s="175" t="str">
        <f t="shared" ca="1" si="36"/>
        <v/>
      </c>
      <c r="AD53" s="163">
        <f t="shared" ca="1" si="37"/>
        <v>0</v>
      </c>
      <c r="AG53" s="185" t="str">
        <f>IF('البرامج '!N:N&lt;&gt;"",'البرامج '!N:N,"")</f>
        <v/>
      </c>
      <c r="AH53" s="166" t="str">
        <f t="shared" ca="1" si="15"/>
        <v/>
      </c>
      <c r="AI53" s="177" t="str">
        <f t="shared" ca="1" si="38"/>
        <v/>
      </c>
      <c r="AJ53" s="165">
        <f t="shared" ca="1" si="42"/>
        <v>0</v>
      </c>
      <c r="AK53" s="164"/>
      <c r="AL53" s="152"/>
      <c r="AM53" s="162" t="str">
        <f>IF('البرامج '!O:O&lt;&gt;"",'البرامج '!O:O,"")</f>
        <v/>
      </c>
      <c r="AN53" s="162" t="str">
        <f t="shared" ca="1" si="6"/>
        <v/>
      </c>
      <c r="AO53" s="175" t="str">
        <f t="shared" ca="1" si="39"/>
        <v/>
      </c>
      <c r="AP53" s="165">
        <f t="shared" ca="1" si="18"/>
        <v>0</v>
      </c>
      <c r="AQ53" s="152"/>
      <c r="AR53" s="164"/>
      <c r="AS53" s="185" t="str">
        <f>IF('البرامج '!P:P&lt;&gt;"",'البرامج '!P:P,"")</f>
        <v/>
      </c>
      <c r="AT53" s="166" t="str">
        <f t="shared" ca="1" si="19"/>
        <v/>
      </c>
      <c r="AU53" s="177" t="str">
        <f t="shared" ca="1" si="40"/>
        <v/>
      </c>
      <c r="AV53" s="165">
        <f t="shared" ca="1" si="21"/>
        <v>0</v>
      </c>
      <c r="AW53" s="164"/>
      <c r="AX53" s="152"/>
      <c r="AY53" s="187" t="str">
        <f>IF('البرامج '!Q:Q&lt;&gt;"",'البرامج '!Q:Q,"")</f>
        <v/>
      </c>
      <c r="AZ53" s="162" t="str">
        <f t="shared" ca="1" si="22"/>
        <v/>
      </c>
      <c r="BA53" s="175" t="str">
        <f t="shared" ca="1" si="41"/>
        <v/>
      </c>
      <c r="BB53" s="165">
        <f t="shared" ca="1" si="24"/>
        <v>0</v>
      </c>
      <c r="BC53" s="152"/>
    </row>
    <row r="54" spans="1:55" x14ac:dyDescent="0.5">
      <c r="A54" s="181" t="str">
        <f t="shared" ca="1" si="27"/>
        <v/>
      </c>
      <c r="B54" s="159" t="str">
        <f>IF('البرامج '!A:A&lt;&gt;"",'البرامج '!A:A,"")</f>
        <v/>
      </c>
      <c r="C54" s="159" t="str">
        <f>IF('البرامج '!D:D&lt;&gt;"",'البرامج '!D:D,"")</f>
        <v/>
      </c>
      <c r="D54" s="159" t="str">
        <f>IF('البرامج '!G:G&lt;&gt;"",'البرامج '!G:G,"")</f>
        <v/>
      </c>
      <c r="F54" s="148"/>
      <c r="I54" s="157">
        <f t="shared" ca="1" si="7"/>
        <v>0</v>
      </c>
      <c r="K54" s="157">
        <f t="shared" ca="1" si="28"/>
        <v>0</v>
      </c>
      <c r="M54" s="157">
        <f t="shared" ca="1" si="29"/>
        <v>0</v>
      </c>
      <c r="N54" s="181" t="str">
        <f t="shared" si="8"/>
        <v/>
      </c>
      <c r="O54" s="146" t="str">
        <f t="shared" si="30"/>
        <v/>
      </c>
      <c r="P54" s="157">
        <f t="shared" ca="1" si="10"/>
        <v>0</v>
      </c>
      <c r="R54" s="161" t="str">
        <f t="shared" ca="1" si="31"/>
        <v/>
      </c>
      <c r="U54" s="157">
        <f t="shared" ca="1" si="32"/>
        <v>0</v>
      </c>
      <c r="W54" s="157">
        <f t="shared" ca="1" si="33"/>
        <v>0</v>
      </c>
      <c r="Y54" s="157">
        <f t="shared" ca="1" si="34"/>
        <v>0</v>
      </c>
      <c r="Z54" s="161" t="str">
        <f t="shared" si="35"/>
        <v/>
      </c>
      <c r="AB54" s="162" t="str">
        <f t="shared" ca="1" si="14"/>
        <v/>
      </c>
      <c r="AC54" s="175" t="str">
        <f t="shared" ca="1" si="36"/>
        <v/>
      </c>
      <c r="AD54" s="163">
        <f t="shared" ca="1" si="37"/>
        <v>0</v>
      </c>
      <c r="AG54" s="185" t="str">
        <f>IF('البرامج '!N:N&lt;&gt;"",'البرامج '!N:N,"")</f>
        <v/>
      </c>
      <c r="AH54" s="166" t="str">
        <f t="shared" ca="1" si="15"/>
        <v/>
      </c>
      <c r="AI54" s="177" t="str">
        <f t="shared" ca="1" si="38"/>
        <v/>
      </c>
      <c r="AJ54" s="165">
        <f t="shared" ca="1" si="42"/>
        <v>0</v>
      </c>
      <c r="AK54" s="164"/>
      <c r="AL54" s="152"/>
      <c r="AM54" s="162" t="str">
        <f>IF('البرامج '!O:O&lt;&gt;"",'البرامج '!O:O,"")</f>
        <v/>
      </c>
      <c r="AN54" s="162" t="str">
        <f t="shared" ca="1" si="6"/>
        <v/>
      </c>
      <c r="AO54" s="175" t="str">
        <f t="shared" ca="1" si="39"/>
        <v/>
      </c>
      <c r="AP54" s="165">
        <f t="shared" ca="1" si="18"/>
        <v>0</v>
      </c>
      <c r="AQ54" s="152"/>
      <c r="AR54" s="164"/>
      <c r="AS54" s="185" t="str">
        <f>IF('البرامج '!P:P&lt;&gt;"",'البرامج '!P:P,"")</f>
        <v/>
      </c>
      <c r="AT54" s="166" t="str">
        <f t="shared" ca="1" si="19"/>
        <v/>
      </c>
      <c r="AU54" s="177" t="str">
        <f t="shared" ca="1" si="40"/>
        <v/>
      </c>
      <c r="AV54" s="165">
        <f t="shared" ca="1" si="21"/>
        <v>0</v>
      </c>
      <c r="AW54" s="164"/>
      <c r="AX54" s="152"/>
      <c r="AY54" s="187" t="str">
        <f>IF('البرامج '!Q:Q&lt;&gt;"",'البرامج '!Q:Q,"")</f>
        <v/>
      </c>
      <c r="AZ54" s="162" t="str">
        <f t="shared" ca="1" si="22"/>
        <v/>
      </c>
      <c r="BA54" s="175" t="str">
        <f t="shared" ca="1" si="41"/>
        <v/>
      </c>
      <c r="BB54" s="165">
        <f t="shared" ca="1" si="24"/>
        <v>0</v>
      </c>
      <c r="BC54" s="152"/>
    </row>
    <row r="55" spans="1:55" x14ac:dyDescent="0.5">
      <c r="A55" s="181" t="str">
        <f t="shared" ca="1" si="27"/>
        <v/>
      </c>
      <c r="B55" s="159" t="str">
        <f>IF('البرامج '!A:A&lt;&gt;"",'البرامج '!A:A,"")</f>
        <v/>
      </c>
      <c r="C55" s="159" t="str">
        <f>IF('البرامج '!D:D&lt;&gt;"",'البرامج '!D:D,"")</f>
        <v/>
      </c>
      <c r="D55" s="159" t="str">
        <f>IF('البرامج '!G:G&lt;&gt;"",'البرامج '!G:G,"")</f>
        <v/>
      </c>
      <c r="F55" s="148"/>
      <c r="I55" s="157">
        <f t="shared" ca="1" si="7"/>
        <v>0</v>
      </c>
      <c r="K55" s="157">
        <f t="shared" ca="1" si="28"/>
        <v>0</v>
      </c>
      <c r="M55" s="157">
        <f t="shared" ca="1" si="29"/>
        <v>0</v>
      </c>
      <c r="N55" s="181" t="str">
        <f t="shared" si="8"/>
        <v/>
      </c>
      <c r="O55" s="146" t="str">
        <f t="shared" si="30"/>
        <v/>
      </c>
      <c r="P55" s="157">
        <f t="shared" ca="1" si="10"/>
        <v>0</v>
      </c>
      <c r="R55" s="161" t="str">
        <f t="shared" ca="1" si="31"/>
        <v/>
      </c>
      <c r="U55" s="157">
        <f t="shared" ca="1" si="32"/>
        <v>0</v>
      </c>
      <c r="W55" s="157">
        <f t="shared" ca="1" si="33"/>
        <v>0</v>
      </c>
      <c r="Y55" s="157">
        <f t="shared" ca="1" si="34"/>
        <v>0</v>
      </c>
      <c r="Z55" s="161" t="str">
        <f t="shared" si="35"/>
        <v/>
      </c>
      <c r="AB55" s="162" t="str">
        <f t="shared" ca="1" si="14"/>
        <v/>
      </c>
      <c r="AC55" s="175" t="str">
        <f t="shared" ca="1" si="36"/>
        <v/>
      </c>
      <c r="AD55" s="163">
        <f t="shared" ca="1" si="37"/>
        <v>0</v>
      </c>
      <c r="AG55" s="185" t="str">
        <f>IF('البرامج '!N:N&lt;&gt;"",'البرامج '!N:N,"")</f>
        <v/>
      </c>
      <c r="AH55" s="166" t="str">
        <f t="shared" ca="1" si="15"/>
        <v/>
      </c>
      <c r="AI55" s="177" t="str">
        <f t="shared" ca="1" si="38"/>
        <v/>
      </c>
      <c r="AJ55" s="165">
        <f t="shared" ca="1" si="42"/>
        <v>0</v>
      </c>
      <c r="AK55" s="164"/>
      <c r="AL55" s="152"/>
      <c r="AM55" s="162" t="str">
        <f>IF('البرامج '!O:O&lt;&gt;"",'البرامج '!O:O,"")</f>
        <v/>
      </c>
      <c r="AN55" s="162" t="str">
        <f t="shared" ca="1" si="6"/>
        <v/>
      </c>
      <c r="AO55" s="175" t="str">
        <f t="shared" ca="1" si="39"/>
        <v/>
      </c>
      <c r="AP55" s="165">
        <f t="shared" ca="1" si="18"/>
        <v>0</v>
      </c>
      <c r="AQ55" s="152"/>
      <c r="AR55" s="164"/>
      <c r="AS55" s="185" t="str">
        <f>IF('البرامج '!P:P&lt;&gt;"",'البرامج '!P:P,"")</f>
        <v/>
      </c>
      <c r="AT55" s="166" t="str">
        <f t="shared" ca="1" si="19"/>
        <v/>
      </c>
      <c r="AU55" s="177" t="str">
        <f t="shared" ca="1" si="40"/>
        <v/>
      </c>
      <c r="AV55" s="165">
        <f t="shared" ca="1" si="21"/>
        <v>0</v>
      </c>
      <c r="AW55" s="164"/>
      <c r="AX55" s="152"/>
      <c r="AY55" s="187" t="str">
        <f>IF('البرامج '!Q:Q&lt;&gt;"",'البرامج '!Q:Q,"")</f>
        <v/>
      </c>
      <c r="AZ55" s="162" t="str">
        <f t="shared" ca="1" si="22"/>
        <v/>
      </c>
      <c r="BA55" s="175" t="str">
        <f t="shared" ca="1" si="41"/>
        <v/>
      </c>
      <c r="BB55" s="165">
        <f t="shared" ca="1" si="24"/>
        <v>0</v>
      </c>
      <c r="BC55" s="152"/>
    </row>
    <row r="56" spans="1:55" x14ac:dyDescent="0.5">
      <c r="A56" s="181" t="str">
        <f t="shared" ca="1" si="27"/>
        <v/>
      </c>
      <c r="B56" s="159" t="str">
        <f>IF('البرامج '!A:A&lt;&gt;"",'البرامج '!A:A,"")</f>
        <v/>
      </c>
      <c r="C56" s="159" t="str">
        <f>IF('البرامج '!D:D&lt;&gt;"",'البرامج '!D:D,"")</f>
        <v/>
      </c>
      <c r="D56" s="159" t="str">
        <f>IF('البرامج '!G:G&lt;&gt;"",'البرامج '!G:G,"")</f>
        <v/>
      </c>
      <c r="F56" s="148"/>
      <c r="I56" s="157">
        <f t="shared" ca="1" si="7"/>
        <v>0</v>
      </c>
      <c r="K56" s="157">
        <f t="shared" ca="1" si="28"/>
        <v>0</v>
      </c>
      <c r="M56" s="157">
        <f t="shared" ca="1" si="29"/>
        <v>0</v>
      </c>
      <c r="N56" s="181" t="str">
        <f t="shared" si="8"/>
        <v/>
      </c>
      <c r="O56" s="146" t="str">
        <f t="shared" si="30"/>
        <v/>
      </c>
      <c r="P56" s="157">
        <f t="shared" ca="1" si="10"/>
        <v>0</v>
      </c>
      <c r="R56" s="161" t="str">
        <f t="shared" ca="1" si="31"/>
        <v/>
      </c>
      <c r="U56" s="157">
        <f t="shared" ca="1" si="32"/>
        <v>0</v>
      </c>
      <c r="W56" s="157">
        <f t="shared" ca="1" si="33"/>
        <v>0</v>
      </c>
      <c r="Y56" s="157">
        <f t="shared" ca="1" si="34"/>
        <v>0</v>
      </c>
      <c r="Z56" s="161" t="str">
        <f t="shared" si="35"/>
        <v/>
      </c>
      <c r="AB56" s="162" t="str">
        <f t="shared" ca="1" si="14"/>
        <v/>
      </c>
      <c r="AC56" s="175" t="str">
        <f t="shared" ca="1" si="36"/>
        <v/>
      </c>
      <c r="AD56" s="163">
        <f t="shared" ca="1" si="37"/>
        <v>0</v>
      </c>
      <c r="AG56" s="185" t="str">
        <f>IF('البرامج '!N:N&lt;&gt;"",'البرامج '!N:N,"")</f>
        <v/>
      </c>
      <c r="AH56" s="166" t="str">
        <f t="shared" ca="1" si="15"/>
        <v/>
      </c>
      <c r="AI56" s="177" t="str">
        <f t="shared" ca="1" si="38"/>
        <v/>
      </c>
      <c r="AJ56" s="165">
        <f t="shared" ca="1" si="42"/>
        <v>0</v>
      </c>
      <c r="AK56" s="164"/>
      <c r="AL56" s="152"/>
      <c r="AM56" s="162" t="str">
        <f>IF('البرامج '!O:O&lt;&gt;"",'البرامج '!O:O,"")</f>
        <v/>
      </c>
      <c r="AN56" s="162" t="str">
        <f t="shared" ca="1" si="6"/>
        <v/>
      </c>
      <c r="AO56" s="175" t="str">
        <f t="shared" ca="1" si="39"/>
        <v/>
      </c>
      <c r="AP56" s="165">
        <f t="shared" ca="1" si="18"/>
        <v>0</v>
      </c>
      <c r="AQ56" s="152"/>
      <c r="AR56" s="164"/>
      <c r="AS56" s="185" t="str">
        <f>IF('البرامج '!P:P&lt;&gt;"",'البرامج '!P:P,"")</f>
        <v/>
      </c>
      <c r="AT56" s="166" t="str">
        <f t="shared" ca="1" si="19"/>
        <v/>
      </c>
      <c r="AU56" s="177" t="str">
        <f t="shared" ca="1" si="40"/>
        <v/>
      </c>
      <c r="AV56" s="165">
        <f t="shared" ca="1" si="21"/>
        <v>0</v>
      </c>
      <c r="AW56" s="164"/>
      <c r="AX56" s="152"/>
      <c r="AY56" s="187" t="str">
        <f>IF('البرامج '!Q:Q&lt;&gt;"",'البرامج '!Q:Q,"")</f>
        <v/>
      </c>
      <c r="AZ56" s="162" t="str">
        <f t="shared" ca="1" si="22"/>
        <v/>
      </c>
      <c r="BA56" s="175" t="str">
        <f t="shared" ca="1" si="41"/>
        <v/>
      </c>
      <c r="BB56" s="165">
        <f t="shared" ca="1" si="24"/>
        <v>0</v>
      </c>
      <c r="BC56" s="152"/>
    </row>
    <row r="57" spans="1:55" x14ac:dyDescent="0.5">
      <c r="A57" s="181" t="str">
        <f t="shared" ca="1" si="27"/>
        <v/>
      </c>
      <c r="B57" s="159" t="str">
        <f>IF('البرامج '!A:A&lt;&gt;"",'البرامج '!A:A,"")</f>
        <v/>
      </c>
      <c r="C57" s="159" t="str">
        <f>IF('البرامج '!D:D&lt;&gt;"",'البرامج '!D:D,"")</f>
        <v/>
      </c>
      <c r="D57" s="159" t="str">
        <f>IF('البرامج '!G:G&lt;&gt;"",'البرامج '!G:G,"")</f>
        <v/>
      </c>
      <c r="F57" s="148"/>
      <c r="I57" s="157">
        <f t="shared" ca="1" si="7"/>
        <v>0</v>
      </c>
      <c r="K57" s="157">
        <f t="shared" ca="1" si="28"/>
        <v>0</v>
      </c>
      <c r="M57" s="157">
        <f t="shared" ca="1" si="29"/>
        <v>0</v>
      </c>
      <c r="N57" s="181" t="str">
        <f t="shared" si="8"/>
        <v/>
      </c>
      <c r="O57" s="146" t="str">
        <f t="shared" si="30"/>
        <v/>
      </c>
      <c r="P57" s="157">
        <f t="shared" ca="1" si="10"/>
        <v>0</v>
      </c>
      <c r="R57" s="161" t="str">
        <f t="shared" ca="1" si="31"/>
        <v/>
      </c>
      <c r="U57" s="157">
        <f t="shared" ca="1" si="32"/>
        <v>0</v>
      </c>
      <c r="W57" s="157">
        <f t="shared" ca="1" si="33"/>
        <v>0</v>
      </c>
      <c r="Y57" s="157">
        <f t="shared" ca="1" si="34"/>
        <v>0</v>
      </c>
      <c r="Z57" s="161" t="str">
        <f t="shared" si="35"/>
        <v/>
      </c>
      <c r="AB57" s="162" t="str">
        <f t="shared" ca="1" si="14"/>
        <v/>
      </c>
      <c r="AC57" s="175" t="str">
        <f t="shared" ca="1" si="36"/>
        <v/>
      </c>
      <c r="AD57" s="163">
        <f t="shared" ca="1" si="37"/>
        <v>0</v>
      </c>
      <c r="AG57" s="185" t="str">
        <f>IF('البرامج '!N:N&lt;&gt;"",'البرامج '!N:N,"")</f>
        <v/>
      </c>
      <c r="AH57" s="166" t="str">
        <f t="shared" ca="1" si="15"/>
        <v/>
      </c>
      <c r="AI57" s="177" t="str">
        <f t="shared" ca="1" si="38"/>
        <v/>
      </c>
      <c r="AJ57" s="165">
        <f t="shared" ca="1" si="42"/>
        <v>0</v>
      </c>
      <c r="AK57" s="164"/>
      <c r="AL57" s="152"/>
      <c r="AM57" s="162" t="str">
        <f>IF('البرامج '!O:O&lt;&gt;"",'البرامج '!O:O,"")</f>
        <v/>
      </c>
      <c r="AN57" s="162" t="str">
        <f t="shared" ca="1" si="6"/>
        <v/>
      </c>
      <c r="AO57" s="175" t="str">
        <f t="shared" ca="1" si="39"/>
        <v/>
      </c>
      <c r="AP57" s="165">
        <f t="shared" ca="1" si="18"/>
        <v>0</v>
      </c>
      <c r="AQ57" s="152"/>
      <c r="AR57" s="164"/>
      <c r="AS57" s="185" t="str">
        <f>IF('البرامج '!P:P&lt;&gt;"",'البرامج '!P:P,"")</f>
        <v/>
      </c>
      <c r="AT57" s="166" t="str">
        <f t="shared" ca="1" si="19"/>
        <v/>
      </c>
      <c r="AU57" s="177" t="str">
        <f t="shared" ca="1" si="40"/>
        <v/>
      </c>
      <c r="AV57" s="165">
        <f t="shared" ca="1" si="21"/>
        <v>0</v>
      </c>
      <c r="AW57" s="164"/>
      <c r="AX57" s="152"/>
      <c r="AY57" s="187" t="str">
        <f>IF('البرامج '!Q:Q&lt;&gt;"",'البرامج '!Q:Q,"")</f>
        <v/>
      </c>
      <c r="AZ57" s="162" t="str">
        <f t="shared" ca="1" si="22"/>
        <v/>
      </c>
      <c r="BA57" s="175" t="str">
        <f t="shared" ca="1" si="41"/>
        <v/>
      </c>
      <c r="BB57" s="165">
        <f t="shared" ca="1" si="24"/>
        <v>0</v>
      </c>
      <c r="BC57" s="152"/>
    </row>
    <row r="58" spans="1:55" x14ac:dyDescent="0.5">
      <c r="A58" s="181" t="str">
        <f t="shared" ca="1" si="27"/>
        <v/>
      </c>
      <c r="B58" s="159" t="str">
        <f>IF('البرامج '!A:A&lt;&gt;"",'البرامج '!A:A,"")</f>
        <v/>
      </c>
      <c r="C58" s="159" t="str">
        <f>IF('البرامج '!D:D&lt;&gt;"",'البرامج '!D:D,"")</f>
        <v/>
      </c>
      <c r="D58" s="159" t="str">
        <f>IF('البرامج '!G:G&lt;&gt;"",'البرامج '!G:G,"")</f>
        <v/>
      </c>
      <c r="F58" s="148"/>
      <c r="I58" s="157">
        <f t="shared" ca="1" si="7"/>
        <v>0</v>
      </c>
      <c r="K58" s="157">
        <f t="shared" ca="1" si="28"/>
        <v>0</v>
      </c>
      <c r="M58" s="157">
        <f t="shared" ca="1" si="29"/>
        <v>0</v>
      </c>
      <c r="N58" s="181" t="str">
        <f t="shared" si="8"/>
        <v/>
      </c>
      <c r="O58" s="146" t="str">
        <f t="shared" si="30"/>
        <v/>
      </c>
      <c r="P58" s="157">
        <f t="shared" ca="1" si="10"/>
        <v>0</v>
      </c>
      <c r="R58" s="161" t="str">
        <f t="shared" ca="1" si="31"/>
        <v/>
      </c>
      <c r="U58" s="157">
        <f t="shared" ca="1" si="32"/>
        <v>0</v>
      </c>
      <c r="W58" s="157">
        <f t="shared" ca="1" si="33"/>
        <v>0</v>
      </c>
      <c r="Y58" s="157">
        <f t="shared" ca="1" si="34"/>
        <v>0</v>
      </c>
      <c r="Z58" s="161" t="str">
        <f t="shared" si="35"/>
        <v/>
      </c>
      <c r="AB58" s="162" t="str">
        <f t="shared" ca="1" si="14"/>
        <v/>
      </c>
      <c r="AC58" s="175" t="str">
        <f t="shared" ca="1" si="36"/>
        <v/>
      </c>
      <c r="AD58" s="163">
        <f t="shared" ca="1" si="37"/>
        <v>0</v>
      </c>
      <c r="AG58" s="185" t="str">
        <f>IF('البرامج '!N:N&lt;&gt;"",'البرامج '!N:N,"")</f>
        <v/>
      </c>
      <c r="AH58" s="166" t="str">
        <f t="shared" ca="1" si="15"/>
        <v/>
      </c>
      <c r="AI58" s="177" t="str">
        <f t="shared" ca="1" si="38"/>
        <v/>
      </c>
      <c r="AJ58" s="165">
        <f t="shared" ca="1" si="42"/>
        <v>0</v>
      </c>
      <c r="AK58" s="164"/>
      <c r="AL58" s="152"/>
      <c r="AM58" s="162" t="str">
        <f>IF('البرامج '!O:O&lt;&gt;"",'البرامج '!O:O,"")</f>
        <v/>
      </c>
      <c r="AN58" s="162" t="str">
        <f t="shared" ca="1" si="6"/>
        <v/>
      </c>
      <c r="AO58" s="175" t="str">
        <f t="shared" ca="1" si="39"/>
        <v/>
      </c>
      <c r="AP58" s="165">
        <f t="shared" ca="1" si="18"/>
        <v>0</v>
      </c>
      <c r="AQ58" s="152"/>
      <c r="AR58" s="164"/>
      <c r="AS58" s="185" t="str">
        <f>IF('البرامج '!P:P&lt;&gt;"",'البرامج '!P:P,"")</f>
        <v/>
      </c>
      <c r="AT58" s="166" t="str">
        <f t="shared" ca="1" si="19"/>
        <v/>
      </c>
      <c r="AU58" s="177" t="str">
        <f t="shared" ca="1" si="40"/>
        <v/>
      </c>
      <c r="AV58" s="165">
        <f t="shared" ca="1" si="21"/>
        <v>0</v>
      </c>
      <c r="AW58" s="164"/>
      <c r="AX58" s="152"/>
      <c r="AY58" s="187" t="str">
        <f>IF('البرامج '!Q:Q&lt;&gt;"",'البرامج '!Q:Q,"")</f>
        <v/>
      </c>
      <c r="AZ58" s="162" t="str">
        <f t="shared" ca="1" si="22"/>
        <v/>
      </c>
      <c r="BA58" s="175" t="str">
        <f t="shared" ca="1" si="41"/>
        <v/>
      </c>
      <c r="BB58" s="165">
        <f t="shared" ca="1" si="24"/>
        <v>0</v>
      </c>
      <c r="BC58" s="152"/>
    </row>
    <row r="59" spans="1:55" x14ac:dyDescent="0.5">
      <c r="A59" s="181" t="str">
        <f t="shared" ca="1" si="27"/>
        <v/>
      </c>
      <c r="B59" s="159" t="str">
        <f>IF('البرامج '!A:A&lt;&gt;"",'البرامج '!A:A,"")</f>
        <v/>
      </c>
      <c r="C59" s="159" t="str">
        <f>IF('البرامج '!D:D&lt;&gt;"",'البرامج '!D:D,"")</f>
        <v/>
      </c>
      <c r="D59" s="159" t="str">
        <f>IF('البرامج '!G:G&lt;&gt;"",'البرامج '!G:G,"")</f>
        <v/>
      </c>
      <c r="F59" s="148"/>
      <c r="I59" s="157">
        <f t="shared" ca="1" si="7"/>
        <v>0</v>
      </c>
      <c r="K59" s="157">
        <f t="shared" ca="1" si="28"/>
        <v>0</v>
      </c>
      <c r="M59" s="157">
        <f t="shared" ca="1" si="29"/>
        <v>0</v>
      </c>
      <c r="N59" s="181" t="str">
        <f t="shared" si="8"/>
        <v/>
      </c>
      <c r="O59" s="146" t="str">
        <f t="shared" si="30"/>
        <v/>
      </c>
      <c r="P59" s="157">
        <f t="shared" ca="1" si="10"/>
        <v>0</v>
      </c>
      <c r="R59" s="161" t="str">
        <f t="shared" ca="1" si="31"/>
        <v/>
      </c>
      <c r="U59" s="157">
        <f t="shared" ca="1" si="32"/>
        <v>0</v>
      </c>
      <c r="W59" s="157">
        <f t="shared" ca="1" si="33"/>
        <v>0</v>
      </c>
      <c r="Y59" s="157">
        <f t="shared" ca="1" si="34"/>
        <v>0</v>
      </c>
      <c r="Z59" s="161" t="str">
        <f t="shared" si="35"/>
        <v/>
      </c>
      <c r="AB59" s="162" t="str">
        <f t="shared" ca="1" si="14"/>
        <v/>
      </c>
      <c r="AC59" s="175" t="str">
        <f t="shared" ca="1" si="36"/>
        <v/>
      </c>
      <c r="AD59" s="163">
        <f t="shared" ca="1" si="37"/>
        <v>0</v>
      </c>
      <c r="AG59" s="185" t="str">
        <f>IF('البرامج '!N:N&lt;&gt;"",'البرامج '!N:N,"")</f>
        <v/>
      </c>
      <c r="AH59" s="166" t="str">
        <f t="shared" ca="1" si="15"/>
        <v/>
      </c>
      <c r="AI59" s="177" t="str">
        <f t="shared" ca="1" si="38"/>
        <v/>
      </c>
      <c r="AJ59" s="165">
        <f t="shared" ca="1" si="42"/>
        <v>0</v>
      </c>
      <c r="AK59" s="164"/>
      <c r="AL59" s="152"/>
      <c r="AM59" s="162" t="str">
        <f>IF('البرامج '!O:O&lt;&gt;"",'البرامج '!O:O,"")</f>
        <v/>
      </c>
      <c r="AN59" s="162" t="str">
        <f t="shared" ca="1" si="6"/>
        <v/>
      </c>
      <c r="AO59" s="175" t="str">
        <f t="shared" ca="1" si="39"/>
        <v/>
      </c>
      <c r="AP59" s="165">
        <f t="shared" ca="1" si="18"/>
        <v>0</v>
      </c>
      <c r="AQ59" s="152"/>
      <c r="AR59" s="164"/>
      <c r="AS59" s="185" t="str">
        <f>IF('البرامج '!P:P&lt;&gt;"",'البرامج '!P:P,"")</f>
        <v/>
      </c>
      <c r="AT59" s="166" t="str">
        <f t="shared" ca="1" si="19"/>
        <v/>
      </c>
      <c r="AU59" s="177" t="str">
        <f t="shared" ca="1" si="40"/>
        <v/>
      </c>
      <c r="AV59" s="165">
        <f t="shared" ca="1" si="21"/>
        <v>0</v>
      </c>
      <c r="AW59" s="164"/>
      <c r="AX59" s="152"/>
      <c r="AY59" s="187" t="str">
        <f>IF('البرامج '!Q:Q&lt;&gt;"",'البرامج '!Q:Q,"")</f>
        <v/>
      </c>
      <c r="AZ59" s="162" t="str">
        <f t="shared" ca="1" si="22"/>
        <v/>
      </c>
      <c r="BA59" s="175" t="str">
        <f t="shared" ca="1" si="41"/>
        <v/>
      </c>
      <c r="BB59" s="165">
        <f t="shared" ca="1" si="24"/>
        <v>0</v>
      </c>
      <c r="BC59" s="152"/>
    </row>
    <row r="60" spans="1:55" x14ac:dyDescent="0.5">
      <c r="A60" s="181" t="str">
        <f t="shared" ca="1" si="27"/>
        <v/>
      </c>
      <c r="B60" s="159" t="str">
        <f>IF('البرامج '!A:A&lt;&gt;"",'البرامج '!A:A,"")</f>
        <v/>
      </c>
      <c r="C60" s="159" t="str">
        <f>IF('البرامج '!D:D&lt;&gt;"",'البرامج '!D:D,"")</f>
        <v/>
      </c>
      <c r="D60" s="159" t="str">
        <f>IF('البرامج '!G:G&lt;&gt;"",'البرامج '!G:G,"")</f>
        <v/>
      </c>
      <c r="F60" s="148"/>
      <c r="I60" s="157">
        <f t="shared" ca="1" si="7"/>
        <v>0</v>
      </c>
      <c r="K60" s="157">
        <f t="shared" ca="1" si="28"/>
        <v>0</v>
      </c>
      <c r="M60" s="157">
        <f t="shared" ca="1" si="29"/>
        <v>0</v>
      </c>
      <c r="N60" s="181" t="str">
        <f t="shared" si="8"/>
        <v/>
      </c>
      <c r="O60" s="146" t="str">
        <f t="shared" si="30"/>
        <v/>
      </c>
      <c r="P60" s="157">
        <f t="shared" ca="1" si="10"/>
        <v>0</v>
      </c>
      <c r="R60" s="161" t="str">
        <f t="shared" ca="1" si="31"/>
        <v/>
      </c>
      <c r="U60" s="157">
        <f t="shared" ca="1" si="32"/>
        <v>0</v>
      </c>
      <c r="W60" s="157">
        <f t="shared" ca="1" si="33"/>
        <v>0</v>
      </c>
      <c r="Y60" s="157">
        <f t="shared" ca="1" si="34"/>
        <v>0</v>
      </c>
      <c r="Z60" s="161" t="str">
        <f t="shared" si="35"/>
        <v/>
      </c>
      <c r="AB60" s="162" t="str">
        <f t="shared" ca="1" si="14"/>
        <v/>
      </c>
      <c r="AC60" s="175" t="str">
        <f t="shared" ca="1" si="36"/>
        <v/>
      </c>
      <c r="AD60" s="163">
        <f t="shared" ca="1" si="37"/>
        <v>0</v>
      </c>
      <c r="AG60" s="185" t="str">
        <f>IF('البرامج '!N:N&lt;&gt;"",'البرامج '!N:N,"")</f>
        <v/>
      </c>
      <c r="AH60" s="166" t="str">
        <f t="shared" ca="1" si="15"/>
        <v/>
      </c>
      <c r="AI60" s="177" t="str">
        <f t="shared" ca="1" si="38"/>
        <v/>
      </c>
      <c r="AJ60" s="165">
        <f t="shared" ca="1" si="42"/>
        <v>0</v>
      </c>
      <c r="AK60" s="164"/>
      <c r="AL60" s="152"/>
      <c r="AM60" s="162" t="str">
        <f>IF('البرامج '!O:O&lt;&gt;"",'البرامج '!O:O,"")</f>
        <v/>
      </c>
      <c r="AN60" s="162" t="str">
        <f t="shared" ca="1" si="6"/>
        <v/>
      </c>
      <c r="AO60" s="175" t="str">
        <f t="shared" ca="1" si="39"/>
        <v/>
      </c>
      <c r="AP60" s="165">
        <f t="shared" ca="1" si="18"/>
        <v>0</v>
      </c>
      <c r="AQ60" s="152"/>
      <c r="AR60" s="164"/>
      <c r="AS60" s="185" t="str">
        <f>IF('البرامج '!P:P&lt;&gt;"",'البرامج '!P:P,"")</f>
        <v/>
      </c>
      <c r="AT60" s="166" t="str">
        <f t="shared" ca="1" si="19"/>
        <v/>
      </c>
      <c r="AU60" s="177" t="str">
        <f t="shared" ca="1" si="40"/>
        <v/>
      </c>
      <c r="AV60" s="165">
        <f t="shared" ca="1" si="21"/>
        <v>0</v>
      </c>
      <c r="AW60" s="164"/>
      <c r="AX60" s="152"/>
      <c r="AY60" s="187" t="str">
        <f>IF('البرامج '!Q:Q&lt;&gt;"",'البرامج '!Q:Q,"")</f>
        <v/>
      </c>
      <c r="AZ60" s="162" t="str">
        <f t="shared" ca="1" si="22"/>
        <v/>
      </c>
      <c r="BA60" s="175" t="str">
        <f t="shared" ca="1" si="41"/>
        <v/>
      </c>
      <c r="BB60" s="165">
        <f t="shared" ca="1" si="24"/>
        <v>0</v>
      </c>
      <c r="BC60" s="152"/>
    </row>
    <row r="61" spans="1:55" x14ac:dyDescent="0.5">
      <c r="A61" s="181" t="str">
        <f t="shared" ca="1" si="27"/>
        <v/>
      </c>
      <c r="B61" s="159" t="str">
        <f>IF('البرامج '!A:A&lt;&gt;"",'البرامج '!A:A,"")</f>
        <v/>
      </c>
      <c r="C61" s="159" t="str">
        <f>IF('البرامج '!D:D&lt;&gt;"",'البرامج '!D:D,"")</f>
        <v/>
      </c>
      <c r="D61" s="159" t="str">
        <f>IF('البرامج '!G:G&lt;&gt;"",'البرامج '!G:G,"")</f>
        <v/>
      </c>
      <c r="F61" s="148"/>
      <c r="I61" s="157">
        <f t="shared" ca="1" si="7"/>
        <v>0</v>
      </c>
      <c r="K61" s="157">
        <f t="shared" ca="1" si="28"/>
        <v>0</v>
      </c>
      <c r="M61" s="157">
        <f t="shared" ca="1" si="29"/>
        <v>0</v>
      </c>
      <c r="N61" s="181" t="str">
        <f t="shared" si="8"/>
        <v/>
      </c>
      <c r="O61" s="146" t="str">
        <f t="shared" si="30"/>
        <v/>
      </c>
      <c r="P61" s="157">
        <f t="shared" ca="1" si="10"/>
        <v>0</v>
      </c>
      <c r="R61" s="161" t="str">
        <f t="shared" ca="1" si="31"/>
        <v/>
      </c>
      <c r="U61" s="157">
        <f t="shared" ca="1" si="32"/>
        <v>0</v>
      </c>
      <c r="W61" s="157">
        <f t="shared" ca="1" si="33"/>
        <v>0</v>
      </c>
      <c r="Y61" s="157">
        <f t="shared" ca="1" si="34"/>
        <v>0</v>
      </c>
      <c r="Z61" s="161" t="str">
        <f t="shared" si="35"/>
        <v/>
      </c>
      <c r="AB61" s="162" t="str">
        <f t="shared" ca="1" si="14"/>
        <v/>
      </c>
      <c r="AC61" s="175" t="str">
        <f t="shared" ca="1" si="36"/>
        <v/>
      </c>
      <c r="AD61" s="163">
        <f t="shared" ca="1" si="37"/>
        <v>0</v>
      </c>
      <c r="AG61" s="185" t="str">
        <f>IF('البرامج '!N:N&lt;&gt;"",'البرامج '!N:N,"")</f>
        <v/>
      </c>
      <c r="AH61" s="166" t="str">
        <f t="shared" ca="1" si="15"/>
        <v/>
      </c>
      <c r="AI61" s="177" t="str">
        <f t="shared" ca="1" si="38"/>
        <v/>
      </c>
      <c r="AJ61" s="165">
        <f t="shared" ca="1" si="42"/>
        <v>0</v>
      </c>
      <c r="AK61" s="164"/>
      <c r="AL61" s="152"/>
      <c r="AM61" s="162" t="str">
        <f>IF('البرامج '!O:O&lt;&gt;"",'البرامج '!O:O,"")</f>
        <v/>
      </c>
      <c r="AN61" s="162" t="str">
        <f t="shared" ca="1" si="6"/>
        <v/>
      </c>
      <c r="AO61" s="175" t="str">
        <f t="shared" ca="1" si="39"/>
        <v/>
      </c>
      <c r="AP61" s="165">
        <f t="shared" ca="1" si="18"/>
        <v>0</v>
      </c>
      <c r="AQ61" s="152"/>
      <c r="AR61" s="164"/>
      <c r="AS61" s="185" t="str">
        <f>IF('البرامج '!P:P&lt;&gt;"",'البرامج '!P:P,"")</f>
        <v/>
      </c>
      <c r="AT61" s="166" t="str">
        <f t="shared" ca="1" si="19"/>
        <v/>
      </c>
      <c r="AU61" s="177" t="str">
        <f t="shared" ca="1" si="40"/>
        <v/>
      </c>
      <c r="AV61" s="165">
        <f t="shared" ca="1" si="21"/>
        <v>0</v>
      </c>
      <c r="AW61" s="164"/>
      <c r="AX61" s="152"/>
      <c r="AY61" s="187" t="str">
        <f>IF('البرامج '!Q:Q&lt;&gt;"",'البرامج '!Q:Q,"")</f>
        <v/>
      </c>
      <c r="AZ61" s="162" t="str">
        <f t="shared" ca="1" si="22"/>
        <v/>
      </c>
      <c r="BA61" s="175" t="str">
        <f t="shared" ca="1" si="41"/>
        <v/>
      </c>
      <c r="BB61" s="165">
        <f t="shared" ca="1" si="24"/>
        <v>0</v>
      </c>
      <c r="BC61" s="152"/>
    </row>
    <row r="62" spans="1:55" x14ac:dyDescent="0.5">
      <c r="A62" s="181" t="str">
        <f t="shared" ca="1" si="27"/>
        <v/>
      </c>
      <c r="B62" s="159" t="str">
        <f>IF('البرامج '!A:A&lt;&gt;"",'البرامج '!A:A,"")</f>
        <v/>
      </c>
      <c r="C62" s="159" t="str">
        <f>IF('البرامج '!D:D&lt;&gt;"",'البرامج '!D:D,"")</f>
        <v/>
      </c>
      <c r="D62" s="159" t="str">
        <f>IF('البرامج '!G:G&lt;&gt;"",'البرامج '!G:G,"")</f>
        <v/>
      </c>
      <c r="F62" s="148"/>
      <c r="I62" s="157">
        <f t="shared" ca="1" si="7"/>
        <v>0</v>
      </c>
      <c r="K62" s="157">
        <f t="shared" ca="1" si="28"/>
        <v>0</v>
      </c>
      <c r="M62" s="157">
        <f t="shared" ca="1" si="29"/>
        <v>0</v>
      </c>
      <c r="N62" s="181" t="str">
        <f t="shared" si="8"/>
        <v/>
      </c>
      <c r="O62" s="146" t="str">
        <f t="shared" si="30"/>
        <v/>
      </c>
      <c r="P62" s="157">
        <f t="shared" ca="1" si="10"/>
        <v>0</v>
      </c>
      <c r="R62" s="161" t="str">
        <f t="shared" ca="1" si="31"/>
        <v/>
      </c>
      <c r="U62" s="157">
        <f t="shared" ca="1" si="32"/>
        <v>0</v>
      </c>
      <c r="W62" s="157">
        <f t="shared" ca="1" si="33"/>
        <v>0</v>
      </c>
      <c r="Y62" s="157">
        <f t="shared" ca="1" si="34"/>
        <v>0</v>
      </c>
      <c r="Z62" s="161" t="str">
        <f t="shared" si="35"/>
        <v/>
      </c>
      <c r="AB62" s="162" t="str">
        <f t="shared" ca="1" si="14"/>
        <v/>
      </c>
      <c r="AC62" s="175" t="str">
        <f t="shared" ca="1" si="36"/>
        <v/>
      </c>
      <c r="AD62" s="163">
        <f t="shared" ca="1" si="37"/>
        <v>0</v>
      </c>
      <c r="AG62" s="185" t="str">
        <f>IF('البرامج '!N:N&lt;&gt;"",'البرامج '!N:N,"")</f>
        <v/>
      </c>
      <c r="AH62" s="166" t="str">
        <f t="shared" ca="1" si="15"/>
        <v/>
      </c>
      <c r="AI62" s="177" t="str">
        <f t="shared" ca="1" si="38"/>
        <v/>
      </c>
      <c r="AJ62" s="165">
        <f t="shared" ca="1" si="42"/>
        <v>0</v>
      </c>
      <c r="AK62" s="164"/>
      <c r="AL62" s="152"/>
      <c r="AM62" s="162" t="str">
        <f>IF('البرامج '!O:O&lt;&gt;"",'البرامج '!O:O,"")</f>
        <v/>
      </c>
      <c r="AN62" s="162" t="str">
        <f t="shared" ca="1" si="6"/>
        <v/>
      </c>
      <c r="AO62" s="175" t="str">
        <f t="shared" ca="1" si="39"/>
        <v/>
      </c>
      <c r="AP62" s="165">
        <f t="shared" ca="1" si="18"/>
        <v>0</v>
      </c>
      <c r="AQ62" s="152"/>
      <c r="AR62" s="164"/>
      <c r="AS62" s="185" t="str">
        <f>IF('البرامج '!P:P&lt;&gt;"",'البرامج '!P:P,"")</f>
        <v/>
      </c>
      <c r="AT62" s="166" t="str">
        <f t="shared" ca="1" si="19"/>
        <v/>
      </c>
      <c r="AU62" s="177" t="str">
        <f t="shared" ca="1" si="40"/>
        <v/>
      </c>
      <c r="AV62" s="165">
        <f t="shared" ca="1" si="21"/>
        <v>0</v>
      </c>
      <c r="AW62" s="164"/>
      <c r="AX62" s="152"/>
      <c r="AY62" s="187" t="str">
        <f>IF('البرامج '!Q:Q&lt;&gt;"",'البرامج '!Q:Q,"")</f>
        <v/>
      </c>
      <c r="AZ62" s="162" t="str">
        <f t="shared" ca="1" si="22"/>
        <v/>
      </c>
      <c r="BA62" s="175" t="str">
        <f t="shared" ca="1" si="41"/>
        <v/>
      </c>
      <c r="BB62" s="165">
        <f t="shared" ca="1" si="24"/>
        <v>0</v>
      </c>
      <c r="BC62" s="152"/>
    </row>
    <row r="63" spans="1:55" x14ac:dyDescent="0.5">
      <c r="A63" s="181" t="str">
        <f t="shared" ca="1" si="27"/>
        <v/>
      </c>
      <c r="B63" s="159" t="str">
        <f>IF('البرامج '!A:A&lt;&gt;"",'البرامج '!A:A,"")</f>
        <v/>
      </c>
      <c r="C63" s="159" t="str">
        <f>IF('البرامج '!D:D&lt;&gt;"",'البرامج '!D:D,"")</f>
        <v/>
      </c>
      <c r="D63" s="159" t="str">
        <f>IF('البرامج '!G:G&lt;&gt;"",'البرامج '!G:G,"")</f>
        <v/>
      </c>
      <c r="F63" s="148"/>
      <c r="I63" s="157">
        <f t="shared" ca="1" si="7"/>
        <v>0</v>
      </c>
      <c r="K63" s="157">
        <f t="shared" ca="1" si="28"/>
        <v>0</v>
      </c>
      <c r="M63" s="157">
        <f t="shared" ca="1" si="29"/>
        <v>0</v>
      </c>
      <c r="N63" s="181" t="str">
        <f t="shared" si="8"/>
        <v/>
      </c>
      <c r="O63" s="146" t="str">
        <f t="shared" si="30"/>
        <v/>
      </c>
      <c r="P63" s="157">
        <f t="shared" ca="1" si="10"/>
        <v>0</v>
      </c>
      <c r="R63" s="161" t="str">
        <f t="shared" ca="1" si="31"/>
        <v/>
      </c>
      <c r="U63" s="157">
        <f t="shared" ca="1" si="32"/>
        <v>0</v>
      </c>
      <c r="W63" s="157">
        <f t="shared" ca="1" si="33"/>
        <v>0</v>
      </c>
      <c r="Y63" s="157">
        <f t="shared" ca="1" si="34"/>
        <v>0</v>
      </c>
      <c r="Z63" s="161" t="str">
        <f t="shared" si="35"/>
        <v/>
      </c>
      <c r="AB63" s="162" t="str">
        <f t="shared" ca="1" si="14"/>
        <v/>
      </c>
      <c r="AC63" s="175" t="str">
        <f t="shared" ca="1" si="36"/>
        <v/>
      </c>
      <c r="AD63" s="163">
        <f t="shared" ca="1" si="37"/>
        <v>0</v>
      </c>
      <c r="AG63" s="185" t="str">
        <f>IF('البرامج '!N:N&lt;&gt;"",'البرامج '!N:N,"")</f>
        <v/>
      </c>
      <c r="AH63" s="166" t="str">
        <f t="shared" ca="1" si="15"/>
        <v/>
      </c>
      <c r="AI63" s="177" t="str">
        <f t="shared" ca="1" si="38"/>
        <v/>
      </c>
      <c r="AJ63" s="165">
        <f t="shared" ca="1" si="42"/>
        <v>0</v>
      </c>
      <c r="AK63" s="164"/>
      <c r="AL63" s="152"/>
      <c r="AM63" s="162" t="str">
        <f>IF('البرامج '!O:O&lt;&gt;"",'البرامج '!O:O,"")</f>
        <v/>
      </c>
      <c r="AN63" s="162" t="str">
        <f t="shared" ca="1" si="6"/>
        <v/>
      </c>
      <c r="AO63" s="175" t="str">
        <f t="shared" ca="1" si="39"/>
        <v/>
      </c>
      <c r="AP63" s="165">
        <f t="shared" ca="1" si="18"/>
        <v>0</v>
      </c>
      <c r="AQ63" s="152"/>
      <c r="AR63" s="164"/>
      <c r="AS63" s="185" t="str">
        <f>IF('البرامج '!P:P&lt;&gt;"",'البرامج '!P:P,"")</f>
        <v/>
      </c>
      <c r="AT63" s="166" t="str">
        <f t="shared" ca="1" si="19"/>
        <v/>
      </c>
      <c r="AU63" s="177" t="str">
        <f t="shared" ca="1" si="40"/>
        <v/>
      </c>
      <c r="AV63" s="165">
        <f t="shared" ca="1" si="21"/>
        <v>0</v>
      </c>
      <c r="AW63" s="164"/>
      <c r="AX63" s="152"/>
      <c r="AY63" s="187" t="str">
        <f>IF('البرامج '!Q:Q&lt;&gt;"",'البرامج '!Q:Q,"")</f>
        <v/>
      </c>
      <c r="AZ63" s="162" t="str">
        <f t="shared" ca="1" si="22"/>
        <v/>
      </c>
      <c r="BA63" s="175" t="str">
        <f t="shared" ca="1" si="41"/>
        <v/>
      </c>
      <c r="BB63" s="165">
        <f t="shared" ca="1" si="24"/>
        <v>0</v>
      </c>
      <c r="BC63" s="152"/>
    </row>
    <row r="64" spans="1:55" x14ac:dyDescent="0.5">
      <c r="A64" s="181" t="str">
        <f t="shared" ca="1" si="27"/>
        <v/>
      </c>
      <c r="B64" s="159" t="str">
        <f>IF('البرامج '!A:A&lt;&gt;"",'البرامج '!A:A,"")</f>
        <v/>
      </c>
      <c r="C64" s="159" t="str">
        <f>IF('البرامج '!D:D&lt;&gt;"",'البرامج '!D:D,"")</f>
        <v/>
      </c>
      <c r="D64" s="159" t="str">
        <f>IF('البرامج '!G:G&lt;&gt;"",'البرامج '!G:G,"")</f>
        <v/>
      </c>
      <c r="F64" s="148"/>
      <c r="I64" s="157">
        <f t="shared" ca="1" si="7"/>
        <v>0</v>
      </c>
      <c r="K64" s="157">
        <f t="shared" ca="1" si="28"/>
        <v>0</v>
      </c>
      <c r="M64" s="157">
        <f t="shared" ca="1" si="29"/>
        <v>0</v>
      </c>
      <c r="N64" s="181" t="str">
        <f t="shared" si="8"/>
        <v/>
      </c>
      <c r="O64" s="146" t="str">
        <f t="shared" si="30"/>
        <v/>
      </c>
      <c r="P64" s="157">
        <f t="shared" ca="1" si="10"/>
        <v>0</v>
      </c>
      <c r="R64" s="161" t="str">
        <f t="shared" ca="1" si="31"/>
        <v/>
      </c>
      <c r="U64" s="157">
        <f t="shared" ca="1" si="32"/>
        <v>0</v>
      </c>
      <c r="W64" s="157">
        <f t="shared" ca="1" si="33"/>
        <v>0</v>
      </c>
      <c r="Y64" s="157">
        <f t="shared" ca="1" si="34"/>
        <v>0</v>
      </c>
      <c r="Z64" s="161" t="str">
        <f t="shared" si="35"/>
        <v/>
      </c>
      <c r="AB64" s="162" t="str">
        <f t="shared" ca="1" si="14"/>
        <v/>
      </c>
      <c r="AC64" s="175" t="str">
        <f t="shared" ca="1" si="36"/>
        <v/>
      </c>
      <c r="AD64" s="163">
        <f t="shared" ca="1" si="37"/>
        <v>0</v>
      </c>
      <c r="AG64" s="185" t="str">
        <f>IF('البرامج '!N:N&lt;&gt;"",'البرامج '!N:N,"")</f>
        <v/>
      </c>
      <c r="AH64" s="166" t="str">
        <f t="shared" ca="1" si="15"/>
        <v/>
      </c>
      <c r="AI64" s="177" t="str">
        <f t="shared" ca="1" si="38"/>
        <v/>
      </c>
      <c r="AJ64" s="165">
        <f t="shared" ca="1" si="42"/>
        <v>0</v>
      </c>
      <c r="AK64" s="164"/>
      <c r="AL64" s="152"/>
      <c r="AM64" s="162" t="str">
        <f>IF('البرامج '!O:O&lt;&gt;"",'البرامج '!O:O,"")</f>
        <v/>
      </c>
      <c r="AN64" s="162" t="str">
        <f t="shared" ca="1" si="6"/>
        <v/>
      </c>
      <c r="AO64" s="175" t="str">
        <f t="shared" ca="1" si="39"/>
        <v/>
      </c>
      <c r="AP64" s="165">
        <f t="shared" ca="1" si="18"/>
        <v>0</v>
      </c>
      <c r="AQ64" s="152"/>
      <c r="AR64" s="164"/>
      <c r="AS64" s="185" t="str">
        <f>IF('البرامج '!P:P&lt;&gt;"",'البرامج '!P:P,"")</f>
        <v/>
      </c>
      <c r="AT64" s="166" t="str">
        <f t="shared" ca="1" si="19"/>
        <v/>
      </c>
      <c r="AU64" s="177" t="str">
        <f t="shared" ca="1" si="40"/>
        <v/>
      </c>
      <c r="AV64" s="165">
        <f t="shared" ca="1" si="21"/>
        <v>0</v>
      </c>
      <c r="AW64" s="164"/>
      <c r="AX64" s="152"/>
      <c r="AY64" s="187" t="str">
        <f>IF('البرامج '!Q:Q&lt;&gt;"",'البرامج '!Q:Q,"")</f>
        <v/>
      </c>
      <c r="AZ64" s="162" t="str">
        <f t="shared" ca="1" si="22"/>
        <v/>
      </c>
      <c r="BA64" s="175" t="str">
        <f t="shared" ca="1" si="41"/>
        <v/>
      </c>
      <c r="BB64" s="165">
        <f t="shared" ca="1" si="24"/>
        <v>0</v>
      </c>
      <c r="BC64" s="152"/>
    </row>
    <row r="65" spans="1:55" x14ac:dyDescent="0.5">
      <c r="A65" s="181" t="str">
        <f t="shared" ca="1" si="27"/>
        <v/>
      </c>
      <c r="B65" s="159" t="str">
        <f>IF('البرامج '!A:A&lt;&gt;"",'البرامج '!A:A,"")</f>
        <v/>
      </c>
      <c r="C65" s="159" t="str">
        <f>IF('البرامج '!D:D&lt;&gt;"",'البرامج '!D:D,"")</f>
        <v/>
      </c>
      <c r="D65" s="159" t="str">
        <f>IF('البرامج '!G:G&lt;&gt;"",'البرامج '!G:G,"")</f>
        <v/>
      </c>
      <c r="F65" s="148"/>
      <c r="I65" s="157">
        <f t="shared" ca="1" si="7"/>
        <v>0</v>
      </c>
      <c r="K65" s="157">
        <f t="shared" ca="1" si="28"/>
        <v>0</v>
      </c>
      <c r="M65" s="157">
        <f t="shared" ca="1" si="29"/>
        <v>0</v>
      </c>
      <c r="N65" s="181" t="str">
        <f t="shared" si="8"/>
        <v/>
      </c>
      <c r="O65" s="146" t="str">
        <f t="shared" si="30"/>
        <v/>
      </c>
      <c r="P65" s="157">
        <f t="shared" ca="1" si="10"/>
        <v>0</v>
      </c>
      <c r="R65" s="161" t="str">
        <f t="shared" ca="1" si="31"/>
        <v/>
      </c>
      <c r="U65" s="157">
        <f t="shared" ca="1" si="32"/>
        <v>0</v>
      </c>
      <c r="W65" s="157">
        <f t="shared" ca="1" si="33"/>
        <v>0</v>
      </c>
      <c r="Y65" s="157">
        <f t="shared" ca="1" si="34"/>
        <v>0</v>
      </c>
      <c r="Z65" s="161" t="str">
        <f t="shared" si="35"/>
        <v/>
      </c>
      <c r="AB65" s="162" t="str">
        <f t="shared" ca="1" si="14"/>
        <v/>
      </c>
      <c r="AC65" s="175" t="str">
        <f t="shared" ca="1" si="36"/>
        <v/>
      </c>
      <c r="AD65" s="163">
        <f t="shared" ca="1" si="37"/>
        <v>0</v>
      </c>
      <c r="AG65" s="185" t="str">
        <f>IF('البرامج '!N:N&lt;&gt;"",'البرامج '!N:N,"")</f>
        <v/>
      </c>
      <c r="AH65" s="166" t="str">
        <f t="shared" ca="1" si="15"/>
        <v/>
      </c>
      <c r="AI65" s="177" t="str">
        <f t="shared" ca="1" si="38"/>
        <v/>
      </c>
      <c r="AJ65" s="165">
        <f t="shared" ca="1" si="42"/>
        <v>0</v>
      </c>
      <c r="AK65" s="164"/>
      <c r="AL65" s="152"/>
      <c r="AM65" s="162" t="str">
        <f>IF('البرامج '!O:O&lt;&gt;"",'البرامج '!O:O,"")</f>
        <v/>
      </c>
      <c r="AN65" s="162" t="str">
        <f t="shared" ca="1" si="6"/>
        <v/>
      </c>
      <c r="AO65" s="175" t="str">
        <f t="shared" ca="1" si="39"/>
        <v/>
      </c>
      <c r="AP65" s="165">
        <f t="shared" ca="1" si="18"/>
        <v>0</v>
      </c>
      <c r="AQ65" s="152"/>
      <c r="AR65" s="164"/>
      <c r="AS65" s="185" t="str">
        <f>IF('البرامج '!P:P&lt;&gt;"",'البرامج '!P:P,"")</f>
        <v/>
      </c>
      <c r="AT65" s="166" t="str">
        <f t="shared" ca="1" si="19"/>
        <v/>
      </c>
      <c r="AU65" s="177" t="str">
        <f t="shared" ca="1" si="40"/>
        <v/>
      </c>
      <c r="AV65" s="165">
        <f t="shared" ca="1" si="21"/>
        <v>0</v>
      </c>
      <c r="AW65" s="164"/>
      <c r="AX65" s="152"/>
      <c r="AY65" s="187" t="str">
        <f>IF('البرامج '!Q:Q&lt;&gt;"",'البرامج '!Q:Q,"")</f>
        <v/>
      </c>
      <c r="AZ65" s="162" t="str">
        <f t="shared" ca="1" si="22"/>
        <v/>
      </c>
      <c r="BA65" s="175" t="str">
        <f t="shared" ca="1" si="41"/>
        <v/>
      </c>
      <c r="BB65" s="165">
        <f t="shared" ca="1" si="24"/>
        <v>0</v>
      </c>
      <c r="BC65" s="152"/>
    </row>
    <row r="66" spans="1:55" x14ac:dyDescent="0.5">
      <c r="A66" s="181" t="str">
        <f t="shared" ca="1" si="27"/>
        <v/>
      </c>
      <c r="B66" s="159" t="str">
        <f>IF('البرامج '!A:A&lt;&gt;"",'البرامج '!A:A,"")</f>
        <v/>
      </c>
      <c r="C66" s="159" t="str">
        <f>IF('البرامج '!D:D&lt;&gt;"",'البرامج '!D:D,"")</f>
        <v/>
      </c>
      <c r="D66" s="159" t="str">
        <f>IF('البرامج '!G:G&lt;&gt;"",'البرامج '!G:G,"")</f>
        <v/>
      </c>
      <c r="F66" s="148"/>
      <c r="I66" s="157">
        <f t="shared" ca="1" si="7"/>
        <v>0</v>
      </c>
      <c r="K66" s="157">
        <f t="shared" ca="1" si="28"/>
        <v>0</v>
      </c>
      <c r="M66" s="157">
        <f t="shared" ca="1" si="29"/>
        <v>0</v>
      </c>
      <c r="N66" s="181" t="str">
        <f t="shared" si="8"/>
        <v/>
      </c>
      <c r="O66" s="146" t="str">
        <f t="shared" si="30"/>
        <v/>
      </c>
      <c r="P66" s="157">
        <f t="shared" ca="1" si="10"/>
        <v>0</v>
      </c>
      <c r="R66" s="161" t="str">
        <f t="shared" ca="1" si="31"/>
        <v/>
      </c>
      <c r="U66" s="157">
        <f t="shared" ca="1" si="32"/>
        <v>0</v>
      </c>
      <c r="W66" s="157">
        <f t="shared" ca="1" si="33"/>
        <v>0</v>
      </c>
      <c r="Y66" s="157">
        <f t="shared" ca="1" si="34"/>
        <v>0</v>
      </c>
      <c r="Z66" s="161" t="str">
        <f t="shared" si="35"/>
        <v/>
      </c>
      <c r="AB66" s="162" t="str">
        <f t="shared" ca="1" si="14"/>
        <v/>
      </c>
      <c r="AC66" s="175" t="str">
        <f t="shared" ca="1" si="36"/>
        <v/>
      </c>
      <c r="AD66" s="163">
        <f t="shared" ca="1" si="37"/>
        <v>0</v>
      </c>
      <c r="AG66" s="185" t="str">
        <f>IF('البرامج '!N:N&lt;&gt;"",'البرامج '!N:N,"")</f>
        <v/>
      </c>
      <c r="AH66" s="166" t="str">
        <f t="shared" ca="1" si="15"/>
        <v/>
      </c>
      <c r="AI66" s="177" t="str">
        <f t="shared" ca="1" si="38"/>
        <v/>
      </c>
      <c r="AJ66" s="165">
        <f t="shared" ref="AJ66:AJ97" ca="1" si="43">IF(AG66&lt;&gt;"",IF(AK66="تم ",IF(AJ66=0,AH66-AG66,AJ66),NOW()-AG66),0)</f>
        <v>0</v>
      </c>
      <c r="AK66" s="164"/>
      <c r="AL66" s="152"/>
      <c r="AM66" s="162" t="str">
        <f>IF('البرامج '!O:O&lt;&gt;"",'البرامج '!O:O,"")</f>
        <v/>
      </c>
      <c r="AN66" s="162" t="str">
        <f t="shared" ref="AN66:AN129" ca="1" si="44">IF(AK66="تم ",IF(AQ66="تم ",IF(AN66="",NOW(),AN66),""),"")</f>
        <v/>
      </c>
      <c r="AO66" s="175" t="str">
        <f t="shared" ca="1" si="39"/>
        <v/>
      </c>
      <c r="AP66" s="165">
        <f t="shared" ca="1" si="18"/>
        <v>0</v>
      </c>
      <c r="AQ66" s="152"/>
      <c r="AR66" s="164"/>
      <c r="AS66" s="185" t="str">
        <f>IF('البرامج '!P:P&lt;&gt;"",'البرامج '!P:P,"")</f>
        <v/>
      </c>
      <c r="AT66" s="166" t="str">
        <f t="shared" ca="1" si="19"/>
        <v/>
      </c>
      <c r="AU66" s="177" t="str">
        <f t="shared" ca="1" si="40"/>
        <v/>
      </c>
      <c r="AV66" s="165">
        <f t="shared" ca="1" si="21"/>
        <v>0</v>
      </c>
      <c r="AW66" s="164"/>
      <c r="AX66" s="152"/>
      <c r="AY66" s="187" t="str">
        <f>IF('البرامج '!Q:Q&lt;&gt;"",'البرامج '!Q:Q,"")</f>
        <v/>
      </c>
      <c r="AZ66" s="162" t="str">
        <f t="shared" ca="1" si="22"/>
        <v/>
      </c>
      <c r="BA66" s="175" t="str">
        <f t="shared" ca="1" si="41"/>
        <v/>
      </c>
      <c r="BB66" s="165">
        <f t="shared" ca="1" si="24"/>
        <v>0</v>
      </c>
      <c r="BC66" s="152"/>
    </row>
    <row r="67" spans="1:55" x14ac:dyDescent="0.5">
      <c r="A67" s="181" t="str">
        <f t="shared" ca="1" si="27"/>
        <v/>
      </c>
      <c r="B67" s="159" t="str">
        <f>IF('البرامج '!A:A&lt;&gt;"",'البرامج '!A:A,"")</f>
        <v/>
      </c>
      <c r="C67" s="159" t="str">
        <f>IF('البرامج '!D:D&lt;&gt;"",'البرامج '!D:D,"")</f>
        <v/>
      </c>
      <c r="D67" s="159" t="str">
        <f>IF('البرامج '!G:G&lt;&gt;"",'البرامج '!G:G,"")</f>
        <v/>
      </c>
      <c r="F67" s="148"/>
      <c r="I67" s="157">
        <f t="shared" ref="I67:I130" ca="1" si="45">IF(A67&lt;&gt;"",IF(H67&lt;&gt;"",IF(I67=0,NOW()-A67,I67),NOW()-A67),0)</f>
        <v>0</v>
      </c>
      <c r="K67" s="157">
        <f t="shared" ca="1" si="28"/>
        <v>0</v>
      </c>
      <c r="M67" s="157">
        <f t="shared" ca="1" si="29"/>
        <v>0</v>
      </c>
      <c r="N67" s="181" t="str">
        <f t="shared" ref="N67:N130" si="46">IF(AND(L67&lt;&gt;"",J67&lt;&gt;"",H67&lt;&gt;""),A67+MAX(M67,K67,I67),"")</f>
        <v/>
      </c>
      <c r="O67" s="146" t="str">
        <f t="shared" si="30"/>
        <v/>
      </c>
      <c r="P67" s="157">
        <f t="shared" ref="P67:P130" ca="1" si="47">IF(N67&lt;&gt;"",IF(Q67&lt;&gt;"",IF(P67=0,R67-N67,P67),NOW()-N67),0)</f>
        <v>0</v>
      </c>
      <c r="R67" s="161" t="str">
        <f t="shared" ca="1" si="31"/>
        <v/>
      </c>
      <c r="U67" s="157">
        <f t="shared" ca="1" si="32"/>
        <v>0</v>
      </c>
      <c r="W67" s="157">
        <f t="shared" ca="1" si="33"/>
        <v>0</v>
      </c>
      <c r="Y67" s="157">
        <f t="shared" ca="1" si="34"/>
        <v>0</v>
      </c>
      <c r="Z67" s="161" t="str">
        <f t="shared" si="35"/>
        <v/>
      </c>
      <c r="AB67" s="162" t="str">
        <f t="shared" ref="AB67:AB130" ca="1" si="48">IF(AE67="تم ",IF(AB67="",NOW(),AB67),"")</f>
        <v/>
      </c>
      <c r="AC67" s="175" t="str">
        <f t="shared" ca="1" si="36"/>
        <v/>
      </c>
      <c r="AD67" s="163">
        <f t="shared" ca="1" si="37"/>
        <v>0</v>
      </c>
      <c r="AG67" s="185" t="str">
        <f>IF('البرامج '!N:N&lt;&gt;"",'البرامج '!N:N,"")</f>
        <v/>
      </c>
      <c r="AH67" s="166" t="str">
        <f t="shared" ref="AH67:AH130" ca="1" si="49">IF(AK67="تم ",IF(AH67="",NOW(),AH67),"")</f>
        <v/>
      </c>
      <c r="AI67" s="177" t="str">
        <f t="shared" ca="1" si="38"/>
        <v/>
      </c>
      <c r="AJ67" s="165">
        <f t="shared" ca="1" si="43"/>
        <v>0</v>
      </c>
      <c r="AK67" s="164"/>
      <c r="AL67" s="152"/>
      <c r="AM67" s="162" t="str">
        <f>IF('البرامج '!O:O&lt;&gt;"",'البرامج '!O:O,"")</f>
        <v/>
      </c>
      <c r="AN67" s="162" t="str">
        <f t="shared" ca="1" si="44"/>
        <v/>
      </c>
      <c r="AO67" s="175" t="str">
        <f t="shared" ca="1" si="39"/>
        <v/>
      </c>
      <c r="AP67" s="165">
        <f t="shared" ref="AP67:AP130" ca="1" si="50">IF(AM67&lt;&gt;"",IF(AQ67="تم ",IF(AP67=0,AN67-AM67,AP67),NOW()-AM67),0)</f>
        <v>0</v>
      </c>
      <c r="AQ67" s="152"/>
      <c r="AR67" s="164"/>
      <c r="AS67" s="185" t="str">
        <f>IF('البرامج '!P:P&lt;&gt;"",'البرامج '!P:P,"")</f>
        <v/>
      </c>
      <c r="AT67" s="166" t="str">
        <f t="shared" ref="AT67:AT130" ca="1" si="51">IF(AQ67="تم ",IF(AW67="تم ",IF(AT67="",NOW(),AT67),""),"")</f>
        <v/>
      </c>
      <c r="AU67" s="177" t="str">
        <f t="shared" ca="1" si="40"/>
        <v/>
      </c>
      <c r="AV67" s="165">
        <f t="shared" ref="AV67:AV130" ca="1" si="52">IF(AS67&lt;&gt;"",IF(AW67="تم ",IF(AV67=0,AT67-AS67,AV67),NOW()-AS67),0)</f>
        <v>0</v>
      </c>
      <c r="AW67" s="164"/>
      <c r="AX67" s="152"/>
      <c r="AY67" s="187" t="str">
        <f>IF('البرامج '!Q:Q&lt;&gt;"",'البرامج '!Q:Q,"")</f>
        <v/>
      </c>
      <c r="AZ67" s="162" t="str">
        <f t="shared" ref="AZ67:AZ130" ca="1" si="53">IF(AW67="تم ",IF(BC67="تم ",IF(AZ67="",NOW(),AZ67),""),"")</f>
        <v/>
      </c>
      <c r="BA67" s="175" t="str">
        <f t="shared" ca="1" si="41"/>
        <v/>
      </c>
      <c r="BB67" s="165">
        <f t="shared" ref="BB67:BB130" ca="1" si="54">IF(AY67&lt;&gt;"",IF(BC67="تم ",IF(BB67=0,AZ67-AY67,BB67),NOW()-AY67),0)</f>
        <v>0</v>
      </c>
      <c r="BC67" s="152"/>
    </row>
    <row r="68" spans="1:55" x14ac:dyDescent="0.5">
      <c r="A68" s="181" t="str">
        <f t="shared" ca="1" si="27"/>
        <v/>
      </c>
      <c r="B68" s="159" t="str">
        <f>IF('البرامج '!A:A&lt;&gt;"",'البرامج '!A:A,"")</f>
        <v/>
      </c>
      <c r="C68" s="159" t="str">
        <f>IF('البرامج '!D:D&lt;&gt;"",'البرامج '!D:D,"")</f>
        <v/>
      </c>
      <c r="D68" s="159" t="str">
        <f>IF('البرامج '!G:G&lt;&gt;"",'البرامج '!G:G,"")</f>
        <v/>
      </c>
      <c r="F68" s="148"/>
      <c r="I68" s="157">
        <f t="shared" ca="1" si="45"/>
        <v>0</v>
      </c>
      <c r="K68" s="157">
        <f t="shared" ca="1" si="28"/>
        <v>0</v>
      </c>
      <c r="M68" s="157">
        <f t="shared" ca="1" si="29"/>
        <v>0</v>
      </c>
      <c r="N68" s="181" t="str">
        <f t="shared" si="46"/>
        <v/>
      </c>
      <c r="O68" s="146" t="str">
        <f t="shared" si="30"/>
        <v/>
      </c>
      <c r="P68" s="157">
        <f t="shared" ca="1" si="47"/>
        <v>0</v>
      </c>
      <c r="R68" s="161" t="str">
        <f t="shared" ca="1" si="31"/>
        <v/>
      </c>
      <c r="U68" s="157">
        <f t="shared" ca="1" si="32"/>
        <v>0</v>
      </c>
      <c r="W68" s="157">
        <f t="shared" ca="1" si="33"/>
        <v>0</v>
      </c>
      <c r="Y68" s="157">
        <f t="shared" ca="1" si="34"/>
        <v>0</v>
      </c>
      <c r="Z68" s="161" t="str">
        <f t="shared" si="35"/>
        <v/>
      </c>
      <c r="AB68" s="162" t="str">
        <f t="shared" ca="1" si="48"/>
        <v/>
      </c>
      <c r="AC68" s="175" t="str">
        <f t="shared" ca="1" si="36"/>
        <v/>
      </c>
      <c r="AD68" s="163">
        <f t="shared" ca="1" si="37"/>
        <v>0</v>
      </c>
      <c r="AG68" s="185" t="str">
        <f>IF('البرامج '!N:N&lt;&gt;"",'البرامج '!N:N,"")</f>
        <v/>
      </c>
      <c r="AH68" s="166" t="str">
        <f t="shared" ca="1" si="49"/>
        <v/>
      </c>
      <c r="AI68" s="177" t="str">
        <f t="shared" ca="1" si="38"/>
        <v/>
      </c>
      <c r="AJ68" s="165">
        <f t="shared" ca="1" si="43"/>
        <v>0</v>
      </c>
      <c r="AK68" s="164"/>
      <c r="AL68" s="152"/>
      <c r="AM68" s="162" t="str">
        <f>IF('البرامج '!O:O&lt;&gt;"",'البرامج '!O:O,"")</f>
        <v/>
      </c>
      <c r="AN68" s="162" t="str">
        <f t="shared" ca="1" si="44"/>
        <v/>
      </c>
      <c r="AO68" s="175" t="str">
        <f t="shared" ca="1" si="39"/>
        <v/>
      </c>
      <c r="AP68" s="165">
        <f t="shared" ca="1" si="50"/>
        <v>0</v>
      </c>
      <c r="AQ68" s="152"/>
      <c r="AR68" s="164"/>
      <c r="AS68" s="185" t="str">
        <f>IF('البرامج '!P:P&lt;&gt;"",'البرامج '!P:P,"")</f>
        <v/>
      </c>
      <c r="AT68" s="166" t="str">
        <f t="shared" ca="1" si="51"/>
        <v/>
      </c>
      <c r="AU68" s="177" t="str">
        <f t="shared" ca="1" si="40"/>
        <v/>
      </c>
      <c r="AV68" s="165">
        <f t="shared" ca="1" si="52"/>
        <v>0</v>
      </c>
      <c r="AW68" s="164"/>
      <c r="AX68" s="152"/>
      <c r="AY68" s="187" t="str">
        <f>IF('البرامج '!Q:Q&lt;&gt;"",'البرامج '!Q:Q,"")</f>
        <v/>
      </c>
      <c r="AZ68" s="162" t="str">
        <f t="shared" ca="1" si="53"/>
        <v/>
      </c>
      <c r="BA68" s="175" t="str">
        <f t="shared" ca="1" si="41"/>
        <v/>
      </c>
      <c r="BB68" s="165">
        <f t="shared" ca="1" si="54"/>
        <v>0</v>
      </c>
      <c r="BC68" s="152"/>
    </row>
    <row r="69" spans="1:55" x14ac:dyDescent="0.5">
      <c r="A69" s="181" t="str">
        <f t="shared" ca="1" si="27"/>
        <v/>
      </c>
      <c r="B69" s="159" t="str">
        <f>IF('البرامج '!A:A&lt;&gt;"",'البرامج '!A:A,"")</f>
        <v/>
      </c>
      <c r="C69" s="159" t="str">
        <f>IF('البرامج '!D:D&lt;&gt;"",'البرامج '!D:D,"")</f>
        <v/>
      </c>
      <c r="D69" s="159" t="str">
        <f>IF('البرامج '!G:G&lt;&gt;"",'البرامج '!G:G,"")</f>
        <v/>
      </c>
      <c r="F69" s="148"/>
      <c r="I69" s="157">
        <f t="shared" ca="1" si="45"/>
        <v>0</v>
      </c>
      <c r="K69" s="157">
        <f t="shared" ca="1" si="28"/>
        <v>0</v>
      </c>
      <c r="M69" s="157">
        <f t="shared" ca="1" si="29"/>
        <v>0</v>
      </c>
      <c r="N69" s="181" t="str">
        <f t="shared" si="46"/>
        <v/>
      </c>
      <c r="O69" s="146" t="str">
        <f t="shared" si="30"/>
        <v/>
      </c>
      <c r="P69" s="157">
        <f t="shared" ca="1" si="47"/>
        <v>0</v>
      </c>
      <c r="R69" s="161" t="str">
        <f t="shared" ca="1" si="31"/>
        <v/>
      </c>
      <c r="U69" s="157">
        <f t="shared" ca="1" si="32"/>
        <v>0</v>
      </c>
      <c r="W69" s="157">
        <f t="shared" ca="1" si="33"/>
        <v>0</v>
      </c>
      <c r="Y69" s="157">
        <f t="shared" ca="1" si="34"/>
        <v>0</v>
      </c>
      <c r="Z69" s="161" t="str">
        <f t="shared" si="35"/>
        <v/>
      </c>
      <c r="AB69" s="162" t="str">
        <f t="shared" ca="1" si="48"/>
        <v/>
      </c>
      <c r="AC69" s="175" t="str">
        <f t="shared" ca="1" si="36"/>
        <v/>
      </c>
      <c r="AD69" s="163">
        <f t="shared" ca="1" si="37"/>
        <v>0</v>
      </c>
      <c r="AG69" s="185" t="str">
        <f>IF('البرامج '!N:N&lt;&gt;"",'البرامج '!N:N,"")</f>
        <v/>
      </c>
      <c r="AH69" s="166" t="str">
        <f t="shared" ca="1" si="49"/>
        <v/>
      </c>
      <c r="AI69" s="177" t="str">
        <f t="shared" ca="1" si="38"/>
        <v/>
      </c>
      <c r="AJ69" s="165">
        <f t="shared" ca="1" si="43"/>
        <v>0</v>
      </c>
      <c r="AK69" s="164"/>
      <c r="AL69" s="152"/>
      <c r="AM69" s="162" t="str">
        <f>IF('البرامج '!O:O&lt;&gt;"",'البرامج '!O:O,"")</f>
        <v/>
      </c>
      <c r="AN69" s="162" t="str">
        <f t="shared" ca="1" si="44"/>
        <v/>
      </c>
      <c r="AO69" s="175" t="str">
        <f t="shared" ca="1" si="39"/>
        <v/>
      </c>
      <c r="AP69" s="165">
        <f t="shared" ca="1" si="50"/>
        <v>0</v>
      </c>
      <c r="AQ69" s="152"/>
      <c r="AR69" s="164"/>
      <c r="AS69" s="185" t="str">
        <f>IF('البرامج '!P:P&lt;&gt;"",'البرامج '!P:P,"")</f>
        <v/>
      </c>
      <c r="AT69" s="166" t="str">
        <f t="shared" ca="1" si="51"/>
        <v/>
      </c>
      <c r="AU69" s="177" t="str">
        <f t="shared" ca="1" si="40"/>
        <v/>
      </c>
      <c r="AV69" s="165">
        <f t="shared" ca="1" si="52"/>
        <v>0</v>
      </c>
      <c r="AW69" s="164"/>
      <c r="AX69" s="152"/>
      <c r="AY69" s="187" t="str">
        <f>IF('البرامج '!Q:Q&lt;&gt;"",'البرامج '!Q:Q,"")</f>
        <v/>
      </c>
      <c r="AZ69" s="162" t="str">
        <f t="shared" ca="1" si="53"/>
        <v/>
      </c>
      <c r="BA69" s="175" t="str">
        <f t="shared" ca="1" si="41"/>
        <v/>
      </c>
      <c r="BB69" s="165">
        <f t="shared" ca="1" si="54"/>
        <v>0</v>
      </c>
      <c r="BC69" s="152"/>
    </row>
    <row r="70" spans="1:55" x14ac:dyDescent="0.5">
      <c r="A70" s="181" t="str">
        <f t="shared" ca="1" si="27"/>
        <v/>
      </c>
      <c r="B70" s="159" t="str">
        <f>IF('البرامج '!A:A&lt;&gt;"",'البرامج '!A:A,"")</f>
        <v/>
      </c>
      <c r="C70" s="159" t="str">
        <f>IF('البرامج '!D:D&lt;&gt;"",'البرامج '!D:D,"")</f>
        <v/>
      </c>
      <c r="D70" s="159" t="str">
        <f>IF('البرامج '!G:G&lt;&gt;"",'البرامج '!G:G,"")</f>
        <v/>
      </c>
      <c r="F70" s="148"/>
      <c r="I70" s="157">
        <f t="shared" ca="1" si="45"/>
        <v>0</v>
      </c>
      <c r="K70" s="157">
        <f t="shared" ca="1" si="28"/>
        <v>0</v>
      </c>
      <c r="M70" s="157">
        <f t="shared" ca="1" si="29"/>
        <v>0</v>
      </c>
      <c r="N70" s="181" t="str">
        <f t="shared" si="46"/>
        <v/>
      </c>
      <c r="O70" s="146" t="str">
        <f t="shared" si="30"/>
        <v/>
      </c>
      <c r="P70" s="157">
        <f t="shared" ca="1" si="47"/>
        <v>0</v>
      </c>
      <c r="R70" s="161" t="str">
        <f t="shared" ca="1" si="31"/>
        <v/>
      </c>
      <c r="U70" s="157">
        <f t="shared" ca="1" si="32"/>
        <v>0</v>
      </c>
      <c r="W70" s="157">
        <f t="shared" ca="1" si="33"/>
        <v>0</v>
      </c>
      <c r="Y70" s="157">
        <f t="shared" ca="1" si="34"/>
        <v>0</v>
      </c>
      <c r="Z70" s="161" t="str">
        <f t="shared" si="35"/>
        <v/>
      </c>
      <c r="AB70" s="162" t="str">
        <f t="shared" ca="1" si="48"/>
        <v/>
      </c>
      <c r="AC70" s="175" t="str">
        <f t="shared" ca="1" si="36"/>
        <v/>
      </c>
      <c r="AD70" s="163">
        <f t="shared" ca="1" si="37"/>
        <v>0</v>
      </c>
      <c r="AG70" s="185" t="str">
        <f>IF('البرامج '!N:N&lt;&gt;"",'البرامج '!N:N,"")</f>
        <v/>
      </c>
      <c r="AH70" s="166" t="str">
        <f t="shared" ca="1" si="49"/>
        <v/>
      </c>
      <c r="AI70" s="177" t="str">
        <f t="shared" ca="1" si="38"/>
        <v/>
      </c>
      <c r="AJ70" s="165">
        <f t="shared" ca="1" si="43"/>
        <v>0</v>
      </c>
      <c r="AK70" s="164"/>
      <c r="AL70" s="152"/>
      <c r="AM70" s="162" t="str">
        <f>IF('البرامج '!O:O&lt;&gt;"",'البرامج '!O:O,"")</f>
        <v/>
      </c>
      <c r="AN70" s="162" t="str">
        <f t="shared" ca="1" si="44"/>
        <v/>
      </c>
      <c r="AO70" s="175" t="str">
        <f t="shared" ca="1" si="39"/>
        <v/>
      </c>
      <c r="AP70" s="165">
        <f t="shared" ca="1" si="50"/>
        <v>0</v>
      </c>
      <c r="AQ70" s="152"/>
      <c r="AR70" s="164"/>
      <c r="AS70" s="185" t="str">
        <f>IF('البرامج '!P:P&lt;&gt;"",'البرامج '!P:P,"")</f>
        <v/>
      </c>
      <c r="AT70" s="166" t="str">
        <f t="shared" ca="1" si="51"/>
        <v/>
      </c>
      <c r="AU70" s="177" t="str">
        <f t="shared" ca="1" si="40"/>
        <v/>
      </c>
      <c r="AV70" s="165">
        <f t="shared" ca="1" si="52"/>
        <v>0</v>
      </c>
      <c r="AW70" s="164"/>
      <c r="AX70" s="152"/>
      <c r="AY70" s="187" t="str">
        <f>IF('البرامج '!Q:Q&lt;&gt;"",'البرامج '!Q:Q,"")</f>
        <v/>
      </c>
      <c r="AZ70" s="162" t="str">
        <f t="shared" ca="1" si="53"/>
        <v/>
      </c>
      <c r="BA70" s="175" t="str">
        <f t="shared" ca="1" si="41"/>
        <v/>
      </c>
      <c r="BB70" s="165">
        <f t="shared" ca="1" si="54"/>
        <v>0</v>
      </c>
      <c r="BC70" s="152"/>
    </row>
    <row r="71" spans="1:55" x14ac:dyDescent="0.5">
      <c r="A71" s="181" t="str">
        <f t="shared" ca="1" si="27"/>
        <v/>
      </c>
      <c r="B71" s="159" t="str">
        <f>IF('البرامج '!A:A&lt;&gt;"",'البرامج '!A:A,"")</f>
        <v/>
      </c>
      <c r="C71" s="159" t="str">
        <f>IF('البرامج '!D:D&lt;&gt;"",'البرامج '!D:D,"")</f>
        <v/>
      </c>
      <c r="D71" s="159" t="str">
        <f>IF('البرامج '!G:G&lt;&gt;"",'البرامج '!G:G,"")</f>
        <v/>
      </c>
      <c r="F71" s="148"/>
      <c r="I71" s="157">
        <f t="shared" ca="1" si="45"/>
        <v>0</v>
      </c>
      <c r="K71" s="157">
        <f t="shared" ca="1" si="28"/>
        <v>0</v>
      </c>
      <c r="M71" s="157">
        <f t="shared" ca="1" si="29"/>
        <v>0</v>
      </c>
      <c r="N71" s="181" t="str">
        <f t="shared" si="46"/>
        <v/>
      </c>
      <c r="O71" s="146" t="str">
        <f t="shared" si="30"/>
        <v/>
      </c>
      <c r="P71" s="157">
        <f t="shared" ca="1" si="47"/>
        <v>0</v>
      </c>
      <c r="R71" s="161" t="str">
        <f t="shared" ca="1" si="31"/>
        <v/>
      </c>
      <c r="U71" s="157">
        <f t="shared" ca="1" si="32"/>
        <v>0</v>
      </c>
      <c r="W71" s="157">
        <f t="shared" ca="1" si="33"/>
        <v>0</v>
      </c>
      <c r="Y71" s="157">
        <f t="shared" ca="1" si="34"/>
        <v>0</v>
      </c>
      <c r="Z71" s="161" t="str">
        <f t="shared" si="35"/>
        <v/>
      </c>
      <c r="AB71" s="162" t="str">
        <f t="shared" ca="1" si="48"/>
        <v/>
      </c>
      <c r="AC71" s="175" t="str">
        <f t="shared" ca="1" si="36"/>
        <v/>
      </c>
      <c r="AD71" s="163">
        <f t="shared" ca="1" si="37"/>
        <v>0</v>
      </c>
      <c r="AG71" s="185" t="str">
        <f>IF('البرامج '!N:N&lt;&gt;"",'البرامج '!N:N,"")</f>
        <v/>
      </c>
      <c r="AH71" s="166" t="str">
        <f t="shared" ca="1" si="49"/>
        <v/>
      </c>
      <c r="AI71" s="177" t="str">
        <f t="shared" ca="1" si="38"/>
        <v/>
      </c>
      <c r="AJ71" s="165">
        <f t="shared" ca="1" si="43"/>
        <v>0</v>
      </c>
      <c r="AK71" s="164"/>
      <c r="AL71" s="152"/>
      <c r="AM71" s="162" t="str">
        <f>IF('البرامج '!O:O&lt;&gt;"",'البرامج '!O:O,"")</f>
        <v/>
      </c>
      <c r="AN71" s="162" t="str">
        <f t="shared" ca="1" si="44"/>
        <v/>
      </c>
      <c r="AO71" s="175" t="str">
        <f t="shared" ca="1" si="39"/>
        <v/>
      </c>
      <c r="AP71" s="165">
        <f t="shared" ca="1" si="50"/>
        <v>0</v>
      </c>
      <c r="AQ71" s="152"/>
      <c r="AR71" s="164"/>
      <c r="AS71" s="185" t="str">
        <f>IF('البرامج '!P:P&lt;&gt;"",'البرامج '!P:P,"")</f>
        <v/>
      </c>
      <c r="AT71" s="166" t="str">
        <f t="shared" ca="1" si="51"/>
        <v/>
      </c>
      <c r="AU71" s="177" t="str">
        <f t="shared" ca="1" si="40"/>
        <v/>
      </c>
      <c r="AV71" s="165">
        <f t="shared" ca="1" si="52"/>
        <v>0</v>
      </c>
      <c r="AW71" s="164"/>
      <c r="AX71" s="152"/>
      <c r="AY71" s="187" t="str">
        <f>IF('البرامج '!Q:Q&lt;&gt;"",'البرامج '!Q:Q,"")</f>
        <v/>
      </c>
      <c r="AZ71" s="162" t="str">
        <f t="shared" ca="1" si="53"/>
        <v/>
      </c>
      <c r="BA71" s="175" t="str">
        <f t="shared" ca="1" si="41"/>
        <v/>
      </c>
      <c r="BB71" s="165">
        <f t="shared" ca="1" si="54"/>
        <v>0</v>
      </c>
      <c r="BC71" s="152"/>
    </row>
    <row r="72" spans="1:55" x14ac:dyDescent="0.5">
      <c r="A72" s="181" t="str">
        <f t="shared" ca="1" si="27"/>
        <v/>
      </c>
      <c r="B72" s="159" t="str">
        <f>IF('البرامج '!A:A&lt;&gt;"",'البرامج '!A:A,"")</f>
        <v/>
      </c>
      <c r="C72" s="159" t="str">
        <f>IF('البرامج '!D:D&lt;&gt;"",'البرامج '!D:D,"")</f>
        <v/>
      </c>
      <c r="D72" s="159" t="str">
        <f>IF('البرامج '!G:G&lt;&gt;"",'البرامج '!G:G,"")</f>
        <v/>
      </c>
      <c r="F72" s="148"/>
      <c r="I72" s="157">
        <f t="shared" ca="1" si="45"/>
        <v>0</v>
      </c>
      <c r="K72" s="157">
        <f t="shared" ca="1" si="28"/>
        <v>0</v>
      </c>
      <c r="M72" s="157">
        <f t="shared" ca="1" si="29"/>
        <v>0</v>
      </c>
      <c r="N72" s="181" t="str">
        <f t="shared" si="46"/>
        <v/>
      </c>
      <c r="O72" s="146" t="str">
        <f t="shared" si="30"/>
        <v/>
      </c>
      <c r="P72" s="157">
        <f t="shared" ca="1" si="47"/>
        <v>0</v>
      </c>
      <c r="R72" s="161" t="str">
        <f t="shared" ca="1" si="31"/>
        <v/>
      </c>
      <c r="U72" s="157">
        <f t="shared" ca="1" si="32"/>
        <v>0</v>
      </c>
      <c r="W72" s="157">
        <f t="shared" ca="1" si="33"/>
        <v>0</v>
      </c>
      <c r="Y72" s="157">
        <f t="shared" ca="1" si="34"/>
        <v>0</v>
      </c>
      <c r="Z72" s="161" t="str">
        <f t="shared" si="35"/>
        <v/>
      </c>
      <c r="AB72" s="162" t="str">
        <f t="shared" ca="1" si="48"/>
        <v/>
      </c>
      <c r="AC72" s="175" t="str">
        <f t="shared" ca="1" si="36"/>
        <v/>
      </c>
      <c r="AD72" s="163">
        <f t="shared" ca="1" si="37"/>
        <v>0</v>
      </c>
      <c r="AG72" s="185" t="str">
        <f>IF('البرامج '!N:N&lt;&gt;"",'البرامج '!N:N,"")</f>
        <v/>
      </c>
      <c r="AH72" s="166" t="str">
        <f t="shared" ca="1" si="49"/>
        <v/>
      </c>
      <c r="AI72" s="177" t="str">
        <f t="shared" ca="1" si="38"/>
        <v/>
      </c>
      <c r="AJ72" s="165">
        <f t="shared" ca="1" si="43"/>
        <v>0</v>
      </c>
      <c r="AK72" s="164"/>
      <c r="AL72" s="152"/>
      <c r="AM72" s="162" t="str">
        <f>IF('البرامج '!O:O&lt;&gt;"",'البرامج '!O:O,"")</f>
        <v/>
      </c>
      <c r="AN72" s="162" t="str">
        <f t="shared" ca="1" si="44"/>
        <v/>
      </c>
      <c r="AO72" s="175" t="str">
        <f t="shared" ca="1" si="39"/>
        <v/>
      </c>
      <c r="AP72" s="165">
        <f t="shared" ca="1" si="50"/>
        <v>0</v>
      </c>
      <c r="AQ72" s="152"/>
      <c r="AR72" s="164"/>
      <c r="AS72" s="185" t="str">
        <f>IF('البرامج '!P:P&lt;&gt;"",'البرامج '!P:P,"")</f>
        <v/>
      </c>
      <c r="AT72" s="166" t="str">
        <f t="shared" ca="1" si="51"/>
        <v/>
      </c>
      <c r="AU72" s="177" t="str">
        <f t="shared" ca="1" si="40"/>
        <v/>
      </c>
      <c r="AV72" s="165">
        <f t="shared" ca="1" si="52"/>
        <v>0</v>
      </c>
      <c r="AW72" s="164"/>
      <c r="AX72" s="152"/>
      <c r="AY72" s="187" t="str">
        <f>IF('البرامج '!Q:Q&lt;&gt;"",'البرامج '!Q:Q,"")</f>
        <v/>
      </c>
      <c r="AZ72" s="162" t="str">
        <f t="shared" ca="1" si="53"/>
        <v/>
      </c>
      <c r="BA72" s="175" t="str">
        <f t="shared" ca="1" si="41"/>
        <v/>
      </c>
      <c r="BB72" s="165">
        <f t="shared" ca="1" si="54"/>
        <v>0</v>
      </c>
      <c r="BC72" s="152"/>
    </row>
    <row r="73" spans="1:55" x14ac:dyDescent="0.5">
      <c r="A73" s="181" t="str">
        <f t="shared" ca="1" si="27"/>
        <v/>
      </c>
      <c r="B73" s="159" t="str">
        <f>IF('البرامج '!A:A&lt;&gt;"",'البرامج '!A:A,"")</f>
        <v/>
      </c>
      <c r="C73" s="159" t="str">
        <f>IF('البرامج '!D:D&lt;&gt;"",'البرامج '!D:D,"")</f>
        <v/>
      </c>
      <c r="D73" s="159" t="str">
        <f>IF('البرامج '!G:G&lt;&gt;"",'البرامج '!G:G,"")</f>
        <v/>
      </c>
      <c r="F73" s="148"/>
      <c r="I73" s="157">
        <f t="shared" ca="1" si="45"/>
        <v>0</v>
      </c>
      <c r="K73" s="157">
        <f t="shared" ca="1" si="28"/>
        <v>0</v>
      </c>
      <c r="M73" s="157">
        <f t="shared" ca="1" si="29"/>
        <v>0</v>
      </c>
      <c r="N73" s="181" t="str">
        <f t="shared" si="46"/>
        <v/>
      </c>
      <c r="O73" s="146" t="str">
        <f t="shared" si="30"/>
        <v/>
      </c>
      <c r="P73" s="157">
        <f t="shared" ca="1" si="47"/>
        <v>0</v>
      </c>
      <c r="R73" s="161" t="str">
        <f t="shared" ca="1" si="31"/>
        <v/>
      </c>
      <c r="U73" s="157">
        <f t="shared" ca="1" si="32"/>
        <v>0</v>
      </c>
      <c r="W73" s="157">
        <f t="shared" ca="1" si="33"/>
        <v>0</v>
      </c>
      <c r="Y73" s="157">
        <f t="shared" ca="1" si="34"/>
        <v>0</v>
      </c>
      <c r="Z73" s="161" t="str">
        <f t="shared" si="35"/>
        <v/>
      </c>
      <c r="AB73" s="162" t="str">
        <f t="shared" ca="1" si="48"/>
        <v/>
      </c>
      <c r="AC73" s="175" t="str">
        <f t="shared" ca="1" si="36"/>
        <v/>
      </c>
      <c r="AD73" s="163">
        <f t="shared" ca="1" si="37"/>
        <v>0</v>
      </c>
      <c r="AG73" s="185" t="str">
        <f>IF('البرامج '!N:N&lt;&gt;"",'البرامج '!N:N,"")</f>
        <v/>
      </c>
      <c r="AH73" s="166" t="str">
        <f t="shared" ca="1" si="49"/>
        <v/>
      </c>
      <c r="AI73" s="177" t="str">
        <f t="shared" ca="1" si="38"/>
        <v/>
      </c>
      <c r="AJ73" s="165">
        <f t="shared" ca="1" si="43"/>
        <v>0</v>
      </c>
      <c r="AK73" s="164"/>
      <c r="AL73" s="152"/>
      <c r="AM73" s="162" t="str">
        <f>IF('البرامج '!O:O&lt;&gt;"",'البرامج '!O:O,"")</f>
        <v/>
      </c>
      <c r="AN73" s="162" t="str">
        <f t="shared" ca="1" si="44"/>
        <v/>
      </c>
      <c r="AO73" s="175" t="str">
        <f t="shared" ca="1" si="39"/>
        <v/>
      </c>
      <c r="AP73" s="165">
        <f t="shared" ca="1" si="50"/>
        <v>0</v>
      </c>
      <c r="AQ73" s="152"/>
      <c r="AR73" s="164"/>
      <c r="AS73" s="185" t="str">
        <f>IF('البرامج '!P:P&lt;&gt;"",'البرامج '!P:P,"")</f>
        <v/>
      </c>
      <c r="AT73" s="166" t="str">
        <f t="shared" ca="1" si="51"/>
        <v/>
      </c>
      <c r="AU73" s="177" t="str">
        <f t="shared" ca="1" si="40"/>
        <v/>
      </c>
      <c r="AV73" s="165">
        <f t="shared" ca="1" si="52"/>
        <v>0</v>
      </c>
      <c r="AW73" s="164"/>
      <c r="AX73" s="152"/>
      <c r="AY73" s="187" t="str">
        <f>IF('البرامج '!Q:Q&lt;&gt;"",'البرامج '!Q:Q,"")</f>
        <v/>
      </c>
      <c r="AZ73" s="162" t="str">
        <f t="shared" ca="1" si="53"/>
        <v/>
      </c>
      <c r="BA73" s="175" t="str">
        <f t="shared" ca="1" si="41"/>
        <v/>
      </c>
      <c r="BB73" s="165">
        <f t="shared" ca="1" si="54"/>
        <v>0</v>
      </c>
      <c r="BC73" s="152"/>
    </row>
    <row r="74" spans="1:55" x14ac:dyDescent="0.5">
      <c r="A74" s="181" t="str">
        <f t="shared" ca="1" si="27"/>
        <v/>
      </c>
      <c r="B74" s="159" t="str">
        <f>IF('البرامج '!A:A&lt;&gt;"",'البرامج '!A:A,"")</f>
        <v/>
      </c>
      <c r="C74" s="159" t="str">
        <f>IF('البرامج '!D:D&lt;&gt;"",'البرامج '!D:D,"")</f>
        <v/>
      </c>
      <c r="D74" s="159" t="str">
        <f>IF('البرامج '!G:G&lt;&gt;"",'البرامج '!G:G,"")</f>
        <v/>
      </c>
      <c r="F74" s="148"/>
      <c r="I74" s="157">
        <f t="shared" ca="1" si="45"/>
        <v>0</v>
      </c>
      <c r="K74" s="157">
        <f t="shared" ca="1" si="28"/>
        <v>0</v>
      </c>
      <c r="M74" s="157">
        <f t="shared" ca="1" si="29"/>
        <v>0</v>
      </c>
      <c r="N74" s="181" t="str">
        <f t="shared" si="46"/>
        <v/>
      </c>
      <c r="O74" s="146" t="str">
        <f t="shared" si="30"/>
        <v/>
      </c>
      <c r="P74" s="157">
        <f t="shared" ca="1" si="47"/>
        <v>0</v>
      </c>
      <c r="R74" s="161" t="str">
        <f t="shared" ca="1" si="31"/>
        <v/>
      </c>
      <c r="U74" s="157">
        <f t="shared" ca="1" si="32"/>
        <v>0</v>
      </c>
      <c r="W74" s="157">
        <f t="shared" ca="1" si="33"/>
        <v>0</v>
      </c>
      <c r="Y74" s="157">
        <f t="shared" ca="1" si="34"/>
        <v>0</v>
      </c>
      <c r="Z74" s="161" t="str">
        <f t="shared" si="35"/>
        <v/>
      </c>
      <c r="AB74" s="162" t="str">
        <f t="shared" ca="1" si="48"/>
        <v/>
      </c>
      <c r="AC74" s="175" t="str">
        <f t="shared" ca="1" si="36"/>
        <v/>
      </c>
      <c r="AD74" s="163">
        <f t="shared" ca="1" si="37"/>
        <v>0</v>
      </c>
      <c r="AG74" s="185" t="str">
        <f>IF('البرامج '!N:N&lt;&gt;"",'البرامج '!N:N,"")</f>
        <v/>
      </c>
      <c r="AH74" s="166" t="str">
        <f t="shared" ca="1" si="49"/>
        <v/>
      </c>
      <c r="AI74" s="177" t="str">
        <f t="shared" ca="1" si="38"/>
        <v/>
      </c>
      <c r="AJ74" s="165">
        <f t="shared" ca="1" si="43"/>
        <v>0</v>
      </c>
      <c r="AK74" s="164"/>
      <c r="AL74" s="152"/>
      <c r="AM74" s="162" t="str">
        <f>IF('البرامج '!O:O&lt;&gt;"",'البرامج '!O:O,"")</f>
        <v/>
      </c>
      <c r="AN74" s="162" t="str">
        <f t="shared" ca="1" si="44"/>
        <v/>
      </c>
      <c r="AO74" s="175" t="str">
        <f t="shared" ca="1" si="39"/>
        <v/>
      </c>
      <c r="AP74" s="165">
        <f t="shared" ca="1" si="50"/>
        <v>0</v>
      </c>
      <c r="AQ74" s="152"/>
      <c r="AR74" s="164"/>
      <c r="AS74" s="185" t="str">
        <f>IF('البرامج '!P:P&lt;&gt;"",'البرامج '!P:P,"")</f>
        <v/>
      </c>
      <c r="AT74" s="166" t="str">
        <f t="shared" ca="1" si="51"/>
        <v/>
      </c>
      <c r="AU74" s="177" t="str">
        <f t="shared" ca="1" si="40"/>
        <v/>
      </c>
      <c r="AV74" s="165">
        <f t="shared" ca="1" si="52"/>
        <v>0</v>
      </c>
      <c r="AW74" s="164"/>
      <c r="AX74" s="152"/>
      <c r="AY74" s="187" t="str">
        <f>IF('البرامج '!Q:Q&lt;&gt;"",'البرامج '!Q:Q,"")</f>
        <v/>
      </c>
      <c r="AZ74" s="162" t="str">
        <f t="shared" ca="1" si="53"/>
        <v/>
      </c>
      <c r="BA74" s="175" t="str">
        <f t="shared" ca="1" si="41"/>
        <v/>
      </c>
      <c r="BB74" s="165">
        <f t="shared" ca="1" si="54"/>
        <v>0</v>
      </c>
      <c r="BC74" s="152"/>
    </row>
    <row r="75" spans="1:55" x14ac:dyDescent="0.5">
      <c r="A75" s="181" t="str">
        <f t="shared" ca="1" si="27"/>
        <v/>
      </c>
      <c r="B75" s="159" t="str">
        <f>IF('البرامج '!A:A&lt;&gt;"",'البرامج '!A:A,"")</f>
        <v/>
      </c>
      <c r="C75" s="159" t="str">
        <f>IF('البرامج '!D:D&lt;&gt;"",'البرامج '!D:D,"")</f>
        <v/>
      </c>
      <c r="D75" s="159" t="str">
        <f>IF('البرامج '!G:G&lt;&gt;"",'البرامج '!G:G,"")</f>
        <v/>
      </c>
      <c r="F75" s="148"/>
      <c r="I75" s="157">
        <f t="shared" ca="1" si="45"/>
        <v>0</v>
      </c>
      <c r="K75" s="157">
        <f t="shared" ca="1" si="28"/>
        <v>0</v>
      </c>
      <c r="M75" s="157">
        <f t="shared" ca="1" si="29"/>
        <v>0</v>
      </c>
      <c r="N75" s="181" t="str">
        <f t="shared" si="46"/>
        <v/>
      </c>
      <c r="O75" s="146" t="str">
        <f t="shared" si="30"/>
        <v/>
      </c>
      <c r="P75" s="157">
        <f t="shared" ca="1" si="47"/>
        <v>0</v>
      </c>
      <c r="R75" s="161" t="str">
        <f t="shared" ca="1" si="31"/>
        <v/>
      </c>
      <c r="U75" s="157">
        <f t="shared" ca="1" si="32"/>
        <v>0</v>
      </c>
      <c r="W75" s="157">
        <f t="shared" ca="1" si="33"/>
        <v>0</v>
      </c>
      <c r="Y75" s="157">
        <f t="shared" ca="1" si="34"/>
        <v>0</v>
      </c>
      <c r="Z75" s="161" t="str">
        <f t="shared" si="35"/>
        <v/>
      </c>
      <c r="AB75" s="162" t="str">
        <f t="shared" ca="1" si="48"/>
        <v/>
      </c>
      <c r="AC75" s="175" t="str">
        <f t="shared" ca="1" si="36"/>
        <v/>
      </c>
      <c r="AD75" s="163">
        <f t="shared" ca="1" si="37"/>
        <v>0</v>
      </c>
      <c r="AG75" s="185" t="str">
        <f>IF('البرامج '!N:N&lt;&gt;"",'البرامج '!N:N,"")</f>
        <v/>
      </c>
      <c r="AH75" s="166" t="str">
        <f t="shared" ca="1" si="49"/>
        <v/>
      </c>
      <c r="AI75" s="177" t="str">
        <f t="shared" ca="1" si="38"/>
        <v/>
      </c>
      <c r="AJ75" s="165">
        <f t="shared" ca="1" si="43"/>
        <v>0</v>
      </c>
      <c r="AK75" s="164"/>
      <c r="AL75" s="152"/>
      <c r="AM75" s="162" t="str">
        <f>IF('البرامج '!O:O&lt;&gt;"",'البرامج '!O:O,"")</f>
        <v/>
      </c>
      <c r="AN75" s="162" t="str">
        <f t="shared" ca="1" si="44"/>
        <v/>
      </c>
      <c r="AO75" s="175" t="str">
        <f t="shared" ca="1" si="39"/>
        <v/>
      </c>
      <c r="AP75" s="165">
        <f t="shared" ca="1" si="50"/>
        <v>0</v>
      </c>
      <c r="AQ75" s="152"/>
      <c r="AR75" s="164"/>
      <c r="AS75" s="185" t="str">
        <f>IF('البرامج '!P:P&lt;&gt;"",'البرامج '!P:P,"")</f>
        <v/>
      </c>
      <c r="AT75" s="166" t="str">
        <f t="shared" ca="1" si="51"/>
        <v/>
      </c>
      <c r="AU75" s="177" t="str">
        <f t="shared" ca="1" si="40"/>
        <v/>
      </c>
      <c r="AV75" s="165">
        <f t="shared" ca="1" si="52"/>
        <v>0</v>
      </c>
      <c r="AW75" s="164"/>
      <c r="AX75" s="152"/>
      <c r="AY75" s="187" t="str">
        <f>IF('البرامج '!Q:Q&lt;&gt;"",'البرامج '!Q:Q,"")</f>
        <v/>
      </c>
      <c r="AZ75" s="162" t="str">
        <f t="shared" ca="1" si="53"/>
        <v/>
      </c>
      <c r="BA75" s="175" t="str">
        <f t="shared" ca="1" si="41"/>
        <v/>
      </c>
      <c r="BB75" s="165">
        <f t="shared" ca="1" si="54"/>
        <v>0</v>
      </c>
      <c r="BC75" s="152"/>
    </row>
    <row r="76" spans="1:55" x14ac:dyDescent="0.5">
      <c r="A76" s="181" t="str">
        <f t="shared" ca="1" si="27"/>
        <v/>
      </c>
      <c r="B76" s="159" t="str">
        <f>IF('البرامج '!A:A&lt;&gt;"",'البرامج '!A:A,"")</f>
        <v/>
      </c>
      <c r="C76" s="159" t="str">
        <f>IF('البرامج '!D:D&lt;&gt;"",'البرامج '!D:D,"")</f>
        <v/>
      </c>
      <c r="D76" s="159" t="str">
        <f>IF('البرامج '!G:G&lt;&gt;"",'البرامج '!G:G,"")</f>
        <v/>
      </c>
      <c r="F76" s="148"/>
      <c r="I76" s="157">
        <f t="shared" ca="1" si="45"/>
        <v>0</v>
      </c>
      <c r="K76" s="157">
        <f t="shared" ca="1" si="28"/>
        <v>0</v>
      </c>
      <c r="M76" s="157">
        <f t="shared" ca="1" si="29"/>
        <v>0</v>
      </c>
      <c r="N76" s="181" t="str">
        <f t="shared" si="46"/>
        <v/>
      </c>
      <c r="O76" s="146" t="str">
        <f t="shared" si="30"/>
        <v/>
      </c>
      <c r="P76" s="157">
        <f t="shared" ca="1" si="47"/>
        <v>0</v>
      </c>
      <c r="R76" s="161" t="str">
        <f t="shared" ca="1" si="31"/>
        <v/>
      </c>
      <c r="U76" s="157">
        <f t="shared" ca="1" si="32"/>
        <v>0</v>
      </c>
      <c r="W76" s="157">
        <f t="shared" ca="1" si="33"/>
        <v>0</v>
      </c>
      <c r="Y76" s="157">
        <f t="shared" ca="1" si="34"/>
        <v>0</v>
      </c>
      <c r="Z76" s="161" t="str">
        <f t="shared" si="35"/>
        <v/>
      </c>
      <c r="AB76" s="162" t="str">
        <f t="shared" ca="1" si="48"/>
        <v/>
      </c>
      <c r="AC76" s="175" t="str">
        <f t="shared" ca="1" si="36"/>
        <v/>
      </c>
      <c r="AD76" s="163">
        <f t="shared" ca="1" si="37"/>
        <v>0</v>
      </c>
      <c r="AG76" s="185" t="str">
        <f>IF('البرامج '!N:N&lt;&gt;"",'البرامج '!N:N,"")</f>
        <v/>
      </c>
      <c r="AH76" s="166" t="str">
        <f t="shared" ca="1" si="49"/>
        <v/>
      </c>
      <c r="AI76" s="177" t="str">
        <f t="shared" ca="1" si="38"/>
        <v/>
      </c>
      <c r="AJ76" s="165">
        <f t="shared" ca="1" si="43"/>
        <v>0</v>
      </c>
      <c r="AK76" s="164"/>
      <c r="AL76" s="152"/>
      <c r="AM76" s="162" t="str">
        <f>IF('البرامج '!O:O&lt;&gt;"",'البرامج '!O:O,"")</f>
        <v/>
      </c>
      <c r="AN76" s="162" t="str">
        <f t="shared" ca="1" si="44"/>
        <v/>
      </c>
      <c r="AO76" s="175" t="str">
        <f t="shared" ca="1" si="39"/>
        <v/>
      </c>
      <c r="AP76" s="165">
        <f t="shared" ca="1" si="50"/>
        <v>0</v>
      </c>
      <c r="AQ76" s="152"/>
      <c r="AR76" s="164"/>
      <c r="AS76" s="185" t="str">
        <f>IF('البرامج '!P:P&lt;&gt;"",'البرامج '!P:P,"")</f>
        <v/>
      </c>
      <c r="AT76" s="166" t="str">
        <f t="shared" ca="1" si="51"/>
        <v/>
      </c>
      <c r="AU76" s="177" t="str">
        <f t="shared" ca="1" si="40"/>
        <v/>
      </c>
      <c r="AV76" s="165">
        <f t="shared" ca="1" si="52"/>
        <v>0</v>
      </c>
      <c r="AW76" s="164"/>
      <c r="AX76" s="152"/>
      <c r="AY76" s="187" t="str">
        <f>IF('البرامج '!Q:Q&lt;&gt;"",'البرامج '!Q:Q,"")</f>
        <v/>
      </c>
      <c r="AZ76" s="162" t="str">
        <f t="shared" ca="1" si="53"/>
        <v/>
      </c>
      <c r="BA76" s="175" t="str">
        <f t="shared" ca="1" si="41"/>
        <v/>
      </c>
      <c r="BB76" s="165">
        <f t="shared" ca="1" si="54"/>
        <v>0</v>
      </c>
      <c r="BC76" s="152"/>
    </row>
    <row r="77" spans="1:55" x14ac:dyDescent="0.5">
      <c r="A77" s="181" t="str">
        <f t="shared" ca="1" si="27"/>
        <v/>
      </c>
      <c r="B77" s="159" t="str">
        <f>IF('البرامج '!A:A&lt;&gt;"",'البرامج '!A:A,"")</f>
        <v/>
      </c>
      <c r="C77" s="159" t="str">
        <f>IF('البرامج '!D:D&lt;&gt;"",'البرامج '!D:D,"")</f>
        <v/>
      </c>
      <c r="D77" s="159" t="str">
        <f>IF('البرامج '!G:G&lt;&gt;"",'البرامج '!G:G,"")</f>
        <v/>
      </c>
      <c r="F77" s="148"/>
      <c r="I77" s="157">
        <f t="shared" ca="1" si="45"/>
        <v>0</v>
      </c>
      <c r="K77" s="157">
        <f t="shared" ca="1" si="28"/>
        <v>0</v>
      </c>
      <c r="M77" s="157">
        <f t="shared" ca="1" si="29"/>
        <v>0</v>
      </c>
      <c r="N77" s="181" t="str">
        <f t="shared" si="46"/>
        <v/>
      </c>
      <c r="O77" s="146" t="str">
        <f t="shared" si="30"/>
        <v/>
      </c>
      <c r="P77" s="157">
        <f t="shared" ca="1" si="47"/>
        <v>0</v>
      </c>
      <c r="R77" s="161" t="str">
        <f t="shared" ca="1" si="31"/>
        <v/>
      </c>
      <c r="U77" s="157">
        <f t="shared" ca="1" si="32"/>
        <v>0</v>
      </c>
      <c r="W77" s="157">
        <f t="shared" ca="1" si="33"/>
        <v>0</v>
      </c>
      <c r="Y77" s="157">
        <f t="shared" ca="1" si="34"/>
        <v>0</v>
      </c>
      <c r="Z77" s="161" t="str">
        <f t="shared" si="35"/>
        <v/>
      </c>
      <c r="AB77" s="162" t="str">
        <f t="shared" ca="1" si="48"/>
        <v/>
      </c>
      <c r="AC77" s="175" t="str">
        <f t="shared" ca="1" si="36"/>
        <v/>
      </c>
      <c r="AD77" s="163">
        <f t="shared" ca="1" si="37"/>
        <v>0</v>
      </c>
      <c r="AG77" s="185" t="str">
        <f>IF('البرامج '!N:N&lt;&gt;"",'البرامج '!N:N,"")</f>
        <v/>
      </c>
      <c r="AH77" s="166" t="str">
        <f t="shared" ca="1" si="49"/>
        <v/>
      </c>
      <c r="AI77" s="177" t="str">
        <f t="shared" ca="1" si="38"/>
        <v/>
      </c>
      <c r="AJ77" s="165">
        <f t="shared" ca="1" si="43"/>
        <v>0</v>
      </c>
      <c r="AK77" s="164"/>
      <c r="AL77" s="152"/>
      <c r="AM77" s="162" t="str">
        <f>IF('البرامج '!O:O&lt;&gt;"",'البرامج '!O:O,"")</f>
        <v/>
      </c>
      <c r="AN77" s="162" t="str">
        <f t="shared" ca="1" si="44"/>
        <v/>
      </c>
      <c r="AO77" s="175" t="str">
        <f t="shared" ca="1" si="39"/>
        <v/>
      </c>
      <c r="AP77" s="165">
        <f t="shared" ca="1" si="50"/>
        <v>0</v>
      </c>
      <c r="AQ77" s="152"/>
      <c r="AR77" s="164"/>
      <c r="AS77" s="185" t="str">
        <f>IF('البرامج '!P:P&lt;&gt;"",'البرامج '!P:P,"")</f>
        <v/>
      </c>
      <c r="AT77" s="166" t="str">
        <f t="shared" ca="1" si="51"/>
        <v/>
      </c>
      <c r="AU77" s="177" t="str">
        <f t="shared" ca="1" si="40"/>
        <v/>
      </c>
      <c r="AV77" s="165">
        <f t="shared" ca="1" si="52"/>
        <v>0</v>
      </c>
      <c r="AW77" s="164"/>
      <c r="AX77" s="152"/>
      <c r="AY77" s="187" t="str">
        <f>IF('البرامج '!Q:Q&lt;&gt;"",'البرامج '!Q:Q,"")</f>
        <v/>
      </c>
      <c r="AZ77" s="162" t="str">
        <f t="shared" ca="1" si="53"/>
        <v/>
      </c>
      <c r="BA77" s="175" t="str">
        <f t="shared" ca="1" si="41"/>
        <v/>
      </c>
      <c r="BB77" s="165">
        <f t="shared" ca="1" si="54"/>
        <v>0</v>
      </c>
      <c r="BC77" s="152"/>
    </row>
    <row r="78" spans="1:55" x14ac:dyDescent="0.5">
      <c r="A78" s="181" t="str">
        <f t="shared" ca="1" si="27"/>
        <v/>
      </c>
      <c r="B78" s="159" t="str">
        <f>IF('البرامج '!A:A&lt;&gt;"",'البرامج '!A:A,"")</f>
        <v/>
      </c>
      <c r="C78" s="159" t="str">
        <f>IF('البرامج '!D:D&lt;&gt;"",'البرامج '!D:D,"")</f>
        <v/>
      </c>
      <c r="D78" s="159" t="str">
        <f>IF('البرامج '!G:G&lt;&gt;"",'البرامج '!G:G,"")</f>
        <v/>
      </c>
      <c r="F78" s="148"/>
      <c r="I78" s="157">
        <f t="shared" ca="1" si="45"/>
        <v>0</v>
      </c>
      <c r="K78" s="157">
        <f t="shared" ca="1" si="28"/>
        <v>0</v>
      </c>
      <c r="M78" s="157">
        <f t="shared" ca="1" si="29"/>
        <v>0</v>
      </c>
      <c r="N78" s="181" t="str">
        <f t="shared" si="46"/>
        <v/>
      </c>
      <c r="O78" s="146" t="str">
        <f t="shared" si="30"/>
        <v/>
      </c>
      <c r="P78" s="157">
        <f t="shared" ca="1" si="47"/>
        <v>0</v>
      </c>
      <c r="R78" s="161" t="str">
        <f t="shared" ca="1" si="31"/>
        <v/>
      </c>
      <c r="U78" s="157">
        <f t="shared" ca="1" si="32"/>
        <v>0</v>
      </c>
      <c r="W78" s="157">
        <f t="shared" ca="1" si="33"/>
        <v>0</v>
      </c>
      <c r="Y78" s="157">
        <f t="shared" ca="1" si="34"/>
        <v>0</v>
      </c>
      <c r="Z78" s="161" t="str">
        <f t="shared" si="35"/>
        <v/>
      </c>
      <c r="AB78" s="162" t="str">
        <f t="shared" ca="1" si="48"/>
        <v/>
      </c>
      <c r="AC78" s="175" t="str">
        <f t="shared" ca="1" si="36"/>
        <v/>
      </c>
      <c r="AD78" s="163">
        <f t="shared" ca="1" si="37"/>
        <v>0</v>
      </c>
      <c r="AG78" s="185" t="str">
        <f>IF('البرامج '!N:N&lt;&gt;"",'البرامج '!N:N,"")</f>
        <v/>
      </c>
      <c r="AH78" s="166" t="str">
        <f t="shared" ca="1" si="49"/>
        <v/>
      </c>
      <c r="AI78" s="177" t="str">
        <f t="shared" ca="1" si="38"/>
        <v/>
      </c>
      <c r="AJ78" s="165">
        <f t="shared" ca="1" si="43"/>
        <v>0</v>
      </c>
      <c r="AK78" s="164"/>
      <c r="AL78" s="152"/>
      <c r="AM78" s="162" t="str">
        <f>IF('البرامج '!O:O&lt;&gt;"",'البرامج '!O:O,"")</f>
        <v/>
      </c>
      <c r="AN78" s="162" t="str">
        <f t="shared" ca="1" si="44"/>
        <v/>
      </c>
      <c r="AO78" s="175" t="str">
        <f t="shared" ca="1" si="39"/>
        <v/>
      </c>
      <c r="AP78" s="165">
        <f t="shared" ca="1" si="50"/>
        <v>0</v>
      </c>
      <c r="AQ78" s="152"/>
      <c r="AR78" s="164"/>
      <c r="AS78" s="185" t="str">
        <f>IF('البرامج '!P:P&lt;&gt;"",'البرامج '!P:P,"")</f>
        <v/>
      </c>
      <c r="AT78" s="166" t="str">
        <f t="shared" ca="1" si="51"/>
        <v/>
      </c>
      <c r="AU78" s="177" t="str">
        <f t="shared" ca="1" si="40"/>
        <v/>
      </c>
      <c r="AV78" s="165">
        <f t="shared" ca="1" si="52"/>
        <v>0</v>
      </c>
      <c r="AW78" s="164"/>
      <c r="AX78" s="152"/>
      <c r="AY78" s="187" t="str">
        <f>IF('البرامج '!Q:Q&lt;&gt;"",'البرامج '!Q:Q,"")</f>
        <v/>
      </c>
      <c r="AZ78" s="162" t="str">
        <f t="shared" ca="1" si="53"/>
        <v/>
      </c>
      <c r="BA78" s="175" t="str">
        <f t="shared" ca="1" si="41"/>
        <v/>
      </c>
      <c r="BB78" s="165">
        <f t="shared" ca="1" si="54"/>
        <v>0</v>
      </c>
      <c r="BC78" s="152"/>
    </row>
    <row r="79" spans="1:55" x14ac:dyDescent="0.5">
      <c r="A79" s="181" t="str">
        <f t="shared" ca="1" si="27"/>
        <v/>
      </c>
      <c r="B79" s="159" t="str">
        <f>IF('البرامج '!A:A&lt;&gt;"",'البرامج '!A:A,"")</f>
        <v/>
      </c>
      <c r="C79" s="159" t="str">
        <f>IF('البرامج '!D:D&lt;&gt;"",'البرامج '!D:D,"")</f>
        <v/>
      </c>
      <c r="D79" s="159" t="str">
        <f>IF('البرامج '!G:G&lt;&gt;"",'البرامج '!G:G,"")</f>
        <v/>
      </c>
      <c r="F79" s="148"/>
      <c r="I79" s="157">
        <f t="shared" ca="1" si="45"/>
        <v>0</v>
      </c>
      <c r="K79" s="157">
        <f t="shared" ca="1" si="28"/>
        <v>0</v>
      </c>
      <c r="M79" s="157">
        <f t="shared" ca="1" si="29"/>
        <v>0</v>
      </c>
      <c r="N79" s="181" t="str">
        <f t="shared" si="46"/>
        <v/>
      </c>
      <c r="O79" s="146" t="str">
        <f t="shared" si="30"/>
        <v/>
      </c>
      <c r="P79" s="157">
        <f t="shared" ca="1" si="47"/>
        <v>0</v>
      </c>
      <c r="R79" s="161" t="str">
        <f t="shared" ca="1" si="31"/>
        <v/>
      </c>
      <c r="U79" s="157">
        <f t="shared" ca="1" si="32"/>
        <v>0</v>
      </c>
      <c r="W79" s="157">
        <f t="shared" ca="1" si="33"/>
        <v>0</v>
      </c>
      <c r="Y79" s="157">
        <f t="shared" ca="1" si="34"/>
        <v>0</v>
      </c>
      <c r="Z79" s="161" t="str">
        <f t="shared" si="35"/>
        <v/>
      </c>
      <c r="AB79" s="162" t="str">
        <f t="shared" ca="1" si="48"/>
        <v/>
      </c>
      <c r="AC79" s="175" t="str">
        <f t="shared" ca="1" si="36"/>
        <v/>
      </c>
      <c r="AD79" s="163">
        <f t="shared" ca="1" si="37"/>
        <v>0</v>
      </c>
      <c r="AG79" s="185" t="str">
        <f>IF('البرامج '!N:N&lt;&gt;"",'البرامج '!N:N,"")</f>
        <v/>
      </c>
      <c r="AH79" s="166" t="str">
        <f t="shared" ca="1" si="49"/>
        <v/>
      </c>
      <c r="AI79" s="177" t="str">
        <f t="shared" ca="1" si="38"/>
        <v/>
      </c>
      <c r="AJ79" s="165">
        <f t="shared" ca="1" si="43"/>
        <v>0</v>
      </c>
      <c r="AK79" s="164"/>
      <c r="AL79" s="152"/>
      <c r="AM79" s="162" t="str">
        <f>IF('البرامج '!O:O&lt;&gt;"",'البرامج '!O:O,"")</f>
        <v/>
      </c>
      <c r="AN79" s="162" t="str">
        <f t="shared" ca="1" si="44"/>
        <v/>
      </c>
      <c r="AO79" s="175" t="str">
        <f t="shared" ca="1" si="39"/>
        <v/>
      </c>
      <c r="AP79" s="165">
        <f t="shared" ca="1" si="50"/>
        <v>0</v>
      </c>
      <c r="AQ79" s="152"/>
      <c r="AR79" s="164"/>
      <c r="AS79" s="185" t="str">
        <f>IF('البرامج '!P:P&lt;&gt;"",'البرامج '!P:P,"")</f>
        <v/>
      </c>
      <c r="AT79" s="166" t="str">
        <f t="shared" ca="1" si="51"/>
        <v/>
      </c>
      <c r="AU79" s="177" t="str">
        <f t="shared" ca="1" si="40"/>
        <v/>
      </c>
      <c r="AV79" s="165">
        <f t="shared" ca="1" si="52"/>
        <v>0</v>
      </c>
      <c r="AW79" s="164"/>
      <c r="AX79" s="152"/>
      <c r="AY79" s="187" t="str">
        <f>IF('البرامج '!Q:Q&lt;&gt;"",'البرامج '!Q:Q,"")</f>
        <v/>
      </c>
      <c r="AZ79" s="162" t="str">
        <f t="shared" ca="1" si="53"/>
        <v/>
      </c>
      <c r="BA79" s="175" t="str">
        <f t="shared" ca="1" si="41"/>
        <v/>
      </c>
      <c r="BB79" s="165">
        <f t="shared" ca="1" si="54"/>
        <v>0</v>
      </c>
      <c r="BC79" s="152"/>
    </row>
    <row r="80" spans="1:55" x14ac:dyDescent="0.5">
      <c r="A80" s="181" t="str">
        <f t="shared" ca="1" si="27"/>
        <v/>
      </c>
      <c r="B80" s="159" t="str">
        <f>IF('البرامج '!A:A&lt;&gt;"",'البرامج '!A:A,"")</f>
        <v/>
      </c>
      <c r="C80" s="159" t="str">
        <f>IF('البرامج '!D:D&lt;&gt;"",'البرامج '!D:D,"")</f>
        <v/>
      </c>
      <c r="D80" s="159" t="str">
        <f>IF('البرامج '!G:G&lt;&gt;"",'البرامج '!G:G,"")</f>
        <v/>
      </c>
      <c r="F80" s="148"/>
      <c r="I80" s="157">
        <f t="shared" ca="1" si="45"/>
        <v>0</v>
      </c>
      <c r="K80" s="157">
        <f t="shared" ca="1" si="28"/>
        <v>0</v>
      </c>
      <c r="M80" s="157">
        <f t="shared" ca="1" si="29"/>
        <v>0</v>
      </c>
      <c r="N80" s="181" t="str">
        <f t="shared" si="46"/>
        <v/>
      </c>
      <c r="O80" s="146" t="str">
        <f t="shared" si="30"/>
        <v/>
      </c>
      <c r="P80" s="157">
        <f t="shared" ca="1" si="47"/>
        <v>0</v>
      </c>
      <c r="R80" s="161" t="str">
        <f t="shared" ca="1" si="31"/>
        <v/>
      </c>
      <c r="U80" s="157">
        <f t="shared" ca="1" si="32"/>
        <v>0</v>
      </c>
      <c r="W80" s="157">
        <f t="shared" ca="1" si="33"/>
        <v>0</v>
      </c>
      <c r="Y80" s="157">
        <f t="shared" ca="1" si="34"/>
        <v>0</v>
      </c>
      <c r="Z80" s="161" t="str">
        <f t="shared" si="35"/>
        <v/>
      </c>
      <c r="AB80" s="162" t="str">
        <f t="shared" ca="1" si="48"/>
        <v/>
      </c>
      <c r="AC80" s="175" t="str">
        <f t="shared" ca="1" si="36"/>
        <v/>
      </c>
      <c r="AD80" s="163">
        <f t="shared" ca="1" si="37"/>
        <v>0</v>
      </c>
      <c r="AG80" s="185" t="str">
        <f>IF('البرامج '!N:N&lt;&gt;"",'البرامج '!N:N,"")</f>
        <v/>
      </c>
      <c r="AH80" s="166" t="str">
        <f t="shared" ca="1" si="49"/>
        <v/>
      </c>
      <c r="AI80" s="177" t="str">
        <f t="shared" ca="1" si="38"/>
        <v/>
      </c>
      <c r="AJ80" s="165">
        <f t="shared" ca="1" si="43"/>
        <v>0</v>
      </c>
      <c r="AK80" s="164"/>
      <c r="AL80" s="152"/>
      <c r="AM80" s="162" t="str">
        <f>IF('البرامج '!O:O&lt;&gt;"",'البرامج '!O:O,"")</f>
        <v/>
      </c>
      <c r="AN80" s="162" t="str">
        <f t="shared" ca="1" si="44"/>
        <v/>
      </c>
      <c r="AO80" s="175" t="str">
        <f t="shared" ca="1" si="39"/>
        <v/>
      </c>
      <c r="AP80" s="165">
        <f t="shared" ca="1" si="50"/>
        <v>0</v>
      </c>
      <c r="AQ80" s="152"/>
      <c r="AR80" s="164"/>
      <c r="AS80" s="185" t="str">
        <f>IF('البرامج '!P:P&lt;&gt;"",'البرامج '!P:P,"")</f>
        <v/>
      </c>
      <c r="AT80" s="166" t="str">
        <f t="shared" ca="1" si="51"/>
        <v/>
      </c>
      <c r="AU80" s="177" t="str">
        <f t="shared" ca="1" si="40"/>
        <v/>
      </c>
      <c r="AV80" s="165">
        <f t="shared" ca="1" si="52"/>
        <v>0</v>
      </c>
      <c r="AW80" s="164"/>
      <c r="AX80" s="152"/>
      <c r="AY80" s="187" t="str">
        <f>IF('البرامج '!Q:Q&lt;&gt;"",'البرامج '!Q:Q,"")</f>
        <v/>
      </c>
      <c r="AZ80" s="162" t="str">
        <f t="shared" ca="1" si="53"/>
        <v/>
      </c>
      <c r="BA80" s="175" t="str">
        <f t="shared" ca="1" si="41"/>
        <v/>
      </c>
      <c r="BB80" s="165">
        <f t="shared" ca="1" si="54"/>
        <v>0</v>
      </c>
      <c r="BC80" s="152"/>
    </row>
    <row r="81" spans="1:55" x14ac:dyDescent="0.5">
      <c r="A81" s="181" t="str">
        <f t="shared" ref="A81:A144" ca="1" si="55">IF(B81&lt;&gt;"",IF(A81 = "", NOW(),A81),"")</f>
        <v/>
      </c>
      <c r="B81" s="159" t="str">
        <f>IF('البرامج '!A:A&lt;&gt;"",'البرامج '!A:A,"")</f>
        <v/>
      </c>
      <c r="C81" s="159" t="str">
        <f>IF('البرامج '!D:D&lt;&gt;"",'البرامج '!D:D,"")</f>
        <v/>
      </c>
      <c r="D81" s="159" t="str">
        <f>IF('البرامج '!G:G&lt;&gt;"",'البرامج '!G:G,"")</f>
        <v/>
      </c>
      <c r="F81" s="148"/>
      <c r="I81" s="157">
        <f t="shared" ca="1" si="45"/>
        <v>0</v>
      </c>
      <c r="K81" s="157">
        <f t="shared" ref="K81:K144" ca="1" si="56">IF(A81&lt;&gt;"",IF(J81&lt;&gt;"",IF(K81=0,NOW()-A81,K81),NOW()-A81),0)</f>
        <v>0</v>
      </c>
      <c r="M81" s="157">
        <f t="shared" ref="M81:M144" ca="1" si="57">IF(A81&lt;&gt;"",IF(L81&lt;&gt;"",IF(M81=0,NOW()-A81,M81),NOW()-A81),0)</f>
        <v>0</v>
      </c>
      <c r="N81" s="181" t="str">
        <f t="shared" si="46"/>
        <v/>
      </c>
      <c r="O81" s="146" t="str">
        <f t="shared" ref="O81:O144" si="58">IF(N81="","",MONTH(N81)&amp;"/"&amp;YEAR(N81))</f>
        <v/>
      </c>
      <c r="P81" s="157">
        <f t="shared" ca="1" si="47"/>
        <v>0</v>
      </c>
      <c r="R81" s="161" t="str">
        <f t="shared" ref="R81:R144" ca="1" si="59">IF(Q81&lt;&gt;"",IF(R81 = "", NOW(),R81),"")</f>
        <v/>
      </c>
      <c r="U81" s="157">
        <f t="shared" ref="U81:U144" ca="1" si="60">IF(R81&lt;&gt;"",IF(T81&lt;&gt;"",IF(U81=0,NOW()-R81,U81),NOW()-R81),0)</f>
        <v>0</v>
      </c>
      <c r="W81" s="157">
        <f t="shared" ref="W81:W144" ca="1" si="61">IF(R81&lt;&gt;"",IF(V81&lt;&gt;"",IF(W81=0,NOW()-R81,W81),NOW()-R81),0)</f>
        <v>0</v>
      </c>
      <c r="Y81" s="157">
        <f t="shared" ref="Y81:Y144" ca="1" si="62">IF(R81&lt;&gt;"",IF(X81&lt;&gt;"",IF(Y81=0,NOW()-R81,Y81),NOW()-R81),0)</f>
        <v>0</v>
      </c>
      <c r="Z81" s="161" t="str">
        <f t="shared" ref="Z81:Z144" si="63">IF(AND(X81&lt;&gt;"",V81&lt;&gt;"",T81&lt;&gt;""),R81+MAX(Y81,W81,U81),"")</f>
        <v/>
      </c>
      <c r="AB81" s="162" t="str">
        <f t="shared" ca="1" si="48"/>
        <v/>
      </c>
      <c r="AC81" s="175" t="str">
        <f t="shared" ref="AC81:AC144" ca="1" si="64">IF(AB81="","",MONTH(AB81)&amp;"/"&amp;YEAR(AB81))</f>
        <v/>
      </c>
      <c r="AD81" s="163">
        <f t="shared" ref="AD81:AD144" ca="1" si="65">IF(Z81&lt;&gt;"",IF(AE81="تم ",IF(AD81=0,AB81-Z81,AD81),NOW()-Z81),0)</f>
        <v>0</v>
      </c>
      <c r="AG81" s="185" t="str">
        <f>IF('البرامج '!N:N&lt;&gt;"",'البرامج '!N:N,"")</f>
        <v/>
      </c>
      <c r="AH81" s="166" t="str">
        <f t="shared" ca="1" si="49"/>
        <v/>
      </c>
      <c r="AI81" s="177" t="str">
        <f t="shared" ref="AI81:AI144" ca="1" si="66">IF(AH81="","",MONTH(AH81)&amp;"/"&amp;YEAR(AH81))</f>
        <v/>
      </c>
      <c r="AJ81" s="165">
        <f t="shared" ca="1" si="43"/>
        <v>0</v>
      </c>
      <c r="AK81" s="164"/>
      <c r="AL81" s="152"/>
      <c r="AM81" s="162" t="str">
        <f>IF('البرامج '!O:O&lt;&gt;"",'البرامج '!O:O,"")</f>
        <v/>
      </c>
      <c r="AN81" s="162" t="str">
        <f t="shared" ca="1" si="44"/>
        <v/>
      </c>
      <c r="AO81" s="175" t="str">
        <f t="shared" ref="AO81:AO144" ca="1" si="67">IF(AN81="","",MONTH(AN81)&amp;"/"&amp;YEAR(AN81))</f>
        <v/>
      </c>
      <c r="AP81" s="165">
        <f t="shared" ca="1" si="50"/>
        <v>0</v>
      </c>
      <c r="AQ81" s="152"/>
      <c r="AR81" s="164"/>
      <c r="AS81" s="185" t="str">
        <f>IF('البرامج '!P:P&lt;&gt;"",'البرامج '!P:P,"")</f>
        <v/>
      </c>
      <c r="AT81" s="166" t="str">
        <f t="shared" ca="1" si="51"/>
        <v/>
      </c>
      <c r="AU81" s="177" t="str">
        <f t="shared" ref="AU81:AU144" ca="1" si="68">IF(AT81="","",MONTH(AT81)&amp;"/"&amp;YEAR(AT81))</f>
        <v/>
      </c>
      <c r="AV81" s="165">
        <f t="shared" ca="1" si="52"/>
        <v>0</v>
      </c>
      <c r="AW81" s="164"/>
      <c r="AX81" s="152"/>
      <c r="AY81" s="187" t="str">
        <f>IF('البرامج '!Q:Q&lt;&gt;"",'البرامج '!Q:Q,"")</f>
        <v/>
      </c>
      <c r="AZ81" s="162" t="str">
        <f t="shared" ca="1" si="53"/>
        <v/>
      </c>
      <c r="BA81" s="175" t="str">
        <f t="shared" ref="BA81:BA144" ca="1" si="69">IF(AZ81="","",MONTH(AZ81)&amp;"/"&amp;YEAR(AZ81))</f>
        <v/>
      </c>
      <c r="BB81" s="165">
        <f t="shared" ca="1" si="54"/>
        <v>0</v>
      </c>
      <c r="BC81" s="152"/>
    </row>
    <row r="82" spans="1:55" x14ac:dyDescent="0.5">
      <c r="A82" s="181" t="str">
        <f t="shared" ca="1" si="55"/>
        <v/>
      </c>
      <c r="B82" s="159" t="str">
        <f>IF('البرامج '!A:A&lt;&gt;"",'البرامج '!A:A,"")</f>
        <v/>
      </c>
      <c r="C82" s="159" t="str">
        <f>IF('البرامج '!D:D&lt;&gt;"",'البرامج '!D:D,"")</f>
        <v/>
      </c>
      <c r="D82" s="159" t="str">
        <f>IF('البرامج '!G:G&lt;&gt;"",'البرامج '!G:G,"")</f>
        <v/>
      </c>
      <c r="F82" s="148"/>
      <c r="I82" s="157">
        <f t="shared" ca="1" si="45"/>
        <v>0</v>
      </c>
      <c r="K82" s="157">
        <f t="shared" ca="1" si="56"/>
        <v>0</v>
      </c>
      <c r="M82" s="157">
        <f t="shared" ca="1" si="57"/>
        <v>0</v>
      </c>
      <c r="N82" s="181" t="str">
        <f t="shared" si="46"/>
        <v/>
      </c>
      <c r="O82" s="146" t="str">
        <f t="shared" si="58"/>
        <v/>
      </c>
      <c r="P82" s="157">
        <f t="shared" ca="1" si="47"/>
        <v>0</v>
      </c>
      <c r="R82" s="161" t="str">
        <f t="shared" ca="1" si="59"/>
        <v/>
      </c>
      <c r="U82" s="157">
        <f t="shared" ca="1" si="60"/>
        <v>0</v>
      </c>
      <c r="W82" s="157">
        <f t="shared" ca="1" si="61"/>
        <v>0</v>
      </c>
      <c r="Y82" s="157">
        <f t="shared" ca="1" si="62"/>
        <v>0</v>
      </c>
      <c r="Z82" s="161" t="str">
        <f t="shared" si="63"/>
        <v/>
      </c>
      <c r="AB82" s="162" t="str">
        <f t="shared" ca="1" si="48"/>
        <v/>
      </c>
      <c r="AC82" s="175" t="str">
        <f t="shared" ca="1" si="64"/>
        <v/>
      </c>
      <c r="AD82" s="163">
        <f t="shared" ca="1" si="65"/>
        <v>0</v>
      </c>
      <c r="AG82" s="185" t="str">
        <f>IF('البرامج '!N:N&lt;&gt;"",'البرامج '!N:N,"")</f>
        <v/>
      </c>
      <c r="AH82" s="166" t="str">
        <f t="shared" ca="1" si="49"/>
        <v/>
      </c>
      <c r="AI82" s="177" t="str">
        <f t="shared" ca="1" si="66"/>
        <v/>
      </c>
      <c r="AJ82" s="165">
        <f t="shared" ca="1" si="43"/>
        <v>0</v>
      </c>
      <c r="AK82" s="164"/>
      <c r="AL82" s="152"/>
      <c r="AM82" s="162" t="str">
        <f>IF('البرامج '!O:O&lt;&gt;"",'البرامج '!O:O,"")</f>
        <v/>
      </c>
      <c r="AN82" s="162" t="str">
        <f t="shared" ca="1" si="44"/>
        <v/>
      </c>
      <c r="AO82" s="175" t="str">
        <f t="shared" ca="1" si="67"/>
        <v/>
      </c>
      <c r="AP82" s="165">
        <f t="shared" ca="1" si="50"/>
        <v>0</v>
      </c>
      <c r="AQ82" s="152"/>
      <c r="AR82" s="164"/>
      <c r="AS82" s="185" t="str">
        <f>IF('البرامج '!P:P&lt;&gt;"",'البرامج '!P:P,"")</f>
        <v/>
      </c>
      <c r="AT82" s="166" t="str">
        <f t="shared" ca="1" si="51"/>
        <v/>
      </c>
      <c r="AU82" s="177" t="str">
        <f t="shared" ca="1" si="68"/>
        <v/>
      </c>
      <c r="AV82" s="165">
        <f t="shared" ca="1" si="52"/>
        <v>0</v>
      </c>
      <c r="AW82" s="164"/>
      <c r="AX82" s="152"/>
      <c r="AY82" s="187" t="str">
        <f>IF('البرامج '!Q:Q&lt;&gt;"",'البرامج '!Q:Q,"")</f>
        <v/>
      </c>
      <c r="AZ82" s="162" t="str">
        <f t="shared" ca="1" si="53"/>
        <v/>
      </c>
      <c r="BA82" s="175" t="str">
        <f t="shared" ca="1" si="69"/>
        <v/>
      </c>
      <c r="BB82" s="165">
        <f t="shared" ca="1" si="54"/>
        <v>0</v>
      </c>
      <c r="BC82" s="152"/>
    </row>
    <row r="83" spans="1:55" x14ac:dyDescent="0.5">
      <c r="A83" s="181" t="str">
        <f t="shared" ca="1" si="55"/>
        <v/>
      </c>
      <c r="B83" s="159" t="str">
        <f>IF('البرامج '!A:A&lt;&gt;"",'البرامج '!A:A,"")</f>
        <v/>
      </c>
      <c r="C83" s="159" t="str">
        <f>IF('البرامج '!D:D&lt;&gt;"",'البرامج '!D:D,"")</f>
        <v/>
      </c>
      <c r="D83" s="159" t="str">
        <f>IF('البرامج '!G:G&lt;&gt;"",'البرامج '!G:G,"")</f>
        <v/>
      </c>
      <c r="F83" s="148"/>
      <c r="I83" s="157">
        <f t="shared" ca="1" si="45"/>
        <v>0</v>
      </c>
      <c r="K83" s="157">
        <f t="shared" ca="1" si="56"/>
        <v>0</v>
      </c>
      <c r="M83" s="157">
        <f t="shared" ca="1" si="57"/>
        <v>0</v>
      </c>
      <c r="N83" s="181" t="str">
        <f t="shared" si="46"/>
        <v/>
      </c>
      <c r="O83" s="146" t="str">
        <f t="shared" si="58"/>
        <v/>
      </c>
      <c r="P83" s="157">
        <f t="shared" ca="1" si="47"/>
        <v>0</v>
      </c>
      <c r="R83" s="161" t="str">
        <f t="shared" ca="1" si="59"/>
        <v/>
      </c>
      <c r="U83" s="157">
        <f t="shared" ca="1" si="60"/>
        <v>0</v>
      </c>
      <c r="W83" s="157">
        <f t="shared" ca="1" si="61"/>
        <v>0</v>
      </c>
      <c r="Y83" s="157">
        <f t="shared" ca="1" si="62"/>
        <v>0</v>
      </c>
      <c r="Z83" s="161" t="str">
        <f t="shared" si="63"/>
        <v/>
      </c>
      <c r="AB83" s="162" t="str">
        <f t="shared" ca="1" si="48"/>
        <v/>
      </c>
      <c r="AC83" s="175" t="str">
        <f t="shared" ca="1" si="64"/>
        <v/>
      </c>
      <c r="AD83" s="163">
        <f t="shared" ca="1" si="65"/>
        <v>0</v>
      </c>
      <c r="AG83" s="185" t="str">
        <f>IF('البرامج '!N:N&lt;&gt;"",'البرامج '!N:N,"")</f>
        <v/>
      </c>
      <c r="AH83" s="166" t="str">
        <f t="shared" ca="1" si="49"/>
        <v/>
      </c>
      <c r="AI83" s="177" t="str">
        <f t="shared" ca="1" si="66"/>
        <v/>
      </c>
      <c r="AJ83" s="165">
        <f t="shared" ca="1" si="43"/>
        <v>0</v>
      </c>
      <c r="AK83" s="164"/>
      <c r="AL83" s="152"/>
      <c r="AM83" s="162" t="str">
        <f>IF('البرامج '!O:O&lt;&gt;"",'البرامج '!O:O,"")</f>
        <v/>
      </c>
      <c r="AN83" s="162" t="str">
        <f t="shared" ca="1" si="44"/>
        <v/>
      </c>
      <c r="AO83" s="175" t="str">
        <f t="shared" ca="1" si="67"/>
        <v/>
      </c>
      <c r="AP83" s="165">
        <f t="shared" ca="1" si="50"/>
        <v>0</v>
      </c>
      <c r="AQ83" s="152"/>
      <c r="AR83" s="164"/>
      <c r="AS83" s="185" t="str">
        <f>IF('البرامج '!P:P&lt;&gt;"",'البرامج '!P:P,"")</f>
        <v/>
      </c>
      <c r="AT83" s="166" t="str">
        <f t="shared" ca="1" si="51"/>
        <v/>
      </c>
      <c r="AU83" s="177" t="str">
        <f t="shared" ca="1" si="68"/>
        <v/>
      </c>
      <c r="AV83" s="165">
        <f t="shared" ca="1" si="52"/>
        <v>0</v>
      </c>
      <c r="AW83" s="164"/>
      <c r="AX83" s="152"/>
      <c r="AY83" s="187" t="str">
        <f>IF('البرامج '!Q:Q&lt;&gt;"",'البرامج '!Q:Q,"")</f>
        <v/>
      </c>
      <c r="AZ83" s="162" t="str">
        <f t="shared" ca="1" si="53"/>
        <v/>
      </c>
      <c r="BA83" s="175" t="str">
        <f t="shared" ca="1" si="69"/>
        <v/>
      </c>
      <c r="BB83" s="165">
        <f t="shared" ca="1" si="54"/>
        <v>0</v>
      </c>
      <c r="BC83" s="152"/>
    </row>
    <row r="84" spans="1:55" x14ac:dyDescent="0.5">
      <c r="A84" s="181" t="str">
        <f t="shared" ca="1" si="55"/>
        <v/>
      </c>
      <c r="B84" s="159" t="str">
        <f>IF('البرامج '!A:A&lt;&gt;"",'البرامج '!A:A,"")</f>
        <v/>
      </c>
      <c r="C84" s="159" t="str">
        <f>IF('البرامج '!D:D&lt;&gt;"",'البرامج '!D:D,"")</f>
        <v/>
      </c>
      <c r="D84" s="159" t="str">
        <f>IF('البرامج '!G:G&lt;&gt;"",'البرامج '!G:G,"")</f>
        <v/>
      </c>
      <c r="F84" s="148"/>
      <c r="I84" s="157">
        <f t="shared" ca="1" si="45"/>
        <v>0</v>
      </c>
      <c r="K84" s="157">
        <f t="shared" ca="1" si="56"/>
        <v>0</v>
      </c>
      <c r="M84" s="157">
        <f t="shared" ca="1" si="57"/>
        <v>0</v>
      </c>
      <c r="N84" s="181" t="str">
        <f t="shared" si="46"/>
        <v/>
      </c>
      <c r="O84" s="146" t="str">
        <f t="shared" si="58"/>
        <v/>
      </c>
      <c r="P84" s="157">
        <f t="shared" ca="1" si="47"/>
        <v>0</v>
      </c>
      <c r="R84" s="161" t="str">
        <f t="shared" ca="1" si="59"/>
        <v/>
      </c>
      <c r="U84" s="157">
        <f t="shared" ca="1" si="60"/>
        <v>0</v>
      </c>
      <c r="W84" s="157">
        <f t="shared" ca="1" si="61"/>
        <v>0</v>
      </c>
      <c r="Y84" s="157">
        <f t="shared" ca="1" si="62"/>
        <v>0</v>
      </c>
      <c r="Z84" s="161" t="str">
        <f t="shared" si="63"/>
        <v/>
      </c>
      <c r="AB84" s="162" t="str">
        <f t="shared" ca="1" si="48"/>
        <v/>
      </c>
      <c r="AC84" s="175" t="str">
        <f t="shared" ca="1" si="64"/>
        <v/>
      </c>
      <c r="AD84" s="163">
        <f t="shared" ca="1" si="65"/>
        <v>0</v>
      </c>
      <c r="AG84" s="185" t="str">
        <f>IF('البرامج '!N:N&lt;&gt;"",'البرامج '!N:N,"")</f>
        <v/>
      </c>
      <c r="AH84" s="166" t="str">
        <f t="shared" ca="1" si="49"/>
        <v/>
      </c>
      <c r="AI84" s="177" t="str">
        <f t="shared" ca="1" si="66"/>
        <v/>
      </c>
      <c r="AJ84" s="165">
        <f t="shared" ca="1" si="43"/>
        <v>0</v>
      </c>
      <c r="AK84" s="164"/>
      <c r="AL84" s="152"/>
      <c r="AM84" s="162" t="str">
        <f>IF('البرامج '!O:O&lt;&gt;"",'البرامج '!O:O,"")</f>
        <v/>
      </c>
      <c r="AN84" s="162" t="str">
        <f t="shared" ca="1" si="44"/>
        <v/>
      </c>
      <c r="AO84" s="175" t="str">
        <f t="shared" ca="1" si="67"/>
        <v/>
      </c>
      <c r="AP84" s="165">
        <f t="shared" ca="1" si="50"/>
        <v>0</v>
      </c>
      <c r="AQ84" s="152"/>
      <c r="AR84" s="164"/>
      <c r="AS84" s="185" t="str">
        <f>IF('البرامج '!P:P&lt;&gt;"",'البرامج '!P:P,"")</f>
        <v/>
      </c>
      <c r="AT84" s="166" t="str">
        <f t="shared" ca="1" si="51"/>
        <v/>
      </c>
      <c r="AU84" s="177" t="str">
        <f t="shared" ca="1" si="68"/>
        <v/>
      </c>
      <c r="AV84" s="165">
        <f t="shared" ca="1" si="52"/>
        <v>0</v>
      </c>
      <c r="AW84" s="164"/>
      <c r="AX84" s="152"/>
      <c r="AY84" s="187" t="str">
        <f>IF('البرامج '!Q:Q&lt;&gt;"",'البرامج '!Q:Q,"")</f>
        <v/>
      </c>
      <c r="AZ84" s="162" t="str">
        <f t="shared" ca="1" si="53"/>
        <v/>
      </c>
      <c r="BA84" s="175" t="str">
        <f t="shared" ca="1" si="69"/>
        <v/>
      </c>
      <c r="BB84" s="165">
        <f t="shared" ca="1" si="54"/>
        <v>0</v>
      </c>
      <c r="BC84" s="152"/>
    </row>
    <row r="85" spans="1:55" x14ac:dyDescent="0.5">
      <c r="A85" s="181" t="str">
        <f t="shared" ca="1" si="55"/>
        <v/>
      </c>
      <c r="B85" s="159" t="str">
        <f>IF('البرامج '!A:A&lt;&gt;"",'البرامج '!A:A,"")</f>
        <v/>
      </c>
      <c r="C85" s="159" t="str">
        <f>IF('البرامج '!D:D&lt;&gt;"",'البرامج '!D:D,"")</f>
        <v/>
      </c>
      <c r="D85" s="159" t="str">
        <f>IF('البرامج '!G:G&lt;&gt;"",'البرامج '!G:G,"")</f>
        <v/>
      </c>
      <c r="F85" s="148"/>
      <c r="I85" s="157">
        <f t="shared" ca="1" si="45"/>
        <v>0</v>
      </c>
      <c r="K85" s="157">
        <f t="shared" ca="1" si="56"/>
        <v>0</v>
      </c>
      <c r="M85" s="157">
        <f t="shared" ca="1" si="57"/>
        <v>0</v>
      </c>
      <c r="N85" s="181" t="str">
        <f t="shared" si="46"/>
        <v/>
      </c>
      <c r="O85" s="146" t="str">
        <f t="shared" si="58"/>
        <v/>
      </c>
      <c r="P85" s="157">
        <f t="shared" ca="1" si="47"/>
        <v>0</v>
      </c>
      <c r="R85" s="161" t="str">
        <f t="shared" ca="1" si="59"/>
        <v/>
      </c>
      <c r="U85" s="157">
        <f t="shared" ca="1" si="60"/>
        <v>0</v>
      </c>
      <c r="W85" s="157">
        <f t="shared" ca="1" si="61"/>
        <v>0</v>
      </c>
      <c r="Y85" s="157">
        <f t="shared" ca="1" si="62"/>
        <v>0</v>
      </c>
      <c r="Z85" s="161" t="str">
        <f t="shared" si="63"/>
        <v/>
      </c>
      <c r="AB85" s="162" t="str">
        <f t="shared" ca="1" si="48"/>
        <v/>
      </c>
      <c r="AC85" s="175" t="str">
        <f t="shared" ca="1" si="64"/>
        <v/>
      </c>
      <c r="AD85" s="163">
        <f t="shared" ca="1" si="65"/>
        <v>0</v>
      </c>
      <c r="AG85" s="185" t="str">
        <f>IF('البرامج '!N:N&lt;&gt;"",'البرامج '!N:N,"")</f>
        <v/>
      </c>
      <c r="AH85" s="166" t="str">
        <f t="shared" ca="1" si="49"/>
        <v/>
      </c>
      <c r="AI85" s="177" t="str">
        <f t="shared" ca="1" si="66"/>
        <v/>
      </c>
      <c r="AJ85" s="165">
        <f t="shared" ca="1" si="43"/>
        <v>0</v>
      </c>
      <c r="AK85" s="164"/>
      <c r="AL85" s="152"/>
      <c r="AM85" s="162" t="str">
        <f>IF('البرامج '!O:O&lt;&gt;"",'البرامج '!O:O,"")</f>
        <v/>
      </c>
      <c r="AN85" s="162" t="str">
        <f t="shared" ca="1" si="44"/>
        <v/>
      </c>
      <c r="AO85" s="175" t="str">
        <f t="shared" ca="1" si="67"/>
        <v/>
      </c>
      <c r="AP85" s="165">
        <f t="shared" ca="1" si="50"/>
        <v>0</v>
      </c>
      <c r="AQ85" s="152"/>
      <c r="AR85" s="164"/>
      <c r="AS85" s="185" t="str">
        <f>IF('البرامج '!P:P&lt;&gt;"",'البرامج '!P:P,"")</f>
        <v/>
      </c>
      <c r="AT85" s="166" t="str">
        <f t="shared" ca="1" si="51"/>
        <v/>
      </c>
      <c r="AU85" s="177" t="str">
        <f t="shared" ca="1" si="68"/>
        <v/>
      </c>
      <c r="AV85" s="165">
        <f t="shared" ca="1" si="52"/>
        <v>0</v>
      </c>
      <c r="AW85" s="164"/>
      <c r="AX85" s="152"/>
      <c r="AY85" s="187" t="str">
        <f>IF('البرامج '!Q:Q&lt;&gt;"",'البرامج '!Q:Q,"")</f>
        <v/>
      </c>
      <c r="AZ85" s="162" t="str">
        <f t="shared" ca="1" si="53"/>
        <v/>
      </c>
      <c r="BA85" s="175" t="str">
        <f t="shared" ca="1" si="69"/>
        <v/>
      </c>
      <c r="BB85" s="165">
        <f t="shared" ca="1" si="54"/>
        <v>0</v>
      </c>
      <c r="BC85" s="152"/>
    </row>
    <row r="86" spans="1:55" x14ac:dyDescent="0.5">
      <c r="A86" s="181" t="str">
        <f t="shared" ca="1" si="55"/>
        <v/>
      </c>
      <c r="B86" s="159" t="str">
        <f>IF('البرامج '!A:A&lt;&gt;"",'البرامج '!A:A,"")</f>
        <v/>
      </c>
      <c r="C86" s="159" t="str">
        <f>IF('البرامج '!D:D&lt;&gt;"",'البرامج '!D:D,"")</f>
        <v/>
      </c>
      <c r="D86" s="159" t="str">
        <f>IF('البرامج '!G:G&lt;&gt;"",'البرامج '!G:G,"")</f>
        <v/>
      </c>
      <c r="F86" s="148"/>
      <c r="I86" s="157">
        <f t="shared" ca="1" si="45"/>
        <v>0</v>
      </c>
      <c r="K86" s="157">
        <f t="shared" ca="1" si="56"/>
        <v>0</v>
      </c>
      <c r="M86" s="157">
        <f t="shared" ca="1" si="57"/>
        <v>0</v>
      </c>
      <c r="N86" s="181" t="str">
        <f t="shared" si="46"/>
        <v/>
      </c>
      <c r="O86" s="146" t="str">
        <f t="shared" si="58"/>
        <v/>
      </c>
      <c r="P86" s="157">
        <f t="shared" ca="1" si="47"/>
        <v>0</v>
      </c>
      <c r="R86" s="161" t="str">
        <f t="shared" ca="1" si="59"/>
        <v/>
      </c>
      <c r="U86" s="157">
        <f t="shared" ca="1" si="60"/>
        <v>0</v>
      </c>
      <c r="W86" s="157">
        <f t="shared" ca="1" si="61"/>
        <v>0</v>
      </c>
      <c r="Y86" s="157">
        <f t="shared" ca="1" si="62"/>
        <v>0</v>
      </c>
      <c r="Z86" s="161" t="str">
        <f t="shared" si="63"/>
        <v/>
      </c>
      <c r="AB86" s="162" t="str">
        <f t="shared" ca="1" si="48"/>
        <v/>
      </c>
      <c r="AC86" s="175" t="str">
        <f t="shared" ca="1" si="64"/>
        <v/>
      </c>
      <c r="AD86" s="163">
        <f t="shared" ca="1" si="65"/>
        <v>0</v>
      </c>
      <c r="AG86" s="185" t="str">
        <f>IF('البرامج '!N:N&lt;&gt;"",'البرامج '!N:N,"")</f>
        <v/>
      </c>
      <c r="AH86" s="166" t="str">
        <f t="shared" ca="1" si="49"/>
        <v/>
      </c>
      <c r="AI86" s="177" t="str">
        <f t="shared" ca="1" si="66"/>
        <v/>
      </c>
      <c r="AJ86" s="165">
        <f t="shared" ca="1" si="43"/>
        <v>0</v>
      </c>
      <c r="AK86" s="164"/>
      <c r="AL86" s="152"/>
      <c r="AM86" s="162" t="str">
        <f>IF('البرامج '!O:O&lt;&gt;"",'البرامج '!O:O,"")</f>
        <v/>
      </c>
      <c r="AN86" s="162" t="str">
        <f t="shared" ca="1" si="44"/>
        <v/>
      </c>
      <c r="AO86" s="175" t="str">
        <f t="shared" ca="1" si="67"/>
        <v/>
      </c>
      <c r="AP86" s="165">
        <f t="shared" ca="1" si="50"/>
        <v>0</v>
      </c>
      <c r="AQ86" s="152"/>
      <c r="AR86" s="164"/>
      <c r="AS86" s="185" t="str">
        <f>IF('البرامج '!P:P&lt;&gt;"",'البرامج '!P:P,"")</f>
        <v/>
      </c>
      <c r="AT86" s="166" t="str">
        <f t="shared" ca="1" si="51"/>
        <v/>
      </c>
      <c r="AU86" s="177" t="str">
        <f t="shared" ca="1" si="68"/>
        <v/>
      </c>
      <c r="AV86" s="165">
        <f t="shared" ca="1" si="52"/>
        <v>0</v>
      </c>
      <c r="AW86" s="164"/>
      <c r="AX86" s="152"/>
      <c r="AY86" s="187" t="str">
        <f>IF('البرامج '!Q:Q&lt;&gt;"",'البرامج '!Q:Q,"")</f>
        <v/>
      </c>
      <c r="AZ86" s="162" t="str">
        <f t="shared" ca="1" si="53"/>
        <v/>
      </c>
      <c r="BA86" s="175" t="str">
        <f t="shared" ca="1" si="69"/>
        <v/>
      </c>
      <c r="BB86" s="165">
        <f t="shared" ca="1" si="54"/>
        <v>0</v>
      </c>
      <c r="BC86" s="152"/>
    </row>
    <row r="87" spans="1:55" x14ac:dyDescent="0.5">
      <c r="A87" s="181" t="str">
        <f t="shared" ca="1" si="55"/>
        <v/>
      </c>
      <c r="B87" s="159" t="str">
        <f>IF('البرامج '!A:A&lt;&gt;"",'البرامج '!A:A,"")</f>
        <v/>
      </c>
      <c r="C87" s="159" t="str">
        <f>IF('البرامج '!D:D&lt;&gt;"",'البرامج '!D:D,"")</f>
        <v/>
      </c>
      <c r="D87" s="159" t="str">
        <f>IF('البرامج '!G:G&lt;&gt;"",'البرامج '!G:G,"")</f>
        <v/>
      </c>
      <c r="F87" s="148"/>
      <c r="I87" s="157">
        <f t="shared" ca="1" si="45"/>
        <v>0</v>
      </c>
      <c r="K87" s="157">
        <f t="shared" ca="1" si="56"/>
        <v>0</v>
      </c>
      <c r="M87" s="157">
        <f t="shared" ca="1" si="57"/>
        <v>0</v>
      </c>
      <c r="N87" s="181" t="str">
        <f t="shared" si="46"/>
        <v/>
      </c>
      <c r="O87" s="146" t="str">
        <f t="shared" si="58"/>
        <v/>
      </c>
      <c r="P87" s="157">
        <f t="shared" ca="1" si="47"/>
        <v>0</v>
      </c>
      <c r="R87" s="161" t="str">
        <f t="shared" ca="1" si="59"/>
        <v/>
      </c>
      <c r="U87" s="157">
        <f t="shared" ca="1" si="60"/>
        <v>0</v>
      </c>
      <c r="W87" s="157">
        <f t="shared" ca="1" si="61"/>
        <v>0</v>
      </c>
      <c r="Y87" s="157">
        <f t="shared" ca="1" si="62"/>
        <v>0</v>
      </c>
      <c r="Z87" s="161" t="str">
        <f t="shared" si="63"/>
        <v/>
      </c>
      <c r="AB87" s="162" t="str">
        <f t="shared" ca="1" si="48"/>
        <v/>
      </c>
      <c r="AC87" s="175" t="str">
        <f t="shared" ca="1" si="64"/>
        <v/>
      </c>
      <c r="AD87" s="163">
        <f t="shared" ca="1" si="65"/>
        <v>0</v>
      </c>
      <c r="AG87" s="185" t="str">
        <f>IF('البرامج '!N:N&lt;&gt;"",'البرامج '!N:N,"")</f>
        <v/>
      </c>
      <c r="AH87" s="166" t="str">
        <f t="shared" ca="1" si="49"/>
        <v/>
      </c>
      <c r="AI87" s="177" t="str">
        <f t="shared" ca="1" si="66"/>
        <v/>
      </c>
      <c r="AJ87" s="165">
        <f t="shared" ca="1" si="43"/>
        <v>0</v>
      </c>
      <c r="AK87" s="164"/>
      <c r="AL87" s="152"/>
      <c r="AM87" s="162" t="str">
        <f>IF('البرامج '!O:O&lt;&gt;"",'البرامج '!O:O,"")</f>
        <v/>
      </c>
      <c r="AN87" s="162" t="str">
        <f t="shared" ca="1" si="44"/>
        <v/>
      </c>
      <c r="AO87" s="175" t="str">
        <f t="shared" ca="1" si="67"/>
        <v/>
      </c>
      <c r="AP87" s="165">
        <f t="shared" ca="1" si="50"/>
        <v>0</v>
      </c>
      <c r="AQ87" s="152"/>
      <c r="AR87" s="164"/>
      <c r="AS87" s="185" t="str">
        <f>IF('البرامج '!P:P&lt;&gt;"",'البرامج '!P:P,"")</f>
        <v/>
      </c>
      <c r="AT87" s="166" t="str">
        <f t="shared" ca="1" si="51"/>
        <v/>
      </c>
      <c r="AU87" s="177" t="str">
        <f t="shared" ca="1" si="68"/>
        <v/>
      </c>
      <c r="AV87" s="165">
        <f t="shared" ca="1" si="52"/>
        <v>0</v>
      </c>
      <c r="AW87" s="164"/>
      <c r="AX87" s="152"/>
      <c r="AY87" s="187" t="str">
        <f>IF('البرامج '!Q:Q&lt;&gt;"",'البرامج '!Q:Q,"")</f>
        <v/>
      </c>
      <c r="AZ87" s="162" t="str">
        <f t="shared" ca="1" si="53"/>
        <v/>
      </c>
      <c r="BA87" s="175" t="str">
        <f t="shared" ca="1" si="69"/>
        <v/>
      </c>
      <c r="BB87" s="165">
        <f t="shared" ca="1" si="54"/>
        <v>0</v>
      </c>
      <c r="BC87" s="152"/>
    </row>
    <row r="88" spans="1:55" x14ac:dyDescent="0.5">
      <c r="A88" s="181" t="str">
        <f t="shared" ca="1" si="55"/>
        <v/>
      </c>
      <c r="B88" s="159" t="str">
        <f>IF('البرامج '!A:A&lt;&gt;"",'البرامج '!A:A,"")</f>
        <v/>
      </c>
      <c r="C88" s="159" t="str">
        <f>IF('البرامج '!D:D&lt;&gt;"",'البرامج '!D:D,"")</f>
        <v/>
      </c>
      <c r="D88" s="159" t="str">
        <f>IF('البرامج '!G:G&lt;&gt;"",'البرامج '!G:G,"")</f>
        <v/>
      </c>
      <c r="F88" s="148"/>
      <c r="I88" s="157">
        <f t="shared" ca="1" si="45"/>
        <v>0</v>
      </c>
      <c r="K88" s="157">
        <f t="shared" ca="1" si="56"/>
        <v>0</v>
      </c>
      <c r="M88" s="157">
        <f t="shared" ca="1" si="57"/>
        <v>0</v>
      </c>
      <c r="N88" s="181" t="str">
        <f t="shared" si="46"/>
        <v/>
      </c>
      <c r="O88" s="146" t="str">
        <f t="shared" si="58"/>
        <v/>
      </c>
      <c r="P88" s="157">
        <f t="shared" ca="1" si="47"/>
        <v>0</v>
      </c>
      <c r="R88" s="161" t="str">
        <f t="shared" ca="1" si="59"/>
        <v/>
      </c>
      <c r="U88" s="157">
        <f t="shared" ca="1" si="60"/>
        <v>0</v>
      </c>
      <c r="W88" s="157">
        <f t="shared" ca="1" si="61"/>
        <v>0</v>
      </c>
      <c r="Y88" s="157">
        <f t="shared" ca="1" si="62"/>
        <v>0</v>
      </c>
      <c r="Z88" s="161" t="str">
        <f t="shared" si="63"/>
        <v/>
      </c>
      <c r="AB88" s="162" t="str">
        <f t="shared" ca="1" si="48"/>
        <v/>
      </c>
      <c r="AC88" s="175" t="str">
        <f t="shared" ca="1" si="64"/>
        <v/>
      </c>
      <c r="AD88" s="163">
        <f t="shared" ca="1" si="65"/>
        <v>0</v>
      </c>
      <c r="AG88" s="185" t="str">
        <f>IF('البرامج '!N:N&lt;&gt;"",'البرامج '!N:N,"")</f>
        <v/>
      </c>
      <c r="AH88" s="166" t="str">
        <f t="shared" ca="1" si="49"/>
        <v/>
      </c>
      <c r="AI88" s="177" t="str">
        <f t="shared" ca="1" si="66"/>
        <v/>
      </c>
      <c r="AJ88" s="165">
        <f t="shared" ca="1" si="43"/>
        <v>0</v>
      </c>
      <c r="AK88" s="164"/>
      <c r="AL88" s="152"/>
      <c r="AM88" s="162" t="str">
        <f>IF('البرامج '!O:O&lt;&gt;"",'البرامج '!O:O,"")</f>
        <v/>
      </c>
      <c r="AN88" s="162" t="str">
        <f t="shared" ca="1" si="44"/>
        <v/>
      </c>
      <c r="AO88" s="175" t="str">
        <f t="shared" ca="1" si="67"/>
        <v/>
      </c>
      <c r="AP88" s="165">
        <f t="shared" ca="1" si="50"/>
        <v>0</v>
      </c>
      <c r="AQ88" s="152"/>
      <c r="AR88" s="164"/>
      <c r="AS88" s="185" t="str">
        <f>IF('البرامج '!P:P&lt;&gt;"",'البرامج '!P:P,"")</f>
        <v/>
      </c>
      <c r="AT88" s="166" t="str">
        <f t="shared" ca="1" si="51"/>
        <v/>
      </c>
      <c r="AU88" s="177" t="str">
        <f t="shared" ca="1" si="68"/>
        <v/>
      </c>
      <c r="AV88" s="165">
        <f t="shared" ca="1" si="52"/>
        <v>0</v>
      </c>
      <c r="AW88" s="164"/>
      <c r="AX88" s="152"/>
      <c r="AY88" s="187" t="str">
        <f>IF('البرامج '!Q:Q&lt;&gt;"",'البرامج '!Q:Q,"")</f>
        <v/>
      </c>
      <c r="AZ88" s="162" t="str">
        <f t="shared" ca="1" si="53"/>
        <v/>
      </c>
      <c r="BA88" s="175" t="str">
        <f t="shared" ca="1" si="69"/>
        <v/>
      </c>
      <c r="BB88" s="165">
        <f t="shared" ca="1" si="54"/>
        <v>0</v>
      </c>
      <c r="BC88" s="152"/>
    </row>
    <row r="89" spans="1:55" x14ac:dyDescent="0.5">
      <c r="A89" s="181" t="str">
        <f t="shared" ca="1" si="55"/>
        <v/>
      </c>
      <c r="B89" s="159" t="str">
        <f>IF('البرامج '!A:A&lt;&gt;"",'البرامج '!A:A,"")</f>
        <v/>
      </c>
      <c r="C89" s="159" t="str">
        <f>IF('البرامج '!D:D&lt;&gt;"",'البرامج '!D:D,"")</f>
        <v/>
      </c>
      <c r="D89" s="159" t="str">
        <f>IF('البرامج '!G:G&lt;&gt;"",'البرامج '!G:G,"")</f>
        <v/>
      </c>
      <c r="F89" s="148"/>
      <c r="I89" s="157">
        <f t="shared" ca="1" si="45"/>
        <v>0</v>
      </c>
      <c r="K89" s="157">
        <f t="shared" ca="1" si="56"/>
        <v>0</v>
      </c>
      <c r="M89" s="157">
        <f t="shared" ca="1" si="57"/>
        <v>0</v>
      </c>
      <c r="N89" s="181" t="str">
        <f t="shared" si="46"/>
        <v/>
      </c>
      <c r="O89" s="146" t="str">
        <f t="shared" si="58"/>
        <v/>
      </c>
      <c r="P89" s="157">
        <f t="shared" ca="1" si="47"/>
        <v>0</v>
      </c>
      <c r="R89" s="161" t="str">
        <f t="shared" ca="1" si="59"/>
        <v/>
      </c>
      <c r="U89" s="157">
        <f t="shared" ca="1" si="60"/>
        <v>0</v>
      </c>
      <c r="W89" s="157">
        <f t="shared" ca="1" si="61"/>
        <v>0</v>
      </c>
      <c r="Y89" s="157">
        <f t="shared" ca="1" si="62"/>
        <v>0</v>
      </c>
      <c r="Z89" s="161" t="str">
        <f t="shared" si="63"/>
        <v/>
      </c>
      <c r="AB89" s="162" t="str">
        <f t="shared" ca="1" si="48"/>
        <v/>
      </c>
      <c r="AC89" s="175" t="str">
        <f t="shared" ca="1" si="64"/>
        <v/>
      </c>
      <c r="AD89" s="163">
        <f t="shared" ca="1" si="65"/>
        <v>0</v>
      </c>
      <c r="AG89" s="185" t="str">
        <f>IF('البرامج '!N:N&lt;&gt;"",'البرامج '!N:N,"")</f>
        <v/>
      </c>
      <c r="AH89" s="166" t="str">
        <f t="shared" ca="1" si="49"/>
        <v/>
      </c>
      <c r="AI89" s="177" t="str">
        <f t="shared" ca="1" si="66"/>
        <v/>
      </c>
      <c r="AJ89" s="165">
        <f t="shared" ca="1" si="43"/>
        <v>0</v>
      </c>
      <c r="AK89" s="164"/>
      <c r="AL89" s="152"/>
      <c r="AM89" s="162" t="str">
        <f>IF('البرامج '!O:O&lt;&gt;"",'البرامج '!O:O,"")</f>
        <v/>
      </c>
      <c r="AN89" s="162" t="str">
        <f t="shared" ca="1" si="44"/>
        <v/>
      </c>
      <c r="AO89" s="175" t="str">
        <f t="shared" ca="1" si="67"/>
        <v/>
      </c>
      <c r="AP89" s="165">
        <f t="shared" ca="1" si="50"/>
        <v>0</v>
      </c>
      <c r="AQ89" s="152"/>
      <c r="AR89" s="164"/>
      <c r="AS89" s="185" t="str">
        <f>IF('البرامج '!P:P&lt;&gt;"",'البرامج '!P:P,"")</f>
        <v/>
      </c>
      <c r="AT89" s="166" t="str">
        <f t="shared" ca="1" si="51"/>
        <v/>
      </c>
      <c r="AU89" s="177" t="str">
        <f t="shared" ca="1" si="68"/>
        <v/>
      </c>
      <c r="AV89" s="165">
        <f t="shared" ca="1" si="52"/>
        <v>0</v>
      </c>
      <c r="AW89" s="164"/>
      <c r="AX89" s="152"/>
      <c r="AY89" s="187" t="str">
        <f>IF('البرامج '!Q:Q&lt;&gt;"",'البرامج '!Q:Q,"")</f>
        <v/>
      </c>
      <c r="AZ89" s="162" t="str">
        <f t="shared" ca="1" si="53"/>
        <v/>
      </c>
      <c r="BA89" s="175" t="str">
        <f t="shared" ca="1" si="69"/>
        <v/>
      </c>
      <c r="BB89" s="165">
        <f t="shared" ca="1" si="54"/>
        <v>0</v>
      </c>
      <c r="BC89" s="152"/>
    </row>
    <row r="90" spans="1:55" x14ac:dyDescent="0.5">
      <c r="A90" s="181" t="str">
        <f t="shared" ca="1" si="55"/>
        <v/>
      </c>
      <c r="B90" s="159" t="str">
        <f>IF('البرامج '!A:A&lt;&gt;"",'البرامج '!A:A,"")</f>
        <v/>
      </c>
      <c r="C90" s="159" t="str">
        <f>IF('البرامج '!D:D&lt;&gt;"",'البرامج '!D:D,"")</f>
        <v/>
      </c>
      <c r="D90" s="159" t="str">
        <f>IF('البرامج '!G:G&lt;&gt;"",'البرامج '!G:G,"")</f>
        <v/>
      </c>
      <c r="F90" s="148"/>
      <c r="I90" s="157">
        <f t="shared" ca="1" si="45"/>
        <v>0</v>
      </c>
      <c r="K90" s="157">
        <f t="shared" ca="1" si="56"/>
        <v>0</v>
      </c>
      <c r="M90" s="157">
        <f t="shared" ca="1" si="57"/>
        <v>0</v>
      </c>
      <c r="N90" s="181" t="str">
        <f t="shared" si="46"/>
        <v/>
      </c>
      <c r="O90" s="146" t="str">
        <f t="shared" si="58"/>
        <v/>
      </c>
      <c r="P90" s="157">
        <f t="shared" ca="1" si="47"/>
        <v>0</v>
      </c>
      <c r="R90" s="161" t="str">
        <f t="shared" ca="1" si="59"/>
        <v/>
      </c>
      <c r="U90" s="157">
        <f t="shared" ca="1" si="60"/>
        <v>0</v>
      </c>
      <c r="W90" s="157">
        <f t="shared" ca="1" si="61"/>
        <v>0</v>
      </c>
      <c r="Y90" s="157">
        <f t="shared" ca="1" si="62"/>
        <v>0</v>
      </c>
      <c r="Z90" s="161" t="str">
        <f t="shared" si="63"/>
        <v/>
      </c>
      <c r="AB90" s="162" t="str">
        <f t="shared" ca="1" si="48"/>
        <v/>
      </c>
      <c r="AC90" s="175" t="str">
        <f t="shared" ca="1" si="64"/>
        <v/>
      </c>
      <c r="AD90" s="163">
        <f t="shared" ca="1" si="65"/>
        <v>0</v>
      </c>
      <c r="AG90" s="185" t="str">
        <f>IF('البرامج '!N:N&lt;&gt;"",'البرامج '!N:N,"")</f>
        <v/>
      </c>
      <c r="AH90" s="166" t="str">
        <f t="shared" ca="1" si="49"/>
        <v/>
      </c>
      <c r="AI90" s="177" t="str">
        <f t="shared" ca="1" si="66"/>
        <v/>
      </c>
      <c r="AJ90" s="165">
        <f t="shared" ca="1" si="43"/>
        <v>0</v>
      </c>
      <c r="AK90" s="164"/>
      <c r="AL90" s="152"/>
      <c r="AM90" s="162" t="str">
        <f>IF('البرامج '!O:O&lt;&gt;"",'البرامج '!O:O,"")</f>
        <v/>
      </c>
      <c r="AN90" s="162" t="str">
        <f t="shared" ca="1" si="44"/>
        <v/>
      </c>
      <c r="AO90" s="175" t="str">
        <f t="shared" ca="1" si="67"/>
        <v/>
      </c>
      <c r="AP90" s="165">
        <f t="shared" ca="1" si="50"/>
        <v>0</v>
      </c>
      <c r="AQ90" s="152"/>
      <c r="AR90" s="164"/>
      <c r="AS90" s="185" t="str">
        <f>IF('البرامج '!P:P&lt;&gt;"",'البرامج '!P:P,"")</f>
        <v/>
      </c>
      <c r="AT90" s="166" t="str">
        <f t="shared" ca="1" si="51"/>
        <v/>
      </c>
      <c r="AU90" s="177" t="str">
        <f t="shared" ca="1" si="68"/>
        <v/>
      </c>
      <c r="AV90" s="165">
        <f t="shared" ca="1" si="52"/>
        <v>0</v>
      </c>
      <c r="AW90" s="164"/>
      <c r="AX90" s="152"/>
      <c r="AY90" s="187" t="str">
        <f>IF('البرامج '!Q:Q&lt;&gt;"",'البرامج '!Q:Q,"")</f>
        <v/>
      </c>
      <c r="AZ90" s="162" t="str">
        <f t="shared" ca="1" si="53"/>
        <v/>
      </c>
      <c r="BA90" s="175" t="str">
        <f t="shared" ca="1" si="69"/>
        <v/>
      </c>
      <c r="BB90" s="165">
        <f t="shared" ca="1" si="54"/>
        <v>0</v>
      </c>
      <c r="BC90" s="152"/>
    </row>
    <row r="91" spans="1:55" x14ac:dyDescent="0.5">
      <c r="A91" s="181" t="str">
        <f t="shared" ca="1" si="55"/>
        <v/>
      </c>
      <c r="B91" s="159" t="str">
        <f>IF('البرامج '!A:A&lt;&gt;"",'البرامج '!A:A,"")</f>
        <v/>
      </c>
      <c r="C91" s="159" t="str">
        <f>IF('البرامج '!D:D&lt;&gt;"",'البرامج '!D:D,"")</f>
        <v/>
      </c>
      <c r="D91" s="159" t="str">
        <f>IF('البرامج '!G:G&lt;&gt;"",'البرامج '!G:G,"")</f>
        <v/>
      </c>
      <c r="F91" s="148"/>
      <c r="I91" s="157">
        <f t="shared" ca="1" si="45"/>
        <v>0</v>
      </c>
      <c r="K91" s="157">
        <f t="shared" ca="1" si="56"/>
        <v>0</v>
      </c>
      <c r="M91" s="157">
        <f t="shared" ca="1" si="57"/>
        <v>0</v>
      </c>
      <c r="N91" s="181" t="str">
        <f t="shared" si="46"/>
        <v/>
      </c>
      <c r="O91" s="146" t="str">
        <f t="shared" si="58"/>
        <v/>
      </c>
      <c r="P91" s="157">
        <f t="shared" ca="1" si="47"/>
        <v>0</v>
      </c>
      <c r="R91" s="161" t="str">
        <f t="shared" ca="1" si="59"/>
        <v/>
      </c>
      <c r="U91" s="157">
        <f t="shared" ca="1" si="60"/>
        <v>0</v>
      </c>
      <c r="W91" s="157">
        <f t="shared" ca="1" si="61"/>
        <v>0</v>
      </c>
      <c r="Y91" s="157">
        <f t="shared" ca="1" si="62"/>
        <v>0</v>
      </c>
      <c r="Z91" s="161" t="str">
        <f t="shared" si="63"/>
        <v/>
      </c>
      <c r="AB91" s="162" t="str">
        <f t="shared" ca="1" si="48"/>
        <v/>
      </c>
      <c r="AC91" s="175" t="str">
        <f t="shared" ca="1" si="64"/>
        <v/>
      </c>
      <c r="AD91" s="163">
        <f t="shared" ca="1" si="65"/>
        <v>0</v>
      </c>
      <c r="AG91" s="185" t="str">
        <f>IF('البرامج '!N:N&lt;&gt;"",'البرامج '!N:N,"")</f>
        <v/>
      </c>
      <c r="AH91" s="166" t="str">
        <f t="shared" ca="1" si="49"/>
        <v/>
      </c>
      <c r="AI91" s="177" t="str">
        <f t="shared" ca="1" si="66"/>
        <v/>
      </c>
      <c r="AJ91" s="165">
        <f t="shared" ca="1" si="43"/>
        <v>0</v>
      </c>
      <c r="AK91" s="164"/>
      <c r="AL91" s="152"/>
      <c r="AM91" s="162" t="str">
        <f>IF('البرامج '!O:O&lt;&gt;"",'البرامج '!O:O,"")</f>
        <v/>
      </c>
      <c r="AN91" s="162" t="str">
        <f t="shared" ca="1" si="44"/>
        <v/>
      </c>
      <c r="AO91" s="175" t="str">
        <f t="shared" ca="1" si="67"/>
        <v/>
      </c>
      <c r="AP91" s="165">
        <f t="shared" ca="1" si="50"/>
        <v>0</v>
      </c>
      <c r="AQ91" s="152"/>
      <c r="AR91" s="164"/>
      <c r="AS91" s="185" t="str">
        <f>IF('البرامج '!P:P&lt;&gt;"",'البرامج '!P:P,"")</f>
        <v/>
      </c>
      <c r="AT91" s="166" t="str">
        <f t="shared" ca="1" si="51"/>
        <v/>
      </c>
      <c r="AU91" s="177" t="str">
        <f t="shared" ca="1" si="68"/>
        <v/>
      </c>
      <c r="AV91" s="165">
        <f t="shared" ca="1" si="52"/>
        <v>0</v>
      </c>
      <c r="AW91" s="164"/>
      <c r="AX91" s="152"/>
      <c r="AY91" s="187" t="str">
        <f>IF('البرامج '!Q:Q&lt;&gt;"",'البرامج '!Q:Q,"")</f>
        <v/>
      </c>
      <c r="AZ91" s="162" t="str">
        <f t="shared" ca="1" si="53"/>
        <v/>
      </c>
      <c r="BA91" s="175" t="str">
        <f t="shared" ca="1" si="69"/>
        <v/>
      </c>
      <c r="BB91" s="165">
        <f t="shared" ca="1" si="54"/>
        <v>0</v>
      </c>
      <c r="BC91" s="152"/>
    </row>
    <row r="92" spans="1:55" x14ac:dyDescent="0.5">
      <c r="A92" s="181" t="str">
        <f t="shared" ca="1" si="55"/>
        <v/>
      </c>
      <c r="B92" s="159" t="str">
        <f>IF('البرامج '!A:A&lt;&gt;"",'البرامج '!A:A,"")</f>
        <v/>
      </c>
      <c r="C92" s="159" t="str">
        <f>IF('البرامج '!D:D&lt;&gt;"",'البرامج '!D:D,"")</f>
        <v/>
      </c>
      <c r="D92" s="159" t="str">
        <f>IF('البرامج '!G:G&lt;&gt;"",'البرامج '!G:G,"")</f>
        <v/>
      </c>
      <c r="F92" s="148"/>
      <c r="I92" s="157">
        <f t="shared" ca="1" si="45"/>
        <v>0</v>
      </c>
      <c r="K92" s="157">
        <f t="shared" ca="1" si="56"/>
        <v>0</v>
      </c>
      <c r="M92" s="157">
        <f t="shared" ca="1" si="57"/>
        <v>0</v>
      </c>
      <c r="N92" s="181" t="str">
        <f t="shared" si="46"/>
        <v/>
      </c>
      <c r="O92" s="146" t="str">
        <f t="shared" si="58"/>
        <v/>
      </c>
      <c r="P92" s="157">
        <f t="shared" ca="1" si="47"/>
        <v>0</v>
      </c>
      <c r="R92" s="161" t="str">
        <f t="shared" ca="1" si="59"/>
        <v/>
      </c>
      <c r="U92" s="157">
        <f t="shared" ca="1" si="60"/>
        <v>0</v>
      </c>
      <c r="W92" s="157">
        <f t="shared" ca="1" si="61"/>
        <v>0</v>
      </c>
      <c r="Y92" s="157">
        <f t="shared" ca="1" si="62"/>
        <v>0</v>
      </c>
      <c r="Z92" s="161" t="str">
        <f t="shared" si="63"/>
        <v/>
      </c>
      <c r="AB92" s="162" t="str">
        <f t="shared" ca="1" si="48"/>
        <v/>
      </c>
      <c r="AC92" s="175" t="str">
        <f t="shared" ca="1" si="64"/>
        <v/>
      </c>
      <c r="AD92" s="163">
        <f t="shared" ca="1" si="65"/>
        <v>0</v>
      </c>
      <c r="AG92" s="185" t="str">
        <f>IF('البرامج '!N:N&lt;&gt;"",'البرامج '!N:N,"")</f>
        <v/>
      </c>
      <c r="AH92" s="166" t="str">
        <f t="shared" ca="1" si="49"/>
        <v/>
      </c>
      <c r="AI92" s="177" t="str">
        <f t="shared" ca="1" si="66"/>
        <v/>
      </c>
      <c r="AJ92" s="165">
        <f t="shared" ca="1" si="43"/>
        <v>0</v>
      </c>
      <c r="AK92" s="164"/>
      <c r="AL92" s="152"/>
      <c r="AM92" s="162" t="str">
        <f>IF('البرامج '!O:O&lt;&gt;"",'البرامج '!O:O,"")</f>
        <v/>
      </c>
      <c r="AN92" s="162" t="str">
        <f t="shared" ca="1" si="44"/>
        <v/>
      </c>
      <c r="AO92" s="175" t="str">
        <f t="shared" ca="1" si="67"/>
        <v/>
      </c>
      <c r="AP92" s="165">
        <f t="shared" ca="1" si="50"/>
        <v>0</v>
      </c>
      <c r="AQ92" s="152"/>
      <c r="AR92" s="164"/>
      <c r="AS92" s="185" t="str">
        <f>IF('البرامج '!P:P&lt;&gt;"",'البرامج '!P:P,"")</f>
        <v/>
      </c>
      <c r="AT92" s="166" t="str">
        <f t="shared" ca="1" si="51"/>
        <v/>
      </c>
      <c r="AU92" s="177" t="str">
        <f t="shared" ca="1" si="68"/>
        <v/>
      </c>
      <c r="AV92" s="165">
        <f t="shared" ca="1" si="52"/>
        <v>0</v>
      </c>
      <c r="AW92" s="164"/>
      <c r="AX92" s="152"/>
      <c r="AY92" s="187" t="str">
        <f>IF('البرامج '!Q:Q&lt;&gt;"",'البرامج '!Q:Q,"")</f>
        <v/>
      </c>
      <c r="AZ92" s="162" t="str">
        <f t="shared" ca="1" si="53"/>
        <v/>
      </c>
      <c r="BA92" s="175" t="str">
        <f t="shared" ca="1" si="69"/>
        <v/>
      </c>
      <c r="BB92" s="165">
        <f t="shared" ca="1" si="54"/>
        <v>0</v>
      </c>
      <c r="BC92" s="152"/>
    </row>
    <row r="93" spans="1:55" x14ac:dyDescent="0.5">
      <c r="A93" s="181" t="str">
        <f t="shared" ca="1" si="55"/>
        <v/>
      </c>
      <c r="B93" s="159" t="str">
        <f>IF('البرامج '!A:A&lt;&gt;"",'البرامج '!A:A,"")</f>
        <v/>
      </c>
      <c r="C93" s="159" t="str">
        <f>IF('البرامج '!D:D&lt;&gt;"",'البرامج '!D:D,"")</f>
        <v/>
      </c>
      <c r="D93" s="159" t="str">
        <f>IF('البرامج '!G:G&lt;&gt;"",'البرامج '!G:G,"")</f>
        <v/>
      </c>
      <c r="F93" s="148"/>
      <c r="I93" s="157">
        <f t="shared" ca="1" si="45"/>
        <v>0</v>
      </c>
      <c r="K93" s="157">
        <f t="shared" ca="1" si="56"/>
        <v>0</v>
      </c>
      <c r="M93" s="157">
        <f t="shared" ca="1" si="57"/>
        <v>0</v>
      </c>
      <c r="N93" s="181" t="str">
        <f t="shared" si="46"/>
        <v/>
      </c>
      <c r="O93" s="146" t="str">
        <f t="shared" si="58"/>
        <v/>
      </c>
      <c r="P93" s="157">
        <f t="shared" ca="1" si="47"/>
        <v>0</v>
      </c>
      <c r="R93" s="161" t="str">
        <f t="shared" ca="1" si="59"/>
        <v/>
      </c>
      <c r="U93" s="157">
        <f t="shared" ca="1" si="60"/>
        <v>0</v>
      </c>
      <c r="W93" s="157">
        <f t="shared" ca="1" si="61"/>
        <v>0</v>
      </c>
      <c r="Y93" s="157">
        <f t="shared" ca="1" si="62"/>
        <v>0</v>
      </c>
      <c r="Z93" s="161" t="str">
        <f t="shared" si="63"/>
        <v/>
      </c>
      <c r="AB93" s="162" t="str">
        <f t="shared" ca="1" si="48"/>
        <v/>
      </c>
      <c r="AC93" s="175" t="str">
        <f t="shared" ca="1" si="64"/>
        <v/>
      </c>
      <c r="AD93" s="163">
        <f t="shared" ca="1" si="65"/>
        <v>0</v>
      </c>
      <c r="AG93" s="185" t="str">
        <f>IF('البرامج '!N:N&lt;&gt;"",'البرامج '!N:N,"")</f>
        <v/>
      </c>
      <c r="AH93" s="166" t="str">
        <f t="shared" ca="1" si="49"/>
        <v/>
      </c>
      <c r="AI93" s="177" t="str">
        <f t="shared" ca="1" si="66"/>
        <v/>
      </c>
      <c r="AJ93" s="165">
        <f t="shared" ca="1" si="43"/>
        <v>0</v>
      </c>
      <c r="AK93" s="164"/>
      <c r="AL93" s="152"/>
      <c r="AM93" s="162" t="str">
        <f>IF('البرامج '!O:O&lt;&gt;"",'البرامج '!O:O,"")</f>
        <v/>
      </c>
      <c r="AN93" s="162" t="str">
        <f t="shared" ca="1" si="44"/>
        <v/>
      </c>
      <c r="AO93" s="175" t="str">
        <f t="shared" ca="1" si="67"/>
        <v/>
      </c>
      <c r="AP93" s="165">
        <f t="shared" ca="1" si="50"/>
        <v>0</v>
      </c>
      <c r="AQ93" s="152"/>
      <c r="AR93" s="164"/>
      <c r="AS93" s="185" t="str">
        <f>IF('البرامج '!P:P&lt;&gt;"",'البرامج '!P:P,"")</f>
        <v/>
      </c>
      <c r="AT93" s="166" t="str">
        <f t="shared" ca="1" si="51"/>
        <v/>
      </c>
      <c r="AU93" s="177" t="str">
        <f t="shared" ca="1" si="68"/>
        <v/>
      </c>
      <c r="AV93" s="165">
        <f t="shared" ca="1" si="52"/>
        <v>0</v>
      </c>
      <c r="AW93" s="164"/>
      <c r="AX93" s="152"/>
      <c r="AY93" s="187" t="str">
        <f>IF('البرامج '!Q:Q&lt;&gt;"",'البرامج '!Q:Q,"")</f>
        <v/>
      </c>
      <c r="AZ93" s="162" t="str">
        <f t="shared" ca="1" si="53"/>
        <v/>
      </c>
      <c r="BA93" s="175" t="str">
        <f t="shared" ca="1" si="69"/>
        <v/>
      </c>
      <c r="BB93" s="165">
        <f t="shared" ca="1" si="54"/>
        <v>0</v>
      </c>
      <c r="BC93" s="152"/>
    </row>
    <row r="94" spans="1:55" x14ac:dyDescent="0.5">
      <c r="A94" s="181" t="str">
        <f t="shared" ca="1" si="55"/>
        <v/>
      </c>
      <c r="B94" s="159" t="str">
        <f>IF('البرامج '!A:A&lt;&gt;"",'البرامج '!A:A,"")</f>
        <v/>
      </c>
      <c r="C94" s="159" t="str">
        <f>IF('البرامج '!D:D&lt;&gt;"",'البرامج '!D:D,"")</f>
        <v/>
      </c>
      <c r="D94" s="159" t="str">
        <f>IF('البرامج '!G:G&lt;&gt;"",'البرامج '!G:G,"")</f>
        <v/>
      </c>
      <c r="F94" s="148"/>
      <c r="I94" s="157">
        <f t="shared" ca="1" si="45"/>
        <v>0</v>
      </c>
      <c r="K94" s="157">
        <f t="shared" ca="1" si="56"/>
        <v>0</v>
      </c>
      <c r="M94" s="157">
        <f t="shared" ca="1" si="57"/>
        <v>0</v>
      </c>
      <c r="N94" s="181" t="str">
        <f t="shared" si="46"/>
        <v/>
      </c>
      <c r="O94" s="146" t="str">
        <f t="shared" si="58"/>
        <v/>
      </c>
      <c r="P94" s="157">
        <f t="shared" ca="1" si="47"/>
        <v>0</v>
      </c>
      <c r="R94" s="161" t="str">
        <f t="shared" ca="1" si="59"/>
        <v/>
      </c>
      <c r="U94" s="157">
        <f t="shared" ca="1" si="60"/>
        <v>0</v>
      </c>
      <c r="W94" s="157">
        <f t="shared" ca="1" si="61"/>
        <v>0</v>
      </c>
      <c r="Y94" s="157">
        <f t="shared" ca="1" si="62"/>
        <v>0</v>
      </c>
      <c r="Z94" s="161" t="str">
        <f t="shared" si="63"/>
        <v/>
      </c>
      <c r="AB94" s="162" t="str">
        <f t="shared" ca="1" si="48"/>
        <v/>
      </c>
      <c r="AC94" s="175" t="str">
        <f t="shared" ca="1" si="64"/>
        <v/>
      </c>
      <c r="AD94" s="163">
        <f t="shared" ca="1" si="65"/>
        <v>0</v>
      </c>
      <c r="AG94" s="185" t="str">
        <f>IF('البرامج '!N:N&lt;&gt;"",'البرامج '!N:N,"")</f>
        <v/>
      </c>
      <c r="AH94" s="166" t="str">
        <f t="shared" ca="1" si="49"/>
        <v/>
      </c>
      <c r="AI94" s="177" t="str">
        <f t="shared" ca="1" si="66"/>
        <v/>
      </c>
      <c r="AJ94" s="165">
        <f t="shared" ca="1" si="43"/>
        <v>0</v>
      </c>
      <c r="AK94" s="164"/>
      <c r="AL94" s="152"/>
      <c r="AM94" s="162" t="str">
        <f>IF('البرامج '!O:O&lt;&gt;"",'البرامج '!O:O,"")</f>
        <v/>
      </c>
      <c r="AN94" s="162" t="str">
        <f t="shared" ca="1" si="44"/>
        <v/>
      </c>
      <c r="AO94" s="175" t="str">
        <f t="shared" ca="1" si="67"/>
        <v/>
      </c>
      <c r="AP94" s="165">
        <f t="shared" ca="1" si="50"/>
        <v>0</v>
      </c>
      <c r="AQ94" s="152"/>
      <c r="AR94" s="164"/>
      <c r="AS94" s="185" t="str">
        <f>IF('البرامج '!P:P&lt;&gt;"",'البرامج '!P:P,"")</f>
        <v/>
      </c>
      <c r="AT94" s="166" t="str">
        <f t="shared" ca="1" si="51"/>
        <v/>
      </c>
      <c r="AU94" s="177" t="str">
        <f t="shared" ca="1" si="68"/>
        <v/>
      </c>
      <c r="AV94" s="165">
        <f t="shared" ca="1" si="52"/>
        <v>0</v>
      </c>
      <c r="AW94" s="164"/>
      <c r="AX94" s="152"/>
      <c r="AY94" s="187" t="str">
        <f>IF('البرامج '!Q:Q&lt;&gt;"",'البرامج '!Q:Q,"")</f>
        <v/>
      </c>
      <c r="AZ94" s="162" t="str">
        <f t="shared" ca="1" si="53"/>
        <v/>
      </c>
      <c r="BA94" s="175" t="str">
        <f t="shared" ca="1" si="69"/>
        <v/>
      </c>
      <c r="BB94" s="165">
        <f t="shared" ca="1" si="54"/>
        <v>0</v>
      </c>
      <c r="BC94" s="152"/>
    </row>
    <row r="95" spans="1:55" x14ac:dyDescent="0.5">
      <c r="A95" s="181" t="str">
        <f t="shared" ca="1" si="55"/>
        <v/>
      </c>
      <c r="B95" s="159" t="str">
        <f>IF('البرامج '!A:A&lt;&gt;"",'البرامج '!A:A,"")</f>
        <v/>
      </c>
      <c r="C95" s="159" t="str">
        <f>IF('البرامج '!D:D&lt;&gt;"",'البرامج '!D:D,"")</f>
        <v/>
      </c>
      <c r="D95" s="159" t="str">
        <f>IF('البرامج '!G:G&lt;&gt;"",'البرامج '!G:G,"")</f>
        <v/>
      </c>
      <c r="F95" s="148"/>
      <c r="I95" s="157">
        <f t="shared" ca="1" si="45"/>
        <v>0</v>
      </c>
      <c r="K95" s="157">
        <f t="shared" ca="1" si="56"/>
        <v>0</v>
      </c>
      <c r="M95" s="157">
        <f t="shared" ca="1" si="57"/>
        <v>0</v>
      </c>
      <c r="N95" s="181" t="str">
        <f t="shared" si="46"/>
        <v/>
      </c>
      <c r="O95" s="146" t="str">
        <f t="shared" si="58"/>
        <v/>
      </c>
      <c r="P95" s="157">
        <f t="shared" ca="1" si="47"/>
        <v>0</v>
      </c>
      <c r="R95" s="161" t="str">
        <f t="shared" ca="1" si="59"/>
        <v/>
      </c>
      <c r="U95" s="157">
        <f t="shared" ca="1" si="60"/>
        <v>0</v>
      </c>
      <c r="W95" s="157">
        <f t="shared" ca="1" si="61"/>
        <v>0</v>
      </c>
      <c r="Y95" s="157">
        <f t="shared" ca="1" si="62"/>
        <v>0</v>
      </c>
      <c r="Z95" s="161" t="str">
        <f t="shared" si="63"/>
        <v/>
      </c>
      <c r="AB95" s="162" t="str">
        <f t="shared" ca="1" si="48"/>
        <v/>
      </c>
      <c r="AC95" s="175" t="str">
        <f t="shared" ca="1" si="64"/>
        <v/>
      </c>
      <c r="AD95" s="163">
        <f t="shared" ca="1" si="65"/>
        <v>0</v>
      </c>
      <c r="AG95" s="185" t="str">
        <f>IF('البرامج '!N:N&lt;&gt;"",'البرامج '!N:N,"")</f>
        <v/>
      </c>
      <c r="AH95" s="166" t="str">
        <f t="shared" ca="1" si="49"/>
        <v/>
      </c>
      <c r="AI95" s="177" t="str">
        <f t="shared" ca="1" si="66"/>
        <v/>
      </c>
      <c r="AJ95" s="165">
        <f t="shared" ca="1" si="43"/>
        <v>0</v>
      </c>
      <c r="AK95" s="164"/>
      <c r="AL95" s="152"/>
      <c r="AM95" s="162" t="str">
        <f>IF('البرامج '!O:O&lt;&gt;"",'البرامج '!O:O,"")</f>
        <v/>
      </c>
      <c r="AN95" s="162" t="str">
        <f t="shared" ca="1" si="44"/>
        <v/>
      </c>
      <c r="AO95" s="175" t="str">
        <f t="shared" ca="1" si="67"/>
        <v/>
      </c>
      <c r="AP95" s="165">
        <f t="shared" ca="1" si="50"/>
        <v>0</v>
      </c>
      <c r="AQ95" s="152"/>
      <c r="AR95" s="164"/>
      <c r="AS95" s="185" t="str">
        <f>IF('البرامج '!P:P&lt;&gt;"",'البرامج '!P:P,"")</f>
        <v/>
      </c>
      <c r="AT95" s="166" t="str">
        <f t="shared" ca="1" si="51"/>
        <v/>
      </c>
      <c r="AU95" s="177" t="str">
        <f t="shared" ca="1" si="68"/>
        <v/>
      </c>
      <c r="AV95" s="165">
        <f t="shared" ca="1" si="52"/>
        <v>0</v>
      </c>
      <c r="AW95" s="164"/>
      <c r="AX95" s="152"/>
      <c r="AY95" s="187" t="str">
        <f>IF('البرامج '!Q:Q&lt;&gt;"",'البرامج '!Q:Q,"")</f>
        <v/>
      </c>
      <c r="AZ95" s="162" t="str">
        <f t="shared" ca="1" si="53"/>
        <v/>
      </c>
      <c r="BA95" s="175" t="str">
        <f t="shared" ca="1" si="69"/>
        <v/>
      </c>
      <c r="BB95" s="165">
        <f t="shared" ca="1" si="54"/>
        <v>0</v>
      </c>
      <c r="BC95" s="152"/>
    </row>
    <row r="96" spans="1:55" x14ac:dyDescent="0.5">
      <c r="A96" s="181" t="str">
        <f t="shared" ca="1" si="55"/>
        <v/>
      </c>
      <c r="B96" s="159" t="str">
        <f>IF('البرامج '!A:A&lt;&gt;"",'البرامج '!A:A,"")</f>
        <v/>
      </c>
      <c r="C96" s="159" t="str">
        <f>IF('البرامج '!D:D&lt;&gt;"",'البرامج '!D:D,"")</f>
        <v/>
      </c>
      <c r="D96" s="159" t="str">
        <f>IF('البرامج '!G:G&lt;&gt;"",'البرامج '!G:G,"")</f>
        <v/>
      </c>
      <c r="F96" s="148"/>
      <c r="I96" s="157">
        <f t="shared" ca="1" si="45"/>
        <v>0</v>
      </c>
      <c r="K96" s="157">
        <f t="shared" ca="1" si="56"/>
        <v>0</v>
      </c>
      <c r="M96" s="157">
        <f t="shared" ca="1" si="57"/>
        <v>0</v>
      </c>
      <c r="N96" s="181" t="str">
        <f t="shared" si="46"/>
        <v/>
      </c>
      <c r="O96" s="146" t="str">
        <f t="shared" si="58"/>
        <v/>
      </c>
      <c r="P96" s="157">
        <f t="shared" ca="1" si="47"/>
        <v>0</v>
      </c>
      <c r="R96" s="161" t="str">
        <f t="shared" ca="1" si="59"/>
        <v/>
      </c>
      <c r="U96" s="157">
        <f t="shared" ca="1" si="60"/>
        <v>0</v>
      </c>
      <c r="W96" s="157">
        <f t="shared" ca="1" si="61"/>
        <v>0</v>
      </c>
      <c r="Y96" s="157">
        <f t="shared" ca="1" si="62"/>
        <v>0</v>
      </c>
      <c r="Z96" s="161" t="str">
        <f t="shared" si="63"/>
        <v/>
      </c>
      <c r="AB96" s="162" t="str">
        <f t="shared" ca="1" si="48"/>
        <v/>
      </c>
      <c r="AC96" s="175" t="str">
        <f t="shared" ca="1" si="64"/>
        <v/>
      </c>
      <c r="AD96" s="163">
        <f t="shared" ca="1" si="65"/>
        <v>0</v>
      </c>
      <c r="AG96" s="185" t="str">
        <f>IF('البرامج '!N:N&lt;&gt;"",'البرامج '!N:N,"")</f>
        <v/>
      </c>
      <c r="AH96" s="166" t="str">
        <f t="shared" ca="1" si="49"/>
        <v/>
      </c>
      <c r="AI96" s="177" t="str">
        <f t="shared" ca="1" si="66"/>
        <v/>
      </c>
      <c r="AJ96" s="165">
        <f t="shared" ca="1" si="43"/>
        <v>0</v>
      </c>
      <c r="AK96" s="164"/>
      <c r="AL96" s="152"/>
      <c r="AM96" s="162" t="str">
        <f>IF('البرامج '!O:O&lt;&gt;"",'البرامج '!O:O,"")</f>
        <v/>
      </c>
      <c r="AN96" s="162" t="str">
        <f t="shared" ca="1" si="44"/>
        <v/>
      </c>
      <c r="AO96" s="175" t="str">
        <f t="shared" ca="1" si="67"/>
        <v/>
      </c>
      <c r="AP96" s="165">
        <f t="shared" ca="1" si="50"/>
        <v>0</v>
      </c>
      <c r="AQ96" s="152"/>
      <c r="AR96" s="164"/>
      <c r="AS96" s="185" t="str">
        <f>IF('البرامج '!P:P&lt;&gt;"",'البرامج '!P:P,"")</f>
        <v/>
      </c>
      <c r="AT96" s="166" t="str">
        <f t="shared" ca="1" si="51"/>
        <v/>
      </c>
      <c r="AU96" s="177" t="str">
        <f t="shared" ca="1" si="68"/>
        <v/>
      </c>
      <c r="AV96" s="165">
        <f t="shared" ca="1" si="52"/>
        <v>0</v>
      </c>
      <c r="AW96" s="164"/>
      <c r="AX96" s="152"/>
      <c r="AY96" s="187" t="str">
        <f>IF('البرامج '!Q:Q&lt;&gt;"",'البرامج '!Q:Q,"")</f>
        <v/>
      </c>
      <c r="AZ96" s="162" t="str">
        <f t="shared" ca="1" si="53"/>
        <v/>
      </c>
      <c r="BA96" s="175" t="str">
        <f t="shared" ca="1" si="69"/>
        <v/>
      </c>
      <c r="BB96" s="165">
        <f t="shared" ca="1" si="54"/>
        <v>0</v>
      </c>
      <c r="BC96" s="152"/>
    </row>
    <row r="97" spans="1:55" x14ac:dyDescent="0.5">
      <c r="A97" s="181" t="str">
        <f t="shared" ca="1" si="55"/>
        <v/>
      </c>
      <c r="B97" s="159" t="str">
        <f>IF('البرامج '!A:A&lt;&gt;"",'البرامج '!A:A,"")</f>
        <v/>
      </c>
      <c r="C97" s="159" t="str">
        <f>IF('البرامج '!D:D&lt;&gt;"",'البرامج '!D:D,"")</f>
        <v/>
      </c>
      <c r="D97" s="159" t="str">
        <f>IF('البرامج '!G:G&lt;&gt;"",'البرامج '!G:G,"")</f>
        <v/>
      </c>
      <c r="F97" s="148"/>
      <c r="I97" s="157">
        <f t="shared" ca="1" si="45"/>
        <v>0</v>
      </c>
      <c r="K97" s="157">
        <f t="shared" ca="1" si="56"/>
        <v>0</v>
      </c>
      <c r="M97" s="157">
        <f t="shared" ca="1" si="57"/>
        <v>0</v>
      </c>
      <c r="N97" s="181" t="str">
        <f t="shared" si="46"/>
        <v/>
      </c>
      <c r="O97" s="146" t="str">
        <f t="shared" si="58"/>
        <v/>
      </c>
      <c r="P97" s="157">
        <f t="shared" ca="1" si="47"/>
        <v>0</v>
      </c>
      <c r="R97" s="161" t="str">
        <f t="shared" ca="1" si="59"/>
        <v/>
      </c>
      <c r="U97" s="157">
        <f t="shared" ca="1" si="60"/>
        <v>0</v>
      </c>
      <c r="W97" s="157">
        <f t="shared" ca="1" si="61"/>
        <v>0</v>
      </c>
      <c r="Y97" s="157">
        <f t="shared" ca="1" si="62"/>
        <v>0</v>
      </c>
      <c r="Z97" s="161" t="str">
        <f t="shared" si="63"/>
        <v/>
      </c>
      <c r="AB97" s="162" t="str">
        <f t="shared" ca="1" si="48"/>
        <v/>
      </c>
      <c r="AC97" s="175" t="str">
        <f t="shared" ca="1" si="64"/>
        <v/>
      </c>
      <c r="AD97" s="163">
        <f t="shared" ca="1" si="65"/>
        <v>0</v>
      </c>
      <c r="AG97" s="185" t="str">
        <f>IF('البرامج '!N:N&lt;&gt;"",'البرامج '!N:N,"")</f>
        <v/>
      </c>
      <c r="AH97" s="166" t="str">
        <f t="shared" ca="1" si="49"/>
        <v/>
      </c>
      <c r="AI97" s="177" t="str">
        <f t="shared" ca="1" si="66"/>
        <v/>
      </c>
      <c r="AJ97" s="165">
        <f t="shared" ca="1" si="43"/>
        <v>0</v>
      </c>
      <c r="AK97" s="164"/>
      <c r="AL97" s="152"/>
      <c r="AM97" s="162" t="str">
        <f>IF('البرامج '!O:O&lt;&gt;"",'البرامج '!O:O,"")</f>
        <v/>
      </c>
      <c r="AN97" s="162" t="str">
        <f t="shared" ca="1" si="44"/>
        <v/>
      </c>
      <c r="AO97" s="175" t="str">
        <f t="shared" ca="1" si="67"/>
        <v/>
      </c>
      <c r="AP97" s="165">
        <f t="shared" ca="1" si="50"/>
        <v>0</v>
      </c>
      <c r="AQ97" s="152"/>
      <c r="AR97" s="164"/>
      <c r="AS97" s="185" t="str">
        <f>IF('البرامج '!P:P&lt;&gt;"",'البرامج '!P:P,"")</f>
        <v/>
      </c>
      <c r="AT97" s="166" t="str">
        <f t="shared" ca="1" si="51"/>
        <v/>
      </c>
      <c r="AU97" s="177" t="str">
        <f t="shared" ca="1" si="68"/>
        <v/>
      </c>
      <c r="AV97" s="165">
        <f t="shared" ca="1" si="52"/>
        <v>0</v>
      </c>
      <c r="AW97" s="164"/>
      <c r="AX97" s="152"/>
      <c r="AY97" s="187" t="str">
        <f>IF('البرامج '!Q:Q&lt;&gt;"",'البرامج '!Q:Q,"")</f>
        <v/>
      </c>
      <c r="AZ97" s="162" t="str">
        <f t="shared" ca="1" si="53"/>
        <v/>
      </c>
      <c r="BA97" s="175" t="str">
        <f t="shared" ca="1" si="69"/>
        <v/>
      </c>
      <c r="BB97" s="165">
        <f t="shared" ca="1" si="54"/>
        <v>0</v>
      </c>
      <c r="BC97" s="152"/>
    </row>
    <row r="98" spans="1:55" x14ac:dyDescent="0.5">
      <c r="A98" s="181" t="str">
        <f t="shared" ca="1" si="55"/>
        <v/>
      </c>
      <c r="B98" s="159" t="str">
        <f>IF('البرامج '!A:A&lt;&gt;"",'البرامج '!A:A,"")</f>
        <v/>
      </c>
      <c r="C98" s="159" t="str">
        <f>IF('البرامج '!D:D&lt;&gt;"",'البرامج '!D:D,"")</f>
        <v/>
      </c>
      <c r="D98" s="159" t="str">
        <f>IF('البرامج '!G:G&lt;&gt;"",'البرامج '!G:G,"")</f>
        <v/>
      </c>
      <c r="F98" s="148"/>
      <c r="I98" s="157">
        <f t="shared" ca="1" si="45"/>
        <v>0</v>
      </c>
      <c r="K98" s="157">
        <f t="shared" ca="1" si="56"/>
        <v>0</v>
      </c>
      <c r="M98" s="157">
        <f t="shared" ca="1" si="57"/>
        <v>0</v>
      </c>
      <c r="N98" s="181" t="str">
        <f t="shared" si="46"/>
        <v/>
      </c>
      <c r="O98" s="146" t="str">
        <f t="shared" si="58"/>
        <v/>
      </c>
      <c r="P98" s="157">
        <f t="shared" ca="1" si="47"/>
        <v>0</v>
      </c>
      <c r="R98" s="161" t="str">
        <f t="shared" ca="1" si="59"/>
        <v/>
      </c>
      <c r="U98" s="157">
        <f t="shared" ca="1" si="60"/>
        <v>0</v>
      </c>
      <c r="W98" s="157">
        <f t="shared" ca="1" si="61"/>
        <v>0</v>
      </c>
      <c r="Y98" s="157">
        <f t="shared" ca="1" si="62"/>
        <v>0</v>
      </c>
      <c r="Z98" s="161" t="str">
        <f t="shared" si="63"/>
        <v/>
      </c>
      <c r="AB98" s="162" t="str">
        <f t="shared" ca="1" si="48"/>
        <v/>
      </c>
      <c r="AC98" s="175" t="str">
        <f t="shared" ca="1" si="64"/>
        <v/>
      </c>
      <c r="AD98" s="163">
        <f t="shared" ca="1" si="65"/>
        <v>0</v>
      </c>
      <c r="AG98" s="185" t="str">
        <f>IF('البرامج '!N:N&lt;&gt;"",'البرامج '!N:N,"")</f>
        <v/>
      </c>
      <c r="AH98" s="166" t="str">
        <f t="shared" ca="1" si="49"/>
        <v/>
      </c>
      <c r="AI98" s="177" t="str">
        <f t="shared" ca="1" si="66"/>
        <v/>
      </c>
      <c r="AJ98" s="165">
        <f t="shared" ref="AJ98:AJ129" ca="1" si="70">IF(AG98&lt;&gt;"",IF(AK98="تم ",IF(AJ98=0,AH98-AG98,AJ98),NOW()-AG98),0)</f>
        <v>0</v>
      </c>
      <c r="AK98" s="164"/>
      <c r="AL98" s="152"/>
      <c r="AM98" s="162" t="str">
        <f>IF('البرامج '!O:O&lt;&gt;"",'البرامج '!O:O,"")</f>
        <v/>
      </c>
      <c r="AN98" s="162" t="str">
        <f t="shared" ca="1" si="44"/>
        <v/>
      </c>
      <c r="AO98" s="175" t="str">
        <f t="shared" ca="1" si="67"/>
        <v/>
      </c>
      <c r="AP98" s="165">
        <f t="shared" ca="1" si="50"/>
        <v>0</v>
      </c>
      <c r="AQ98" s="152"/>
      <c r="AR98" s="164"/>
      <c r="AS98" s="185" t="str">
        <f>IF('البرامج '!P:P&lt;&gt;"",'البرامج '!P:P,"")</f>
        <v/>
      </c>
      <c r="AT98" s="166" t="str">
        <f t="shared" ca="1" si="51"/>
        <v/>
      </c>
      <c r="AU98" s="177" t="str">
        <f t="shared" ca="1" si="68"/>
        <v/>
      </c>
      <c r="AV98" s="165">
        <f t="shared" ca="1" si="52"/>
        <v>0</v>
      </c>
      <c r="AW98" s="164"/>
      <c r="AX98" s="152"/>
      <c r="AY98" s="187" t="str">
        <f>IF('البرامج '!Q:Q&lt;&gt;"",'البرامج '!Q:Q,"")</f>
        <v/>
      </c>
      <c r="AZ98" s="162" t="str">
        <f t="shared" ca="1" si="53"/>
        <v/>
      </c>
      <c r="BA98" s="175" t="str">
        <f t="shared" ca="1" si="69"/>
        <v/>
      </c>
      <c r="BB98" s="165">
        <f t="shared" ca="1" si="54"/>
        <v>0</v>
      </c>
      <c r="BC98" s="152"/>
    </row>
    <row r="99" spans="1:55" x14ac:dyDescent="0.5">
      <c r="A99" s="181" t="str">
        <f t="shared" ca="1" si="55"/>
        <v/>
      </c>
      <c r="B99" s="159" t="str">
        <f>IF('البرامج '!A:A&lt;&gt;"",'البرامج '!A:A,"")</f>
        <v/>
      </c>
      <c r="C99" s="159" t="str">
        <f>IF('البرامج '!D:D&lt;&gt;"",'البرامج '!D:D,"")</f>
        <v/>
      </c>
      <c r="D99" s="159" t="str">
        <f>IF('البرامج '!G:G&lt;&gt;"",'البرامج '!G:G,"")</f>
        <v/>
      </c>
      <c r="F99" s="148"/>
      <c r="I99" s="157">
        <f t="shared" ca="1" si="45"/>
        <v>0</v>
      </c>
      <c r="K99" s="157">
        <f t="shared" ca="1" si="56"/>
        <v>0</v>
      </c>
      <c r="M99" s="157">
        <f t="shared" ca="1" si="57"/>
        <v>0</v>
      </c>
      <c r="N99" s="181" t="str">
        <f t="shared" si="46"/>
        <v/>
      </c>
      <c r="O99" s="146" t="str">
        <f t="shared" si="58"/>
        <v/>
      </c>
      <c r="P99" s="157">
        <f t="shared" ca="1" si="47"/>
        <v>0</v>
      </c>
      <c r="R99" s="161" t="str">
        <f t="shared" ca="1" si="59"/>
        <v/>
      </c>
      <c r="U99" s="157">
        <f t="shared" ca="1" si="60"/>
        <v>0</v>
      </c>
      <c r="W99" s="157">
        <f t="shared" ca="1" si="61"/>
        <v>0</v>
      </c>
      <c r="Y99" s="157">
        <f t="shared" ca="1" si="62"/>
        <v>0</v>
      </c>
      <c r="Z99" s="161" t="str">
        <f t="shared" si="63"/>
        <v/>
      </c>
      <c r="AB99" s="162" t="str">
        <f t="shared" ca="1" si="48"/>
        <v/>
      </c>
      <c r="AC99" s="175" t="str">
        <f t="shared" ca="1" si="64"/>
        <v/>
      </c>
      <c r="AD99" s="163">
        <f t="shared" ca="1" si="65"/>
        <v>0</v>
      </c>
      <c r="AG99" s="185" t="str">
        <f>IF('البرامج '!N:N&lt;&gt;"",'البرامج '!N:N,"")</f>
        <v/>
      </c>
      <c r="AH99" s="166" t="str">
        <f t="shared" ca="1" si="49"/>
        <v/>
      </c>
      <c r="AI99" s="177" t="str">
        <f t="shared" ca="1" si="66"/>
        <v/>
      </c>
      <c r="AJ99" s="165">
        <f t="shared" ca="1" si="70"/>
        <v>0</v>
      </c>
      <c r="AK99" s="164"/>
      <c r="AL99" s="152"/>
      <c r="AM99" s="162" t="str">
        <f>IF('البرامج '!O:O&lt;&gt;"",'البرامج '!O:O,"")</f>
        <v/>
      </c>
      <c r="AN99" s="162" t="str">
        <f t="shared" ca="1" si="44"/>
        <v/>
      </c>
      <c r="AO99" s="175" t="str">
        <f t="shared" ca="1" si="67"/>
        <v/>
      </c>
      <c r="AP99" s="165">
        <f t="shared" ca="1" si="50"/>
        <v>0</v>
      </c>
      <c r="AQ99" s="152"/>
      <c r="AR99" s="164"/>
      <c r="AS99" s="185" t="str">
        <f>IF('البرامج '!P:P&lt;&gt;"",'البرامج '!P:P,"")</f>
        <v/>
      </c>
      <c r="AT99" s="166" t="str">
        <f t="shared" ca="1" si="51"/>
        <v/>
      </c>
      <c r="AU99" s="177" t="str">
        <f t="shared" ca="1" si="68"/>
        <v/>
      </c>
      <c r="AV99" s="165">
        <f t="shared" ca="1" si="52"/>
        <v>0</v>
      </c>
      <c r="AW99" s="164"/>
      <c r="AX99" s="152"/>
      <c r="AY99" s="187" t="str">
        <f>IF('البرامج '!Q:Q&lt;&gt;"",'البرامج '!Q:Q,"")</f>
        <v/>
      </c>
      <c r="AZ99" s="162" t="str">
        <f t="shared" ca="1" si="53"/>
        <v/>
      </c>
      <c r="BA99" s="175" t="str">
        <f t="shared" ca="1" si="69"/>
        <v/>
      </c>
      <c r="BB99" s="165">
        <f t="shared" ca="1" si="54"/>
        <v>0</v>
      </c>
      <c r="BC99" s="152"/>
    </row>
    <row r="100" spans="1:55" x14ac:dyDescent="0.5">
      <c r="A100" s="181" t="str">
        <f t="shared" ca="1" si="55"/>
        <v/>
      </c>
      <c r="B100" s="159" t="str">
        <f>IF('البرامج '!A:A&lt;&gt;"",'البرامج '!A:A,"")</f>
        <v/>
      </c>
      <c r="C100" s="159" t="str">
        <f>IF('البرامج '!D:D&lt;&gt;"",'البرامج '!D:D,"")</f>
        <v/>
      </c>
      <c r="D100" s="159" t="str">
        <f>IF('البرامج '!G:G&lt;&gt;"",'البرامج '!G:G,"")</f>
        <v/>
      </c>
      <c r="F100" s="148"/>
      <c r="I100" s="157">
        <f t="shared" ca="1" si="45"/>
        <v>0</v>
      </c>
      <c r="K100" s="157">
        <f t="shared" ca="1" si="56"/>
        <v>0</v>
      </c>
      <c r="M100" s="157">
        <f t="shared" ca="1" si="57"/>
        <v>0</v>
      </c>
      <c r="N100" s="181" t="str">
        <f t="shared" si="46"/>
        <v/>
      </c>
      <c r="O100" s="146" t="str">
        <f t="shared" si="58"/>
        <v/>
      </c>
      <c r="P100" s="157">
        <f t="shared" ca="1" si="47"/>
        <v>0</v>
      </c>
      <c r="R100" s="161" t="str">
        <f t="shared" ca="1" si="59"/>
        <v/>
      </c>
      <c r="U100" s="157">
        <f t="shared" ca="1" si="60"/>
        <v>0</v>
      </c>
      <c r="W100" s="157">
        <f t="shared" ca="1" si="61"/>
        <v>0</v>
      </c>
      <c r="Y100" s="157">
        <f t="shared" ca="1" si="62"/>
        <v>0</v>
      </c>
      <c r="Z100" s="161" t="str">
        <f t="shared" si="63"/>
        <v/>
      </c>
      <c r="AB100" s="162" t="str">
        <f t="shared" ca="1" si="48"/>
        <v/>
      </c>
      <c r="AC100" s="175" t="str">
        <f t="shared" ca="1" si="64"/>
        <v/>
      </c>
      <c r="AD100" s="163">
        <f t="shared" ca="1" si="65"/>
        <v>0</v>
      </c>
      <c r="AG100" s="185" t="str">
        <f>IF('البرامج '!N:N&lt;&gt;"",'البرامج '!N:N,"")</f>
        <v/>
      </c>
      <c r="AH100" s="166" t="str">
        <f t="shared" ca="1" si="49"/>
        <v/>
      </c>
      <c r="AI100" s="177" t="str">
        <f t="shared" ca="1" si="66"/>
        <v/>
      </c>
      <c r="AJ100" s="165">
        <f t="shared" ca="1" si="70"/>
        <v>0</v>
      </c>
      <c r="AK100" s="164"/>
      <c r="AL100" s="152"/>
      <c r="AM100" s="162" t="str">
        <f>IF('البرامج '!O:O&lt;&gt;"",'البرامج '!O:O,"")</f>
        <v/>
      </c>
      <c r="AN100" s="162" t="str">
        <f t="shared" ca="1" si="44"/>
        <v/>
      </c>
      <c r="AO100" s="175" t="str">
        <f t="shared" ca="1" si="67"/>
        <v/>
      </c>
      <c r="AP100" s="165">
        <f t="shared" ca="1" si="50"/>
        <v>0</v>
      </c>
      <c r="AQ100" s="152"/>
      <c r="AR100" s="164"/>
      <c r="AS100" s="185" t="str">
        <f>IF('البرامج '!P:P&lt;&gt;"",'البرامج '!P:P,"")</f>
        <v/>
      </c>
      <c r="AT100" s="166" t="str">
        <f t="shared" ca="1" si="51"/>
        <v/>
      </c>
      <c r="AU100" s="177" t="str">
        <f t="shared" ca="1" si="68"/>
        <v/>
      </c>
      <c r="AV100" s="165">
        <f t="shared" ca="1" si="52"/>
        <v>0</v>
      </c>
      <c r="AW100" s="164"/>
      <c r="AX100" s="152"/>
      <c r="AY100" s="187" t="str">
        <f>IF('البرامج '!Q:Q&lt;&gt;"",'البرامج '!Q:Q,"")</f>
        <v/>
      </c>
      <c r="AZ100" s="162" t="str">
        <f t="shared" ca="1" si="53"/>
        <v/>
      </c>
      <c r="BA100" s="175" t="str">
        <f t="shared" ca="1" si="69"/>
        <v/>
      </c>
      <c r="BB100" s="165">
        <f t="shared" ca="1" si="54"/>
        <v>0</v>
      </c>
      <c r="BC100" s="152"/>
    </row>
    <row r="101" spans="1:55" x14ac:dyDescent="0.5">
      <c r="A101" s="181" t="str">
        <f t="shared" ca="1" si="55"/>
        <v/>
      </c>
      <c r="B101" s="159" t="str">
        <f>IF('البرامج '!A:A&lt;&gt;"",'البرامج '!A:A,"")</f>
        <v/>
      </c>
      <c r="C101" s="159" t="str">
        <f>IF('البرامج '!D:D&lt;&gt;"",'البرامج '!D:D,"")</f>
        <v/>
      </c>
      <c r="D101" s="159" t="str">
        <f>IF('البرامج '!G:G&lt;&gt;"",'البرامج '!G:G,"")</f>
        <v/>
      </c>
      <c r="F101" s="148"/>
      <c r="I101" s="157">
        <f t="shared" ca="1" si="45"/>
        <v>0</v>
      </c>
      <c r="K101" s="157">
        <f t="shared" ca="1" si="56"/>
        <v>0</v>
      </c>
      <c r="M101" s="157">
        <f t="shared" ca="1" si="57"/>
        <v>0</v>
      </c>
      <c r="N101" s="181" t="str">
        <f t="shared" si="46"/>
        <v/>
      </c>
      <c r="O101" s="146" t="str">
        <f t="shared" si="58"/>
        <v/>
      </c>
      <c r="P101" s="157">
        <f t="shared" ca="1" si="47"/>
        <v>0</v>
      </c>
      <c r="R101" s="161" t="str">
        <f t="shared" ca="1" si="59"/>
        <v/>
      </c>
      <c r="U101" s="157">
        <f t="shared" ca="1" si="60"/>
        <v>0</v>
      </c>
      <c r="W101" s="157">
        <f t="shared" ca="1" si="61"/>
        <v>0</v>
      </c>
      <c r="Y101" s="157">
        <f t="shared" ca="1" si="62"/>
        <v>0</v>
      </c>
      <c r="Z101" s="161" t="str">
        <f t="shared" si="63"/>
        <v/>
      </c>
      <c r="AB101" s="162" t="str">
        <f t="shared" ca="1" si="48"/>
        <v/>
      </c>
      <c r="AC101" s="175" t="str">
        <f t="shared" ca="1" si="64"/>
        <v/>
      </c>
      <c r="AD101" s="163">
        <f t="shared" ca="1" si="65"/>
        <v>0</v>
      </c>
      <c r="AG101" s="185" t="str">
        <f>IF('البرامج '!N:N&lt;&gt;"",'البرامج '!N:N,"")</f>
        <v/>
      </c>
      <c r="AH101" s="166" t="str">
        <f t="shared" ca="1" si="49"/>
        <v/>
      </c>
      <c r="AI101" s="177" t="str">
        <f t="shared" ca="1" si="66"/>
        <v/>
      </c>
      <c r="AJ101" s="165">
        <f t="shared" ca="1" si="70"/>
        <v>0</v>
      </c>
      <c r="AK101" s="164"/>
      <c r="AL101" s="152"/>
      <c r="AM101" s="162" t="str">
        <f>IF('البرامج '!O:O&lt;&gt;"",'البرامج '!O:O,"")</f>
        <v/>
      </c>
      <c r="AN101" s="162" t="str">
        <f t="shared" ca="1" si="44"/>
        <v/>
      </c>
      <c r="AO101" s="175" t="str">
        <f t="shared" ca="1" si="67"/>
        <v/>
      </c>
      <c r="AP101" s="165">
        <f t="shared" ca="1" si="50"/>
        <v>0</v>
      </c>
      <c r="AQ101" s="152"/>
      <c r="AR101" s="164"/>
      <c r="AS101" s="185" t="str">
        <f>IF('البرامج '!P:P&lt;&gt;"",'البرامج '!P:P,"")</f>
        <v/>
      </c>
      <c r="AT101" s="166" t="str">
        <f t="shared" ca="1" si="51"/>
        <v/>
      </c>
      <c r="AU101" s="177" t="str">
        <f t="shared" ca="1" si="68"/>
        <v/>
      </c>
      <c r="AV101" s="165">
        <f t="shared" ca="1" si="52"/>
        <v>0</v>
      </c>
      <c r="AW101" s="164"/>
      <c r="AX101" s="152"/>
      <c r="AY101" s="187" t="str">
        <f>IF('البرامج '!Q:Q&lt;&gt;"",'البرامج '!Q:Q,"")</f>
        <v/>
      </c>
      <c r="AZ101" s="162" t="str">
        <f t="shared" ca="1" si="53"/>
        <v/>
      </c>
      <c r="BA101" s="175" t="str">
        <f t="shared" ca="1" si="69"/>
        <v/>
      </c>
      <c r="BB101" s="165">
        <f t="shared" ca="1" si="54"/>
        <v>0</v>
      </c>
      <c r="BC101" s="152"/>
    </row>
    <row r="102" spans="1:55" x14ac:dyDescent="0.5">
      <c r="A102" s="181" t="str">
        <f t="shared" ca="1" si="55"/>
        <v/>
      </c>
      <c r="B102" s="159" t="str">
        <f>IF('البرامج '!A:A&lt;&gt;"",'البرامج '!A:A,"")</f>
        <v/>
      </c>
      <c r="C102" s="159" t="str">
        <f>IF('البرامج '!D:D&lt;&gt;"",'البرامج '!D:D,"")</f>
        <v/>
      </c>
      <c r="D102" s="159" t="str">
        <f>IF('البرامج '!G:G&lt;&gt;"",'البرامج '!G:G,"")</f>
        <v/>
      </c>
      <c r="F102" s="148"/>
      <c r="I102" s="157">
        <f t="shared" ca="1" si="45"/>
        <v>0</v>
      </c>
      <c r="K102" s="157">
        <f t="shared" ca="1" si="56"/>
        <v>0</v>
      </c>
      <c r="M102" s="157">
        <f t="shared" ca="1" si="57"/>
        <v>0</v>
      </c>
      <c r="N102" s="181" t="str">
        <f t="shared" si="46"/>
        <v/>
      </c>
      <c r="O102" s="146" t="str">
        <f t="shared" si="58"/>
        <v/>
      </c>
      <c r="P102" s="157">
        <f t="shared" ca="1" si="47"/>
        <v>0</v>
      </c>
      <c r="R102" s="161" t="str">
        <f t="shared" ca="1" si="59"/>
        <v/>
      </c>
      <c r="U102" s="157">
        <f t="shared" ca="1" si="60"/>
        <v>0</v>
      </c>
      <c r="W102" s="157">
        <f t="shared" ca="1" si="61"/>
        <v>0</v>
      </c>
      <c r="Y102" s="157">
        <f t="shared" ca="1" si="62"/>
        <v>0</v>
      </c>
      <c r="Z102" s="161" t="str">
        <f t="shared" si="63"/>
        <v/>
      </c>
      <c r="AB102" s="162" t="str">
        <f t="shared" ca="1" si="48"/>
        <v/>
      </c>
      <c r="AC102" s="175" t="str">
        <f t="shared" ca="1" si="64"/>
        <v/>
      </c>
      <c r="AD102" s="163">
        <f t="shared" ca="1" si="65"/>
        <v>0</v>
      </c>
      <c r="AG102" s="185" t="str">
        <f>IF('البرامج '!N:N&lt;&gt;"",'البرامج '!N:N,"")</f>
        <v/>
      </c>
      <c r="AH102" s="166" t="str">
        <f t="shared" ca="1" si="49"/>
        <v/>
      </c>
      <c r="AI102" s="177" t="str">
        <f t="shared" ca="1" si="66"/>
        <v/>
      </c>
      <c r="AJ102" s="165">
        <f t="shared" ca="1" si="70"/>
        <v>0</v>
      </c>
      <c r="AK102" s="164"/>
      <c r="AL102" s="152"/>
      <c r="AM102" s="162" t="str">
        <f>IF('البرامج '!O:O&lt;&gt;"",'البرامج '!O:O,"")</f>
        <v/>
      </c>
      <c r="AN102" s="162" t="str">
        <f t="shared" ca="1" si="44"/>
        <v/>
      </c>
      <c r="AO102" s="175" t="str">
        <f t="shared" ca="1" si="67"/>
        <v/>
      </c>
      <c r="AP102" s="165">
        <f t="shared" ca="1" si="50"/>
        <v>0</v>
      </c>
      <c r="AQ102" s="152"/>
      <c r="AR102" s="164"/>
      <c r="AS102" s="185" t="str">
        <f>IF('البرامج '!P:P&lt;&gt;"",'البرامج '!P:P,"")</f>
        <v/>
      </c>
      <c r="AT102" s="166" t="str">
        <f t="shared" ca="1" si="51"/>
        <v/>
      </c>
      <c r="AU102" s="177" t="str">
        <f t="shared" ca="1" si="68"/>
        <v/>
      </c>
      <c r="AV102" s="165">
        <f t="shared" ca="1" si="52"/>
        <v>0</v>
      </c>
      <c r="AW102" s="164"/>
      <c r="AX102" s="152"/>
      <c r="AY102" s="187" t="str">
        <f>IF('البرامج '!Q:Q&lt;&gt;"",'البرامج '!Q:Q,"")</f>
        <v/>
      </c>
      <c r="AZ102" s="162" t="str">
        <f t="shared" ca="1" si="53"/>
        <v/>
      </c>
      <c r="BA102" s="175" t="str">
        <f t="shared" ca="1" si="69"/>
        <v/>
      </c>
      <c r="BB102" s="165">
        <f t="shared" ca="1" si="54"/>
        <v>0</v>
      </c>
      <c r="BC102" s="152"/>
    </row>
    <row r="103" spans="1:55" x14ac:dyDescent="0.5">
      <c r="A103" s="181" t="str">
        <f t="shared" ca="1" si="55"/>
        <v/>
      </c>
      <c r="B103" s="159" t="str">
        <f>IF('البرامج '!A:A&lt;&gt;"",'البرامج '!A:A,"")</f>
        <v/>
      </c>
      <c r="C103" s="159" t="str">
        <f>IF('البرامج '!D:D&lt;&gt;"",'البرامج '!D:D,"")</f>
        <v/>
      </c>
      <c r="D103" s="159" t="str">
        <f>IF('البرامج '!G:G&lt;&gt;"",'البرامج '!G:G,"")</f>
        <v/>
      </c>
      <c r="F103" s="148"/>
      <c r="I103" s="157">
        <f t="shared" ca="1" si="45"/>
        <v>0</v>
      </c>
      <c r="K103" s="157">
        <f t="shared" ca="1" si="56"/>
        <v>0</v>
      </c>
      <c r="M103" s="157">
        <f t="shared" ca="1" si="57"/>
        <v>0</v>
      </c>
      <c r="N103" s="181" t="str">
        <f t="shared" si="46"/>
        <v/>
      </c>
      <c r="O103" s="146" t="str">
        <f t="shared" si="58"/>
        <v/>
      </c>
      <c r="P103" s="157">
        <f t="shared" ca="1" si="47"/>
        <v>0</v>
      </c>
      <c r="R103" s="161" t="str">
        <f t="shared" ca="1" si="59"/>
        <v/>
      </c>
      <c r="U103" s="157">
        <f t="shared" ca="1" si="60"/>
        <v>0</v>
      </c>
      <c r="W103" s="157">
        <f t="shared" ca="1" si="61"/>
        <v>0</v>
      </c>
      <c r="Y103" s="157">
        <f t="shared" ca="1" si="62"/>
        <v>0</v>
      </c>
      <c r="Z103" s="161" t="str">
        <f t="shared" si="63"/>
        <v/>
      </c>
      <c r="AB103" s="162" t="str">
        <f t="shared" ca="1" si="48"/>
        <v/>
      </c>
      <c r="AC103" s="175" t="str">
        <f t="shared" ca="1" si="64"/>
        <v/>
      </c>
      <c r="AD103" s="163">
        <f t="shared" ca="1" si="65"/>
        <v>0</v>
      </c>
      <c r="AG103" s="185" t="str">
        <f>IF('البرامج '!N:N&lt;&gt;"",'البرامج '!N:N,"")</f>
        <v/>
      </c>
      <c r="AH103" s="166" t="str">
        <f t="shared" ca="1" si="49"/>
        <v/>
      </c>
      <c r="AI103" s="177" t="str">
        <f t="shared" ca="1" si="66"/>
        <v/>
      </c>
      <c r="AJ103" s="165">
        <f t="shared" ca="1" si="70"/>
        <v>0</v>
      </c>
      <c r="AK103" s="164"/>
      <c r="AL103" s="152"/>
      <c r="AM103" s="162" t="str">
        <f>IF('البرامج '!O:O&lt;&gt;"",'البرامج '!O:O,"")</f>
        <v/>
      </c>
      <c r="AN103" s="162" t="str">
        <f t="shared" ca="1" si="44"/>
        <v/>
      </c>
      <c r="AO103" s="175" t="str">
        <f t="shared" ca="1" si="67"/>
        <v/>
      </c>
      <c r="AP103" s="165">
        <f t="shared" ca="1" si="50"/>
        <v>0</v>
      </c>
      <c r="AQ103" s="152"/>
      <c r="AR103" s="164"/>
      <c r="AS103" s="185" t="str">
        <f>IF('البرامج '!P:P&lt;&gt;"",'البرامج '!P:P,"")</f>
        <v/>
      </c>
      <c r="AT103" s="166" t="str">
        <f t="shared" ca="1" si="51"/>
        <v/>
      </c>
      <c r="AU103" s="177" t="str">
        <f t="shared" ca="1" si="68"/>
        <v/>
      </c>
      <c r="AV103" s="165">
        <f t="shared" ca="1" si="52"/>
        <v>0</v>
      </c>
      <c r="AW103" s="164"/>
      <c r="AX103" s="152"/>
      <c r="AY103" s="187" t="str">
        <f>IF('البرامج '!Q:Q&lt;&gt;"",'البرامج '!Q:Q,"")</f>
        <v/>
      </c>
      <c r="AZ103" s="162" t="str">
        <f t="shared" ca="1" si="53"/>
        <v/>
      </c>
      <c r="BA103" s="175" t="str">
        <f t="shared" ca="1" si="69"/>
        <v/>
      </c>
      <c r="BB103" s="165">
        <f t="shared" ca="1" si="54"/>
        <v>0</v>
      </c>
      <c r="BC103" s="152"/>
    </row>
    <row r="104" spans="1:55" x14ac:dyDescent="0.5">
      <c r="A104" s="181" t="str">
        <f t="shared" ca="1" si="55"/>
        <v/>
      </c>
      <c r="B104" s="159" t="str">
        <f>IF('البرامج '!A:A&lt;&gt;"",'البرامج '!A:A,"")</f>
        <v/>
      </c>
      <c r="C104" s="159" t="str">
        <f>IF('البرامج '!D:D&lt;&gt;"",'البرامج '!D:D,"")</f>
        <v/>
      </c>
      <c r="D104" s="159" t="str">
        <f>IF('البرامج '!G:G&lt;&gt;"",'البرامج '!G:G,"")</f>
        <v/>
      </c>
      <c r="F104" s="148"/>
      <c r="I104" s="157">
        <f t="shared" ca="1" si="45"/>
        <v>0</v>
      </c>
      <c r="K104" s="157">
        <f t="shared" ca="1" si="56"/>
        <v>0</v>
      </c>
      <c r="M104" s="157">
        <f t="shared" ca="1" si="57"/>
        <v>0</v>
      </c>
      <c r="N104" s="181" t="str">
        <f t="shared" si="46"/>
        <v/>
      </c>
      <c r="O104" s="146" t="str">
        <f t="shared" si="58"/>
        <v/>
      </c>
      <c r="P104" s="157">
        <f t="shared" ca="1" si="47"/>
        <v>0</v>
      </c>
      <c r="R104" s="161" t="str">
        <f t="shared" ca="1" si="59"/>
        <v/>
      </c>
      <c r="U104" s="157">
        <f t="shared" ca="1" si="60"/>
        <v>0</v>
      </c>
      <c r="W104" s="157">
        <f t="shared" ca="1" si="61"/>
        <v>0</v>
      </c>
      <c r="Y104" s="157">
        <f t="shared" ca="1" si="62"/>
        <v>0</v>
      </c>
      <c r="Z104" s="161" t="str">
        <f t="shared" si="63"/>
        <v/>
      </c>
      <c r="AB104" s="162" t="str">
        <f t="shared" ca="1" si="48"/>
        <v/>
      </c>
      <c r="AC104" s="175" t="str">
        <f t="shared" ca="1" si="64"/>
        <v/>
      </c>
      <c r="AD104" s="163">
        <f t="shared" ca="1" si="65"/>
        <v>0</v>
      </c>
      <c r="AG104" s="185" t="str">
        <f>IF('البرامج '!N:N&lt;&gt;"",'البرامج '!N:N,"")</f>
        <v/>
      </c>
      <c r="AH104" s="166" t="str">
        <f t="shared" ca="1" si="49"/>
        <v/>
      </c>
      <c r="AI104" s="177" t="str">
        <f t="shared" ca="1" si="66"/>
        <v/>
      </c>
      <c r="AJ104" s="165">
        <f t="shared" ca="1" si="70"/>
        <v>0</v>
      </c>
      <c r="AK104" s="164"/>
      <c r="AL104" s="152"/>
      <c r="AM104" s="162" t="str">
        <f>IF('البرامج '!O:O&lt;&gt;"",'البرامج '!O:O,"")</f>
        <v/>
      </c>
      <c r="AN104" s="162" t="str">
        <f t="shared" ca="1" si="44"/>
        <v/>
      </c>
      <c r="AO104" s="175" t="str">
        <f t="shared" ca="1" si="67"/>
        <v/>
      </c>
      <c r="AP104" s="165">
        <f t="shared" ca="1" si="50"/>
        <v>0</v>
      </c>
      <c r="AQ104" s="152"/>
      <c r="AR104" s="164"/>
      <c r="AS104" s="185" t="str">
        <f>IF('البرامج '!P:P&lt;&gt;"",'البرامج '!P:P,"")</f>
        <v/>
      </c>
      <c r="AT104" s="166" t="str">
        <f t="shared" ca="1" si="51"/>
        <v/>
      </c>
      <c r="AU104" s="177" t="str">
        <f t="shared" ca="1" si="68"/>
        <v/>
      </c>
      <c r="AV104" s="165">
        <f t="shared" ca="1" si="52"/>
        <v>0</v>
      </c>
      <c r="AW104" s="164"/>
      <c r="AX104" s="152"/>
      <c r="AY104" s="187" t="str">
        <f>IF('البرامج '!Q:Q&lt;&gt;"",'البرامج '!Q:Q,"")</f>
        <v/>
      </c>
      <c r="AZ104" s="162" t="str">
        <f t="shared" ca="1" si="53"/>
        <v/>
      </c>
      <c r="BA104" s="175" t="str">
        <f t="shared" ca="1" si="69"/>
        <v/>
      </c>
      <c r="BB104" s="165">
        <f t="shared" ca="1" si="54"/>
        <v>0</v>
      </c>
      <c r="BC104" s="152"/>
    </row>
    <row r="105" spans="1:55" x14ac:dyDescent="0.5">
      <c r="A105" s="181" t="str">
        <f t="shared" ca="1" si="55"/>
        <v/>
      </c>
      <c r="B105" s="159" t="str">
        <f>IF('البرامج '!A:A&lt;&gt;"",'البرامج '!A:A,"")</f>
        <v/>
      </c>
      <c r="C105" s="159" t="str">
        <f>IF('البرامج '!D:D&lt;&gt;"",'البرامج '!D:D,"")</f>
        <v/>
      </c>
      <c r="D105" s="159" t="str">
        <f>IF('البرامج '!G:G&lt;&gt;"",'البرامج '!G:G,"")</f>
        <v/>
      </c>
      <c r="F105" s="148"/>
      <c r="I105" s="157">
        <f t="shared" ca="1" si="45"/>
        <v>0</v>
      </c>
      <c r="K105" s="157">
        <f t="shared" ca="1" si="56"/>
        <v>0</v>
      </c>
      <c r="M105" s="157">
        <f t="shared" ca="1" si="57"/>
        <v>0</v>
      </c>
      <c r="N105" s="181" t="str">
        <f t="shared" si="46"/>
        <v/>
      </c>
      <c r="O105" s="146" t="str">
        <f t="shared" si="58"/>
        <v/>
      </c>
      <c r="P105" s="157">
        <f t="shared" ca="1" si="47"/>
        <v>0</v>
      </c>
      <c r="R105" s="161" t="str">
        <f t="shared" ca="1" si="59"/>
        <v/>
      </c>
      <c r="U105" s="157">
        <f t="shared" ca="1" si="60"/>
        <v>0</v>
      </c>
      <c r="W105" s="157">
        <f t="shared" ca="1" si="61"/>
        <v>0</v>
      </c>
      <c r="Y105" s="157">
        <f t="shared" ca="1" si="62"/>
        <v>0</v>
      </c>
      <c r="Z105" s="161" t="str">
        <f t="shared" si="63"/>
        <v/>
      </c>
      <c r="AB105" s="162" t="str">
        <f t="shared" ca="1" si="48"/>
        <v/>
      </c>
      <c r="AC105" s="175" t="str">
        <f t="shared" ca="1" si="64"/>
        <v/>
      </c>
      <c r="AD105" s="163">
        <f t="shared" ca="1" si="65"/>
        <v>0</v>
      </c>
      <c r="AG105" s="185" t="str">
        <f>IF('البرامج '!N:N&lt;&gt;"",'البرامج '!N:N,"")</f>
        <v/>
      </c>
      <c r="AH105" s="166" t="str">
        <f t="shared" ca="1" si="49"/>
        <v/>
      </c>
      <c r="AI105" s="177" t="str">
        <f t="shared" ca="1" si="66"/>
        <v/>
      </c>
      <c r="AJ105" s="165">
        <f t="shared" ca="1" si="70"/>
        <v>0</v>
      </c>
      <c r="AK105" s="164"/>
      <c r="AL105" s="152"/>
      <c r="AM105" s="162" t="str">
        <f>IF('البرامج '!O:O&lt;&gt;"",'البرامج '!O:O,"")</f>
        <v/>
      </c>
      <c r="AN105" s="162" t="str">
        <f t="shared" ca="1" si="44"/>
        <v/>
      </c>
      <c r="AO105" s="175" t="str">
        <f t="shared" ca="1" si="67"/>
        <v/>
      </c>
      <c r="AP105" s="165">
        <f t="shared" ca="1" si="50"/>
        <v>0</v>
      </c>
      <c r="AQ105" s="152"/>
      <c r="AR105" s="164"/>
      <c r="AS105" s="185" t="str">
        <f>IF('البرامج '!P:P&lt;&gt;"",'البرامج '!P:P,"")</f>
        <v/>
      </c>
      <c r="AT105" s="166" t="str">
        <f t="shared" ca="1" si="51"/>
        <v/>
      </c>
      <c r="AU105" s="177" t="str">
        <f t="shared" ca="1" si="68"/>
        <v/>
      </c>
      <c r="AV105" s="165">
        <f t="shared" ca="1" si="52"/>
        <v>0</v>
      </c>
      <c r="AW105" s="164"/>
      <c r="AX105" s="152"/>
      <c r="AY105" s="187" t="str">
        <f>IF('البرامج '!Q:Q&lt;&gt;"",'البرامج '!Q:Q,"")</f>
        <v/>
      </c>
      <c r="AZ105" s="162" t="str">
        <f t="shared" ca="1" si="53"/>
        <v/>
      </c>
      <c r="BA105" s="175" t="str">
        <f t="shared" ca="1" si="69"/>
        <v/>
      </c>
      <c r="BB105" s="165">
        <f t="shared" ca="1" si="54"/>
        <v>0</v>
      </c>
      <c r="BC105" s="152"/>
    </row>
    <row r="106" spans="1:55" x14ac:dyDescent="0.5">
      <c r="A106" s="181" t="str">
        <f t="shared" ca="1" si="55"/>
        <v/>
      </c>
      <c r="B106" s="159" t="str">
        <f>IF('البرامج '!A:A&lt;&gt;"",'البرامج '!A:A,"")</f>
        <v/>
      </c>
      <c r="C106" s="159" t="str">
        <f>IF('البرامج '!D:D&lt;&gt;"",'البرامج '!D:D,"")</f>
        <v/>
      </c>
      <c r="D106" s="159" t="str">
        <f>IF('البرامج '!G:G&lt;&gt;"",'البرامج '!G:G,"")</f>
        <v/>
      </c>
      <c r="F106" s="148"/>
      <c r="I106" s="157">
        <f t="shared" ca="1" si="45"/>
        <v>0</v>
      </c>
      <c r="K106" s="157">
        <f t="shared" ca="1" si="56"/>
        <v>0</v>
      </c>
      <c r="M106" s="157">
        <f t="shared" ca="1" si="57"/>
        <v>0</v>
      </c>
      <c r="N106" s="181" t="str">
        <f t="shared" si="46"/>
        <v/>
      </c>
      <c r="O106" s="146" t="str">
        <f t="shared" si="58"/>
        <v/>
      </c>
      <c r="P106" s="157">
        <f t="shared" ca="1" si="47"/>
        <v>0</v>
      </c>
      <c r="R106" s="161" t="str">
        <f t="shared" ca="1" si="59"/>
        <v/>
      </c>
      <c r="U106" s="157">
        <f t="shared" ca="1" si="60"/>
        <v>0</v>
      </c>
      <c r="W106" s="157">
        <f t="shared" ca="1" si="61"/>
        <v>0</v>
      </c>
      <c r="Y106" s="157">
        <f t="shared" ca="1" si="62"/>
        <v>0</v>
      </c>
      <c r="Z106" s="161" t="str">
        <f t="shared" si="63"/>
        <v/>
      </c>
      <c r="AB106" s="162" t="str">
        <f t="shared" ca="1" si="48"/>
        <v/>
      </c>
      <c r="AC106" s="175" t="str">
        <f t="shared" ca="1" si="64"/>
        <v/>
      </c>
      <c r="AD106" s="163">
        <f t="shared" ca="1" si="65"/>
        <v>0</v>
      </c>
      <c r="AG106" s="185" t="str">
        <f>IF('البرامج '!N:N&lt;&gt;"",'البرامج '!N:N,"")</f>
        <v/>
      </c>
      <c r="AH106" s="166" t="str">
        <f t="shared" ca="1" si="49"/>
        <v/>
      </c>
      <c r="AI106" s="177" t="str">
        <f t="shared" ca="1" si="66"/>
        <v/>
      </c>
      <c r="AJ106" s="165">
        <f t="shared" ca="1" si="70"/>
        <v>0</v>
      </c>
      <c r="AK106" s="164"/>
      <c r="AL106" s="152"/>
      <c r="AM106" s="162" t="str">
        <f>IF('البرامج '!O:O&lt;&gt;"",'البرامج '!O:O,"")</f>
        <v/>
      </c>
      <c r="AN106" s="162" t="str">
        <f t="shared" ca="1" si="44"/>
        <v/>
      </c>
      <c r="AO106" s="175" t="str">
        <f t="shared" ca="1" si="67"/>
        <v/>
      </c>
      <c r="AP106" s="165">
        <f t="shared" ca="1" si="50"/>
        <v>0</v>
      </c>
      <c r="AQ106" s="152"/>
      <c r="AR106" s="164"/>
      <c r="AS106" s="185" t="str">
        <f>IF('البرامج '!P:P&lt;&gt;"",'البرامج '!P:P,"")</f>
        <v/>
      </c>
      <c r="AT106" s="166" t="str">
        <f t="shared" ca="1" si="51"/>
        <v/>
      </c>
      <c r="AU106" s="177" t="str">
        <f t="shared" ca="1" si="68"/>
        <v/>
      </c>
      <c r="AV106" s="165">
        <f t="shared" ca="1" si="52"/>
        <v>0</v>
      </c>
      <c r="AW106" s="164"/>
      <c r="AX106" s="152"/>
      <c r="AY106" s="187" t="str">
        <f>IF('البرامج '!Q:Q&lt;&gt;"",'البرامج '!Q:Q,"")</f>
        <v/>
      </c>
      <c r="AZ106" s="162" t="str">
        <f t="shared" ca="1" si="53"/>
        <v/>
      </c>
      <c r="BA106" s="175" t="str">
        <f t="shared" ca="1" si="69"/>
        <v/>
      </c>
      <c r="BB106" s="165">
        <f t="shared" ca="1" si="54"/>
        <v>0</v>
      </c>
      <c r="BC106" s="152"/>
    </row>
    <row r="107" spans="1:55" x14ac:dyDescent="0.5">
      <c r="A107" s="181" t="str">
        <f t="shared" ca="1" si="55"/>
        <v/>
      </c>
      <c r="B107" s="159" t="str">
        <f>IF('البرامج '!A:A&lt;&gt;"",'البرامج '!A:A,"")</f>
        <v/>
      </c>
      <c r="C107" s="159" t="str">
        <f>IF('البرامج '!D:D&lt;&gt;"",'البرامج '!D:D,"")</f>
        <v/>
      </c>
      <c r="D107" s="159" t="str">
        <f>IF('البرامج '!G:G&lt;&gt;"",'البرامج '!G:G,"")</f>
        <v/>
      </c>
      <c r="F107" s="148"/>
      <c r="I107" s="157">
        <f t="shared" ca="1" si="45"/>
        <v>0</v>
      </c>
      <c r="K107" s="157">
        <f t="shared" ca="1" si="56"/>
        <v>0</v>
      </c>
      <c r="M107" s="157">
        <f t="shared" ca="1" si="57"/>
        <v>0</v>
      </c>
      <c r="N107" s="181" t="str">
        <f t="shared" si="46"/>
        <v/>
      </c>
      <c r="O107" s="146" t="str">
        <f t="shared" si="58"/>
        <v/>
      </c>
      <c r="P107" s="157">
        <f t="shared" ca="1" si="47"/>
        <v>0</v>
      </c>
      <c r="R107" s="161" t="str">
        <f t="shared" ca="1" si="59"/>
        <v/>
      </c>
      <c r="U107" s="157">
        <f t="shared" ca="1" si="60"/>
        <v>0</v>
      </c>
      <c r="W107" s="157">
        <f t="shared" ca="1" si="61"/>
        <v>0</v>
      </c>
      <c r="Y107" s="157">
        <f t="shared" ca="1" si="62"/>
        <v>0</v>
      </c>
      <c r="Z107" s="161" t="str">
        <f t="shared" si="63"/>
        <v/>
      </c>
      <c r="AB107" s="162" t="str">
        <f t="shared" ca="1" si="48"/>
        <v/>
      </c>
      <c r="AC107" s="175" t="str">
        <f t="shared" ca="1" si="64"/>
        <v/>
      </c>
      <c r="AD107" s="163">
        <f t="shared" ca="1" si="65"/>
        <v>0</v>
      </c>
      <c r="AG107" s="185" t="str">
        <f>IF('البرامج '!N:N&lt;&gt;"",'البرامج '!N:N,"")</f>
        <v/>
      </c>
      <c r="AH107" s="166" t="str">
        <f t="shared" ca="1" si="49"/>
        <v/>
      </c>
      <c r="AI107" s="177" t="str">
        <f t="shared" ca="1" si="66"/>
        <v/>
      </c>
      <c r="AJ107" s="165">
        <f t="shared" ca="1" si="70"/>
        <v>0</v>
      </c>
      <c r="AK107" s="164"/>
      <c r="AL107" s="152"/>
      <c r="AM107" s="162" t="str">
        <f>IF('البرامج '!O:O&lt;&gt;"",'البرامج '!O:O,"")</f>
        <v/>
      </c>
      <c r="AN107" s="162" t="str">
        <f t="shared" ca="1" si="44"/>
        <v/>
      </c>
      <c r="AO107" s="175" t="str">
        <f t="shared" ca="1" si="67"/>
        <v/>
      </c>
      <c r="AP107" s="165">
        <f t="shared" ca="1" si="50"/>
        <v>0</v>
      </c>
      <c r="AQ107" s="152"/>
      <c r="AR107" s="164"/>
      <c r="AS107" s="185" t="str">
        <f>IF('البرامج '!P:P&lt;&gt;"",'البرامج '!P:P,"")</f>
        <v/>
      </c>
      <c r="AT107" s="166" t="str">
        <f t="shared" ca="1" si="51"/>
        <v/>
      </c>
      <c r="AU107" s="177" t="str">
        <f t="shared" ca="1" si="68"/>
        <v/>
      </c>
      <c r="AV107" s="165">
        <f t="shared" ca="1" si="52"/>
        <v>0</v>
      </c>
      <c r="AW107" s="164"/>
      <c r="AX107" s="152"/>
      <c r="AY107" s="187" t="str">
        <f>IF('البرامج '!Q:Q&lt;&gt;"",'البرامج '!Q:Q,"")</f>
        <v/>
      </c>
      <c r="AZ107" s="162" t="str">
        <f t="shared" ca="1" si="53"/>
        <v/>
      </c>
      <c r="BA107" s="175" t="str">
        <f t="shared" ca="1" si="69"/>
        <v/>
      </c>
      <c r="BB107" s="165">
        <f t="shared" ca="1" si="54"/>
        <v>0</v>
      </c>
      <c r="BC107" s="152"/>
    </row>
    <row r="108" spans="1:55" x14ac:dyDescent="0.5">
      <c r="A108" s="181" t="str">
        <f t="shared" ca="1" si="55"/>
        <v/>
      </c>
      <c r="B108" s="159" t="str">
        <f>IF('البرامج '!A:A&lt;&gt;"",'البرامج '!A:A,"")</f>
        <v/>
      </c>
      <c r="C108" s="159" t="str">
        <f>IF('البرامج '!D:D&lt;&gt;"",'البرامج '!D:D,"")</f>
        <v/>
      </c>
      <c r="D108" s="159" t="str">
        <f>IF('البرامج '!G:G&lt;&gt;"",'البرامج '!G:G,"")</f>
        <v/>
      </c>
      <c r="F108" s="148"/>
      <c r="I108" s="157">
        <f t="shared" ca="1" si="45"/>
        <v>0</v>
      </c>
      <c r="K108" s="157">
        <f t="shared" ca="1" si="56"/>
        <v>0</v>
      </c>
      <c r="M108" s="157">
        <f t="shared" ca="1" si="57"/>
        <v>0</v>
      </c>
      <c r="N108" s="181" t="str">
        <f t="shared" si="46"/>
        <v/>
      </c>
      <c r="O108" s="146" t="str">
        <f t="shared" si="58"/>
        <v/>
      </c>
      <c r="P108" s="157">
        <f t="shared" ca="1" si="47"/>
        <v>0</v>
      </c>
      <c r="R108" s="161" t="str">
        <f t="shared" ca="1" si="59"/>
        <v/>
      </c>
      <c r="U108" s="157">
        <f t="shared" ca="1" si="60"/>
        <v>0</v>
      </c>
      <c r="W108" s="157">
        <f t="shared" ca="1" si="61"/>
        <v>0</v>
      </c>
      <c r="Y108" s="157">
        <f t="shared" ca="1" si="62"/>
        <v>0</v>
      </c>
      <c r="Z108" s="161" t="str">
        <f t="shared" si="63"/>
        <v/>
      </c>
      <c r="AB108" s="162" t="str">
        <f t="shared" ca="1" si="48"/>
        <v/>
      </c>
      <c r="AC108" s="175" t="str">
        <f t="shared" ca="1" si="64"/>
        <v/>
      </c>
      <c r="AD108" s="163">
        <f t="shared" ca="1" si="65"/>
        <v>0</v>
      </c>
      <c r="AG108" s="185" t="str">
        <f>IF('البرامج '!N:N&lt;&gt;"",'البرامج '!N:N,"")</f>
        <v/>
      </c>
      <c r="AH108" s="166" t="str">
        <f t="shared" ca="1" si="49"/>
        <v/>
      </c>
      <c r="AI108" s="177" t="str">
        <f t="shared" ca="1" si="66"/>
        <v/>
      </c>
      <c r="AJ108" s="165">
        <f t="shared" ca="1" si="70"/>
        <v>0</v>
      </c>
      <c r="AK108" s="164"/>
      <c r="AL108" s="152"/>
      <c r="AM108" s="162" t="str">
        <f>IF('البرامج '!O:O&lt;&gt;"",'البرامج '!O:O,"")</f>
        <v/>
      </c>
      <c r="AN108" s="162" t="str">
        <f t="shared" ca="1" si="44"/>
        <v/>
      </c>
      <c r="AO108" s="175" t="str">
        <f t="shared" ca="1" si="67"/>
        <v/>
      </c>
      <c r="AP108" s="165">
        <f t="shared" ca="1" si="50"/>
        <v>0</v>
      </c>
      <c r="AQ108" s="152"/>
      <c r="AR108" s="164"/>
      <c r="AS108" s="185" t="str">
        <f>IF('البرامج '!P:P&lt;&gt;"",'البرامج '!P:P,"")</f>
        <v/>
      </c>
      <c r="AT108" s="166" t="str">
        <f t="shared" ca="1" si="51"/>
        <v/>
      </c>
      <c r="AU108" s="177" t="str">
        <f t="shared" ca="1" si="68"/>
        <v/>
      </c>
      <c r="AV108" s="165">
        <f t="shared" ca="1" si="52"/>
        <v>0</v>
      </c>
      <c r="AW108" s="164"/>
      <c r="AX108" s="152"/>
      <c r="AY108" s="187" t="str">
        <f>IF('البرامج '!Q:Q&lt;&gt;"",'البرامج '!Q:Q,"")</f>
        <v/>
      </c>
      <c r="AZ108" s="162" t="str">
        <f t="shared" ca="1" si="53"/>
        <v/>
      </c>
      <c r="BA108" s="175" t="str">
        <f t="shared" ca="1" si="69"/>
        <v/>
      </c>
      <c r="BB108" s="165">
        <f t="shared" ca="1" si="54"/>
        <v>0</v>
      </c>
      <c r="BC108" s="152"/>
    </row>
    <row r="109" spans="1:55" x14ac:dyDescent="0.5">
      <c r="A109" s="181" t="str">
        <f t="shared" ca="1" si="55"/>
        <v/>
      </c>
      <c r="B109" s="159" t="str">
        <f>IF('البرامج '!A:A&lt;&gt;"",'البرامج '!A:A,"")</f>
        <v/>
      </c>
      <c r="C109" s="159" t="str">
        <f>IF('البرامج '!D:D&lt;&gt;"",'البرامج '!D:D,"")</f>
        <v/>
      </c>
      <c r="D109" s="159" t="str">
        <f>IF('البرامج '!G:G&lt;&gt;"",'البرامج '!G:G,"")</f>
        <v/>
      </c>
      <c r="F109" s="148"/>
      <c r="I109" s="157">
        <f t="shared" ca="1" si="45"/>
        <v>0</v>
      </c>
      <c r="K109" s="157">
        <f t="shared" ca="1" si="56"/>
        <v>0</v>
      </c>
      <c r="M109" s="157">
        <f t="shared" ca="1" si="57"/>
        <v>0</v>
      </c>
      <c r="N109" s="181" t="str">
        <f t="shared" si="46"/>
        <v/>
      </c>
      <c r="O109" s="146" t="str">
        <f t="shared" si="58"/>
        <v/>
      </c>
      <c r="P109" s="157">
        <f t="shared" ca="1" si="47"/>
        <v>0</v>
      </c>
      <c r="R109" s="161" t="str">
        <f t="shared" ca="1" si="59"/>
        <v/>
      </c>
      <c r="U109" s="157">
        <f t="shared" ca="1" si="60"/>
        <v>0</v>
      </c>
      <c r="W109" s="157">
        <f t="shared" ca="1" si="61"/>
        <v>0</v>
      </c>
      <c r="Y109" s="157">
        <f t="shared" ca="1" si="62"/>
        <v>0</v>
      </c>
      <c r="Z109" s="161" t="str">
        <f t="shared" si="63"/>
        <v/>
      </c>
      <c r="AB109" s="162" t="str">
        <f t="shared" ca="1" si="48"/>
        <v/>
      </c>
      <c r="AC109" s="175" t="str">
        <f t="shared" ca="1" si="64"/>
        <v/>
      </c>
      <c r="AD109" s="163">
        <f t="shared" ca="1" si="65"/>
        <v>0</v>
      </c>
      <c r="AG109" s="185" t="str">
        <f>IF('البرامج '!N:N&lt;&gt;"",'البرامج '!N:N,"")</f>
        <v/>
      </c>
      <c r="AH109" s="166" t="str">
        <f t="shared" ca="1" si="49"/>
        <v/>
      </c>
      <c r="AI109" s="177" t="str">
        <f t="shared" ca="1" si="66"/>
        <v/>
      </c>
      <c r="AJ109" s="165">
        <f t="shared" ca="1" si="70"/>
        <v>0</v>
      </c>
      <c r="AK109" s="164"/>
      <c r="AL109" s="152"/>
      <c r="AM109" s="162" t="str">
        <f>IF('البرامج '!O:O&lt;&gt;"",'البرامج '!O:O,"")</f>
        <v/>
      </c>
      <c r="AN109" s="162" t="str">
        <f t="shared" ca="1" si="44"/>
        <v/>
      </c>
      <c r="AO109" s="175" t="str">
        <f t="shared" ca="1" si="67"/>
        <v/>
      </c>
      <c r="AP109" s="165">
        <f t="shared" ca="1" si="50"/>
        <v>0</v>
      </c>
      <c r="AQ109" s="152"/>
      <c r="AR109" s="164"/>
      <c r="AS109" s="185" t="str">
        <f>IF('البرامج '!P:P&lt;&gt;"",'البرامج '!P:P,"")</f>
        <v/>
      </c>
      <c r="AT109" s="166" t="str">
        <f t="shared" ca="1" si="51"/>
        <v/>
      </c>
      <c r="AU109" s="177" t="str">
        <f t="shared" ca="1" si="68"/>
        <v/>
      </c>
      <c r="AV109" s="165">
        <f t="shared" ca="1" si="52"/>
        <v>0</v>
      </c>
      <c r="AW109" s="164"/>
      <c r="AX109" s="152"/>
      <c r="AY109" s="187" t="str">
        <f>IF('البرامج '!Q:Q&lt;&gt;"",'البرامج '!Q:Q,"")</f>
        <v/>
      </c>
      <c r="AZ109" s="162" t="str">
        <f t="shared" ca="1" si="53"/>
        <v/>
      </c>
      <c r="BA109" s="175" t="str">
        <f t="shared" ca="1" si="69"/>
        <v/>
      </c>
      <c r="BB109" s="165">
        <f t="shared" ca="1" si="54"/>
        <v>0</v>
      </c>
      <c r="BC109" s="152"/>
    </row>
    <row r="110" spans="1:55" x14ac:dyDescent="0.5">
      <c r="A110" s="181" t="str">
        <f t="shared" ca="1" si="55"/>
        <v/>
      </c>
      <c r="B110" s="159" t="str">
        <f>IF('البرامج '!A:A&lt;&gt;"",'البرامج '!A:A,"")</f>
        <v/>
      </c>
      <c r="C110" s="159" t="str">
        <f>IF('البرامج '!D:D&lt;&gt;"",'البرامج '!D:D,"")</f>
        <v/>
      </c>
      <c r="D110" s="159" t="str">
        <f>IF('البرامج '!G:G&lt;&gt;"",'البرامج '!G:G,"")</f>
        <v/>
      </c>
      <c r="F110" s="148"/>
      <c r="I110" s="157">
        <f t="shared" ca="1" si="45"/>
        <v>0</v>
      </c>
      <c r="K110" s="157">
        <f t="shared" ca="1" si="56"/>
        <v>0</v>
      </c>
      <c r="M110" s="157">
        <f t="shared" ca="1" si="57"/>
        <v>0</v>
      </c>
      <c r="N110" s="181" t="str">
        <f t="shared" si="46"/>
        <v/>
      </c>
      <c r="O110" s="146" t="str">
        <f t="shared" si="58"/>
        <v/>
      </c>
      <c r="P110" s="157">
        <f t="shared" ca="1" si="47"/>
        <v>0</v>
      </c>
      <c r="R110" s="161" t="str">
        <f t="shared" ca="1" si="59"/>
        <v/>
      </c>
      <c r="U110" s="157">
        <f t="shared" ca="1" si="60"/>
        <v>0</v>
      </c>
      <c r="W110" s="157">
        <f t="shared" ca="1" si="61"/>
        <v>0</v>
      </c>
      <c r="Y110" s="157">
        <f t="shared" ca="1" si="62"/>
        <v>0</v>
      </c>
      <c r="Z110" s="161" t="str">
        <f t="shared" si="63"/>
        <v/>
      </c>
      <c r="AB110" s="162" t="str">
        <f t="shared" ca="1" si="48"/>
        <v/>
      </c>
      <c r="AC110" s="175" t="str">
        <f t="shared" ca="1" si="64"/>
        <v/>
      </c>
      <c r="AD110" s="163">
        <f t="shared" ca="1" si="65"/>
        <v>0</v>
      </c>
      <c r="AG110" s="185" t="str">
        <f>IF('البرامج '!N:N&lt;&gt;"",'البرامج '!N:N,"")</f>
        <v/>
      </c>
      <c r="AH110" s="166" t="str">
        <f t="shared" ca="1" si="49"/>
        <v/>
      </c>
      <c r="AI110" s="177" t="str">
        <f t="shared" ca="1" si="66"/>
        <v/>
      </c>
      <c r="AJ110" s="165">
        <f t="shared" ca="1" si="70"/>
        <v>0</v>
      </c>
      <c r="AK110" s="164"/>
      <c r="AL110" s="152"/>
      <c r="AM110" s="162" t="str">
        <f>IF('البرامج '!O:O&lt;&gt;"",'البرامج '!O:O,"")</f>
        <v/>
      </c>
      <c r="AN110" s="162" t="str">
        <f t="shared" ca="1" si="44"/>
        <v/>
      </c>
      <c r="AO110" s="175" t="str">
        <f t="shared" ca="1" si="67"/>
        <v/>
      </c>
      <c r="AP110" s="165">
        <f t="shared" ca="1" si="50"/>
        <v>0</v>
      </c>
      <c r="AQ110" s="152"/>
      <c r="AR110" s="164"/>
      <c r="AS110" s="185" t="str">
        <f>IF('البرامج '!P:P&lt;&gt;"",'البرامج '!P:P,"")</f>
        <v/>
      </c>
      <c r="AT110" s="166" t="str">
        <f t="shared" ca="1" si="51"/>
        <v/>
      </c>
      <c r="AU110" s="177" t="str">
        <f t="shared" ca="1" si="68"/>
        <v/>
      </c>
      <c r="AV110" s="165">
        <f t="shared" ca="1" si="52"/>
        <v>0</v>
      </c>
      <c r="AW110" s="164"/>
      <c r="AX110" s="152"/>
      <c r="AY110" s="187" t="str">
        <f>IF('البرامج '!Q:Q&lt;&gt;"",'البرامج '!Q:Q,"")</f>
        <v/>
      </c>
      <c r="AZ110" s="162" t="str">
        <f t="shared" ca="1" si="53"/>
        <v/>
      </c>
      <c r="BA110" s="175" t="str">
        <f t="shared" ca="1" si="69"/>
        <v/>
      </c>
      <c r="BB110" s="165">
        <f t="shared" ca="1" si="54"/>
        <v>0</v>
      </c>
      <c r="BC110" s="152"/>
    </row>
    <row r="111" spans="1:55" x14ac:dyDescent="0.5">
      <c r="A111" s="181" t="str">
        <f t="shared" ca="1" si="55"/>
        <v/>
      </c>
      <c r="B111" s="159" t="str">
        <f>IF('البرامج '!A:A&lt;&gt;"",'البرامج '!A:A,"")</f>
        <v/>
      </c>
      <c r="C111" s="159" t="str">
        <f>IF('البرامج '!D:D&lt;&gt;"",'البرامج '!D:D,"")</f>
        <v/>
      </c>
      <c r="D111" s="159" t="str">
        <f>IF('البرامج '!G:G&lt;&gt;"",'البرامج '!G:G,"")</f>
        <v/>
      </c>
      <c r="F111" s="148"/>
      <c r="I111" s="157">
        <f t="shared" ca="1" si="45"/>
        <v>0</v>
      </c>
      <c r="K111" s="157">
        <f t="shared" ca="1" si="56"/>
        <v>0</v>
      </c>
      <c r="M111" s="157">
        <f t="shared" ca="1" si="57"/>
        <v>0</v>
      </c>
      <c r="N111" s="181" t="str">
        <f t="shared" si="46"/>
        <v/>
      </c>
      <c r="O111" s="146" t="str">
        <f t="shared" si="58"/>
        <v/>
      </c>
      <c r="P111" s="157">
        <f t="shared" ca="1" si="47"/>
        <v>0</v>
      </c>
      <c r="R111" s="161" t="str">
        <f t="shared" ca="1" si="59"/>
        <v/>
      </c>
      <c r="U111" s="157">
        <f t="shared" ca="1" si="60"/>
        <v>0</v>
      </c>
      <c r="W111" s="157">
        <f t="shared" ca="1" si="61"/>
        <v>0</v>
      </c>
      <c r="Y111" s="157">
        <f t="shared" ca="1" si="62"/>
        <v>0</v>
      </c>
      <c r="Z111" s="161" t="str">
        <f t="shared" si="63"/>
        <v/>
      </c>
      <c r="AB111" s="162" t="str">
        <f t="shared" ca="1" si="48"/>
        <v/>
      </c>
      <c r="AC111" s="175" t="str">
        <f t="shared" ca="1" si="64"/>
        <v/>
      </c>
      <c r="AD111" s="163">
        <f t="shared" ca="1" si="65"/>
        <v>0</v>
      </c>
      <c r="AG111" s="185" t="str">
        <f>IF('البرامج '!N:N&lt;&gt;"",'البرامج '!N:N,"")</f>
        <v/>
      </c>
      <c r="AH111" s="166" t="str">
        <f t="shared" ca="1" si="49"/>
        <v/>
      </c>
      <c r="AI111" s="177" t="str">
        <f t="shared" ca="1" si="66"/>
        <v/>
      </c>
      <c r="AJ111" s="165">
        <f t="shared" ca="1" si="70"/>
        <v>0</v>
      </c>
      <c r="AK111" s="164"/>
      <c r="AL111" s="152"/>
      <c r="AM111" s="162" t="str">
        <f>IF('البرامج '!O:O&lt;&gt;"",'البرامج '!O:O,"")</f>
        <v/>
      </c>
      <c r="AN111" s="162" t="str">
        <f t="shared" ca="1" si="44"/>
        <v/>
      </c>
      <c r="AO111" s="175" t="str">
        <f t="shared" ca="1" si="67"/>
        <v/>
      </c>
      <c r="AP111" s="165">
        <f t="shared" ca="1" si="50"/>
        <v>0</v>
      </c>
      <c r="AQ111" s="152"/>
      <c r="AR111" s="164"/>
      <c r="AS111" s="185" t="str">
        <f>IF('البرامج '!P:P&lt;&gt;"",'البرامج '!P:P,"")</f>
        <v/>
      </c>
      <c r="AT111" s="166" t="str">
        <f t="shared" ca="1" si="51"/>
        <v/>
      </c>
      <c r="AU111" s="177" t="str">
        <f t="shared" ca="1" si="68"/>
        <v/>
      </c>
      <c r="AV111" s="165">
        <f t="shared" ca="1" si="52"/>
        <v>0</v>
      </c>
      <c r="AW111" s="164"/>
      <c r="AX111" s="152"/>
      <c r="AY111" s="187" t="str">
        <f>IF('البرامج '!Q:Q&lt;&gt;"",'البرامج '!Q:Q,"")</f>
        <v/>
      </c>
      <c r="AZ111" s="162" t="str">
        <f t="shared" ca="1" si="53"/>
        <v/>
      </c>
      <c r="BA111" s="175" t="str">
        <f t="shared" ca="1" si="69"/>
        <v/>
      </c>
      <c r="BB111" s="165">
        <f t="shared" ca="1" si="54"/>
        <v>0</v>
      </c>
      <c r="BC111" s="152"/>
    </row>
    <row r="112" spans="1:55" x14ac:dyDescent="0.5">
      <c r="A112" s="181" t="str">
        <f t="shared" ca="1" si="55"/>
        <v/>
      </c>
      <c r="B112" s="159" t="str">
        <f>IF('البرامج '!A:A&lt;&gt;"",'البرامج '!A:A,"")</f>
        <v/>
      </c>
      <c r="C112" s="159" t="str">
        <f>IF('البرامج '!D:D&lt;&gt;"",'البرامج '!D:D,"")</f>
        <v/>
      </c>
      <c r="D112" s="159" t="str">
        <f>IF('البرامج '!G:G&lt;&gt;"",'البرامج '!G:G,"")</f>
        <v/>
      </c>
      <c r="F112" s="148"/>
      <c r="I112" s="157">
        <f t="shared" ca="1" si="45"/>
        <v>0</v>
      </c>
      <c r="K112" s="157">
        <f t="shared" ca="1" si="56"/>
        <v>0</v>
      </c>
      <c r="M112" s="157">
        <f t="shared" ca="1" si="57"/>
        <v>0</v>
      </c>
      <c r="N112" s="181" t="str">
        <f t="shared" si="46"/>
        <v/>
      </c>
      <c r="O112" s="146" t="str">
        <f t="shared" si="58"/>
        <v/>
      </c>
      <c r="P112" s="157">
        <f t="shared" ca="1" si="47"/>
        <v>0</v>
      </c>
      <c r="R112" s="161" t="str">
        <f t="shared" ca="1" si="59"/>
        <v/>
      </c>
      <c r="U112" s="157">
        <f t="shared" ca="1" si="60"/>
        <v>0</v>
      </c>
      <c r="W112" s="157">
        <f t="shared" ca="1" si="61"/>
        <v>0</v>
      </c>
      <c r="Y112" s="157">
        <f t="shared" ca="1" si="62"/>
        <v>0</v>
      </c>
      <c r="Z112" s="161" t="str">
        <f t="shared" si="63"/>
        <v/>
      </c>
      <c r="AB112" s="162" t="str">
        <f t="shared" ca="1" si="48"/>
        <v/>
      </c>
      <c r="AC112" s="175" t="str">
        <f t="shared" ca="1" si="64"/>
        <v/>
      </c>
      <c r="AD112" s="163">
        <f t="shared" ca="1" si="65"/>
        <v>0</v>
      </c>
      <c r="AG112" s="185" t="str">
        <f>IF('البرامج '!N:N&lt;&gt;"",'البرامج '!N:N,"")</f>
        <v/>
      </c>
      <c r="AH112" s="166" t="str">
        <f t="shared" ca="1" si="49"/>
        <v/>
      </c>
      <c r="AI112" s="177" t="str">
        <f t="shared" ca="1" si="66"/>
        <v/>
      </c>
      <c r="AJ112" s="165">
        <f t="shared" ca="1" si="70"/>
        <v>0</v>
      </c>
      <c r="AK112" s="164"/>
      <c r="AL112" s="152"/>
      <c r="AM112" s="162" t="str">
        <f>IF('البرامج '!O:O&lt;&gt;"",'البرامج '!O:O,"")</f>
        <v/>
      </c>
      <c r="AN112" s="162" t="str">
        <f t="shared" ca="1" si="44"/>
        <v/>
      </c>
      <c r="AO112" s="175" t="str">
        <f t="shared" ca="1" si="67"/>
        <v/>
      </c>
      <c r="AP112" s="165">
        <f t="shared" ca="1" si="50"/>
        <v>0</v>
      </c>
      <c r="AQ112" s="152"/>
      <c r="AR112" s="164"/>
      <c r="AS112" s="185" t="str">
        <f>IF('البرامج '!P:P&lt;&gt;"",'البرامج '!P:P,"")</f>
        <v/>
      </c>
      <c r="AT112" s="166" t="str">
        <f t="shared" ca="1" si="51"/>
        <v/>
      </c>
      <c r="AU112" s="177" t="str">
        <f t="shared" ca="1" si="68"/>
        <v/>
      </c>
      <c r="AV112" s="165">
        <f t="shared" ca="1" si="52"/>
        <v>0</v>
      </c>
      <c r="AW112" s="164"/>
      <c r="AX112" s="152"/>
      <c r="AY112" s="187" t="str">
        <f>IF('البرامج '!Q:Q&lt;&gt;"",'البرامج '!Q:Q,"")</f>
        <v/>
      </c>
      <c r="AZ112" s="162" t="str">
        <f t="shared" ca="1" si="53"/>
        <v/>
      </c>
      <c r="BA112" s="175" t="str">
        <f t="shared" ca="1" si="69"/>
        <v/>
      </c>
      <c r="BB112" s="165">
        <f t="shared" ca="1" si="54"/>
        <v>0</v>
      </c>
      <c r="BC112" s="152"/>
    </row>
    <row r="113" spans="1:55" x14ac:dyDescent="0.5">
      <c r="A113" s="181" t="str">
        <f t="shared" ca="1" si="55"/>
        <v/>
      </c>
      <c r="B113" s="159" t="str">
        <f>IF('البرامج '!A:A&lt;&gt;"",'البرامج '!A:A,"")</f>
        <v/>
      </c>
      <c r="C113" s="159" t="str">
        <f>IF('البرامج '!D:D&lt;&gt;"",'البرامج '!D:D,"")</f>
        <v/>
      </c>
      <c r="D113" s="159" t="str">
        <f>IF('البرامج '!G:G&lt;&gt;"",'البرامج '!G:G,"")</f>
        <v/>
      </c>
      <c r="F113" s="148"/>
      <c r="I113" s="157">
        <f t="shared" ca="1" si="45"/>
        <v>0</v>
      </c>
      <c r="K113" s="157">
        <f t="shared" ca="1" si="56"/>
        <v>0</v>
      </c>
      <c r="M113" s="157">
        <f t="shared" ca="1" si="57"/>
        <v>0</v>
      </c>
      <c r="N113" s="181" t="str">
        <f t="shared" si="46"/>
        <v/>
      </c>
      <c r="O113" s="146" t="str">
        <f t="shared" si="58"/>
        <v/>
      </c>
      <c r="P113" s="157">
        <f t="shared" ca="1" si="47"/>
        <v>0</v>
      </c>
      <c r="R113" s="161" t="str">
        <f t="shared" ca="1" si="59"/>
        <v/>
      </c>
      <c r="U113" s="157">
        <f t="shared" ca="1" si="60"/>
        <v>0</v>
      </c>
      <c r="W113" s="157">
        <f t="shared" ca="1" si="61"/>
        <v>0</v>
      </c>
      <c r="Y113" s="157">
        <f t="shared" ca="1" si="62"/>
        <v>0</v>
      </c>
      <c r="Z113" s="161" t="str">
        <f t="shared" si="63"/>
        <v/>
      </c>
      <c r="AB113" s="162" t="str">
        <f t="shared" ca="1" si="48"/>
        <v/>
      </c>
      <c r="AC113" s="175" t="str">
        <f t="shared" ca="1" si="64"/>
        <v/>
      </c>
      <c r="AD113" s="163">
        <f t="shared" ca="1" si="65"/>
        <v>0</v>
      </c>
      <c r="AG113" s="185" t="str">
        <f>IF('البرامج '!N:N&lt;&gt;"",'البرامج '!N:N,"")</f>
        <v/>
      </c>
      <c r="AH113" s="166" t="str">
        <f t="shared" ca="1" si="49"/>
        <v/>
      </c>
      <c r="AI113" s="177" t="str">
        <f t="shared" ca="1" si="66"/>
        <v/>
      </c>
      <c r="AJ113" s="165">
        <f t="shared" ca="1" si="70"/>
        <v>0</v>
      </c>
      <c r="AK113" s="164"/>
      <c r="AL113" s="152"/>
      <c r="AM113" s="162" t="str">
        <f>IF('البرامج '!O:O&lt;&gt;"",'البرامج '!O:O,"")</f>
        <v/>
      </c>
      <c r="AN113" s="162" t="str">
        <f t="shared" ca="1" si="44"/>
        <v/>
      </c>
      <c r="AO113" s="175" t="str">
        <f t="shared" ca="1" si="67"/>
        <v/>
      </c>
      <c r="AP113" s="165">
        <f t="shared" ca="1" si="50"/>
        <v>0</v>
      </c>
      <c r="AQ113" s="152"/>
      <c r="AR113" s="164"/>
      <c r="AS113" s="185" t="str">
        <f>IF('البرامج '!P:P&lt;&gt;"",'البرامج '!P:P,"")</f>
        <v/>
      </c>
      <c r="AT113" s="166" t="str">
        <f t="shared" ca="1" si="51"/>
        <v/>
      </c>
      <c r="AU113" s="177" t="str">
        <f t="shared" ca="1" si="68"/>
        <v/>
      </c>
      <c r="AV113" s="165">
        <f t="shared" ca="1" si="52"/>
        <v>0</v>
      </c>
      <c r="AW113" s="164"/>
      <c r="AX113" s="152"/>
      <c r="AY113" s="187" t="str">
        <f>IF('البرامج '!Q:Q&lt;&gt;"",'البرامج '!Q:Q,"")</f>
        <v/>
      </c>
      <c r="AZ113" s="162" t="str">
        <f t="shared" ca="1" si="53"/>
        <v/>
      </c>
      <c r="BA113" s="175" t="str">
        <f t="shared" ca="1" si="69"/>
        <v/>
      </c>
      <c r="BB113" s="165">
        <f t="shared" ca="1" si="54"/>
        <v>0</v>
      </c>
      <c r="BC113" s="152"/>
    </row>
    <row r="114" spans="1:55" x14ac:dyDescent="0.5">
      <c r="A114" s="181" t="str">
        <f t="shared" ca="1" si="55"/>
        <v/>
      </c>
      <c r="B114" s="159" t="str">
        <f>IF('البرامج '!A:A&lt;&gt;"",'البرامج '!A:A,"")</f>
        <v/>
      </c>
      <c r="C114" s="159" t="str">
        <f>IF('البرامج '!D:D&lt;&gt;"",'البرامج '!D:D,"")</f>
        <v/>
      </c>
      <c r="D114" s="159" t="str">
        <f>IF('البرامج '!G:G&lt;&gt;"",'البرامج '!G:G,"")</f>
        <v/>
      </c>
      <c r="F114" s="148"/>
      <c r="I114" s="157">
        <f t="shared" ca="1" si="45"/>
        <v>0</v>
      </c>
      <c r="K114" s="157">
        <f t="shared" ca="1" si="56"/>
        <v>0</v>
      </c>
      <c r="M114" s="157">
        <f t="shared" ca="1" si="57"/>
        <v>0</v>
      </c>
      <c r="N114" s="181" t="str">
        <f t="shared" si="46"/>
        <v/>
      </c>
      <c r="O114" s="146" t="str">
        <f t="shared" si="58"/>
        <v/>
      </c>
      <c r="P114" s="157">
        <f t="shared" ca="1" si="47"/>
        <v>0</v>
      </c>
      <c r="R114" s="161" t="str">
        <f t="shared" ca="1" si="59"/>
        <v/>
      </c>
      <c r="U114" s="157">
        <f t="shared" ca="1" si="60"/>
        <v>0</v>
      </c>
      <c r="W114" s="157">
        <f t="shared" ca="1" si="61"/>
        <v>0</v>
      </c>
      <c r="Y114" s="157">
        <f t="shared" ca="1" si="62"/>
        <v>0</v>
      </c>
      <c r="Z114" s="161" t="str">
        <f t="shared" si="63"/>
        <v/>
      </c>
      <c r="AB114" s="162" t="str">
        <f t="shared" ca="1" si="48"/>
        <v/>
      </c>
      <c r="AC114" s="175" t="str">
        <f t="shared" ca="1" si="64"/>
        <v/>
      </c>
      <c r="AD114" s="163">
        <f t="shared" ca="1" si="65"/>
        <v>0</v>
      </c>
      <c r="AG114" s="185" t="str">
        <f>IF('البرامج '!N:N&lt;&gt;"",'البرامج '!N:N,"")</f>
        <v/>
      </c>
      <c r="AH114" s="166" t="str">
        <f t="shared" ca="1" si="49"/>
        <v/>
      </c>
      <c r="AI114" s="177" t="str">
        <f t="shared" ca="1" si="66"/>
        <v/>
      </c>
      <c r="AJ114" s="165">
        <f t="shared" ca="1" si="70"/>
        <v>0</v>
      </c>
      <c r="AK114" s="164"/>
      <c r="AL114" s="152"/>
      <c r="AM114" s="162" t="str">
        <f>IF('البرامج '!O:O&lt;&gt;"",'البرامج '!O:O,"")</f>
        <v/>
      </c>
      <c r="AN114" s="162" t="str">
        <f t="shared" ca="1" si="44"/>
        <v/>
      </c>
      <c r="AO114" s="175" t="str">
        <f t="shared" ca="1" si="67"/>
        <v/>
      </c>
      <c r="AP114" s="165">
        <f t="shared" ca="1" si="50"/>
        <v>0</v>
      </c>
      <c r="AQ114" s="152"/>
      <c r="AR114" s="164"/>
      <c r="AS114" s="185" t="str">
        <f>IF('البرامج '!P:P&lt;&gt;"",'البرامج '!P:P,"")</f>
        <v/>
      </c>
      <c r="AT114" s="166" t="str">
        <f t="shared" ca="1" si="51"/>
        <v/>
      </c>
      <c r="AU114" s="177" t="str">
        <f t="shared" ca="1" si="68"/>
        <v/>
      </c>
      <c r="AV114" s="165">
        <f t="shared" ca="1" si="52"/>
        <v>0</v>
      </c>
      <c r="AW114" s="164"/>
      <c r="AX114" s="152"/>
      <c r="AY114" s="187" t="str">
        <f>IF('البرامج '!Q:Q&lt;&gt;"",'البرامج '!Q:Q,"")</f>
        <v/>
      </c>
      <c r="AZ114" s="162" t="str">
        <f t="shared" ca="1" si="53"/>
        <v/>
      </c>
      <c r="BA114" s="175" t="str">
        <f t="shared" ca="1" si="69"/>
        <v/>
      </c>
      <c r="BB114" s="165">
        <f t="shared" ca="1" si="54"/>
        <v>0</v>
      </c>
      <c r="BC114" s="152"/>
    </row>
    <row r="115" spans="1:55" x14ac:dyDescent="0.5">
      <c r="A115" s="181" t="str">
        <f t="shared" ca="1" si="55"/>
        <v/>
      </c>
      <c r="B115" s="159" t="str">
        <f>IF('البرامج '!A:A&lt;&gt;"",'البرامج '!A:A,"")</f>
        <v/>
      </c>
      <c r="C115" s="159" t="str">
        <f>IF('البرامج '!D:D&lt;&gt;"",'البرامج '!D:D,"")</f>
        <v/>
      </c>
      <c r="D115" s="159" t="str">
        <f>IF('البرامج '!G:G&lt;&gt;"",'البرامج '!G:G,"")</f>
        <v/>
      </c>
      <c r="F115" s="148"/>
      <c r="I115" s="157">
        <f t="shared" ca="1" si="45"/>
        <v>0</v>
      </c>
      <c r="K115" s="157">
        <f t="shared" ca="1" si="56"/>
        <v>0</v>
      </c>
      <c r="M115" s="157">
        <f t="shared" ca="1" si="57"/>
        <v>0</v>
      </c>
      <c r="N115" s="181" t="str">
        <f t="shared" si="46"/>
        <v/>
      </c>
      <c r="O115" s="146" t="str">
        <f t="shared" si="58"/>
        <v/>
      </c>
      <c r="P115" s="157">
        <f t="shared" ca="1" si="47"/>
        <v>0</v>
      </c>
      <c r="R115" s="161" t="str">
        <f t="shared" ca="1" si="59"/>
        <v/>
      </c>
      <c r="U115" s="157">
        <f t="shared" ca="1" si="60"/>
        <v>0</v>
      </c>
      <c r="W115" s="157">
        <f t="shared" ca="1" si="61"/>
        <v>0</v>
      </c>
      <c r="Y115" s="157">
        <f t="shared" ca="1" si="62"/>
        <v>0</v>
      </c>
      <c r="Z115" s="161" t="str">
        <f t="shared" si="63"/>
        <v/>
      </c>
      <c r="AB115" s="162" t="str">
        <f t="shared" ca="1" si="48"/>
        <v/>
      </c>
      <c r="AC115" s="175" t="str">
        <f t="shared" ca="1" si="64"/>
        <v/>
      </c>
      <c r="AD115" s="163">
        <f t="shared" ca="1" si="65"/>
        <v>0</v>
      </c>
      <c r="AG115" s="185" t="str">
        <f>IF('البرامج '!N:N&lt;&gt;"",'البرامج '!N:N,"")</f>
        <v/>
      </c>
      <c r="AH115" s="166" t="str">
        <f t="shared" ca="1" si="49"/>
        <v/>
      </c>
      <c r="AI115" s="177" t="str">
        <f t="shared" ca="1" si="66"/>
        <v/>
      </c>
      <c r="AJ115" s="165">
        <f t="shared" ca="1" si="70"/>
        <v>0</v>
      </c>
      <c r="AK115" s="164"/>
      <c r="AL115" s="152"/>
      <c r="AM115" s="162" t="str">
        <f>IF('البرامج '!O:O&lt;&gt;"",'البرامج '!O:O,"")</f>
        <v/>
      </c>
      <c r="AN115" s="162" t="str">
        <f t="shared" ca="1" si="44"/>
        <v/>
      </c>
      <c r="AO115" s="175" t="str">
        <f t="shared" ca="1" si="67"/>
        <v/>
      </c>
      <c r="AP115" s="165">
        <f t="shared" ca="1" si="50"/>
        <v>0</v>
      </c>
      <c r="AQ115" s="152"/>
      <c r="AR115" s="164"/>
      <c r="AS115" s="185" t="str">
        <f>IF('البرامج '!P:P&lt;&gt;"",'البرامج '!P:P,"")</f>
        <v/>
      </c>
      <c r="AT115" s="166" t="str">
        <f t="shared" ca="1" si="51"/>
        <v/>
      </c>
      <c r="AU115" s="177" t="str">
        <f t="shared" ca="1" si="68"/>
        <v/>
      </c>
      <c r="AV115" s="165">
        <f t="shared" ca="1" si="52"/>
        <v>0</v>
      </c>
      <c r="AW115" s="164"/>
      <c r="AX115" s="152"/>
      <c r="AY115" s="187" t="str">
        <f>IF('البرامج '!Q:Q&lt;&gt;"",'البرامج '!Q:Q,"")</f>
        <v/>
      </c>
      <c r="AZ115" s="162" t="str">
        <f t="shared" ca="1" si="53"/>
        <v/>
      </c>
      <c r="BA115" s="175" t="str">
        <f t="shared" ca="1" si="69"/>
        <v/>
      </c>
      <c r="BB115" s="165">
        <f t="shared" ca="1" si="54"/>
        <v>0</v>
      </c>
      <c r="BC115" s="152"/>
    </row>
    <row r="116" spans="1:55" x14ac:dyDescent="0.5">
      <c r="A116" s="181" t="str">
        <f t="shared" ca="1" si="55"/>
        <v/>
      </c>
      <c r="B116" s="159" t="str">
        <f>IF('البرامج '!A:A&lt;&gt;"",'البرامج '!A:A,"")</f>
        <v/>
      </c>
      <c r="C116" s="159" t="str">
        <f>IF('البرامج '!D:D&lt;&gt;"",'البرامج '!D:D,"")</f>
        <v/>
      </c>
      <c r="D116" s="159" t="str">
        <f>IF('البرامج '!G:G&lt;&gt;"",'البرامج '!G:G,"")</f>
        <v/>
      </c>
      <c r="F116" s="148"/>
      <c r="I116" s="157">
        <f t="shared" ca="1" si="45"/>
        <v>0</v>
      </c>
      <c r="K116" s="157">
        <f t="shared" ca="1" si="56"/>
        <v>0</v>
      </c>
      <c r="M116" s="157">
        <f t="shared" ca="1" si="57"/>
        <v>0</v>
      </c>
      <c r="N116" s="181" t="str">
        <f t="shared" si="46"/>
        <v/>
      </c>
      <c r="O116" s="146" t="str">
        <f t="shared" si="58"/>
        <v/>
      </c>
      <c r="P116" s="157">
        <f t="shared" ca="1" si="47"/>
        <v>0</v>
      </c>
      <c r="R116" s="161" t="str">
        <f t="shared" ca="1" si="59"/>
        <v/>
      </c>
      <c r="U116" s="157">
        <f t="shared" ca="1" si="60"/>
        <v>0</v>
      </c>
      <c r="W116" s="157">
        <f t="shared" ca="1" si="61"/>
        <v>0</v>
      </c>
      <c r="Y116" s="157">
        <f t="shared" ca="1" si="62"/>
        <v>0</v>
      </c>
      <c r="Z116" s="161" t="str">
        <f t="shared" si="63"/>
        <v/>
      </c>
      <c r="AB116" s="162" t="str">
        <f t="shared" ca="1" si="48"/>
        <v/>
      </c>
      <c r="AC116" s="175" t="str">
        <f t="shared" ca="1" si="64"/>
        <v/>
      </c>
      <c r="AD116" s="163">
        <f t="shared" ca="1" si="65"/>
        <v>0</v>
      </c>
      <c r="AG116" s="185" t="str">
        <f>IF('البرامج '!N:N&lt;&gt;"",'البرامج '!N:N,"")</f>
        <v/>
      </c>
      <c r="AH116" s="166" t="str">
        <f t="shared" ca="1" si="49"/>
        <v/>
      </c>
      <c r="AI116" s="177" t="str">
        <f t="shared" ca="1" si="66"/>
        <v/>
      </c>
      <c r="AJ116" s="165">
        <f t="shared" ca="1" si="70"/>
        <v>0</v>
      </c>
      <c r="AK116" s="164"/>
      <c r="AL116" s="152"/>
      <c r="AM116" s="162" t="str">
        <f>IF('البرامج '!O:O&lt;&gt;"",'البرامج '!O:O,"")</f>
        <v/>
      </c>
      <c r="AN116" s="162" t="str">
        <f t="shared" ca="1" si="44"/>
        <v/>
      </c>
      <c r="AO116" s="175" t="str">
        <f t="shared" ca="1" si="67"/>
        <v/>
      </c>
      <c r="AP116" s="165">
        <f t="shared" ca="1" si="50"/>
        <v>0</v>
      </c>
      <c r="AQ116" s="152"/>
      <c r="AR116" s="164"/>
      <c r="AS116" s="185" t="str">
        <f>IF('البرامج '!P:P&lt;&gt;"",'البرامج '!P:P,"")</f>
        <v/>
      </c>
      <c r="AT116" s="166" t="str">
        <f t="shared" ca="1" si="51"/>
        <v/>
      </c>
      <c r="AU116" s="177" t="str">
        <f t="shared" ca="1" si="68"/>
        <v/>
      </c>
      <c r="AV116" s="165">
        <f t="shared" ca="1" si="52"/>
        <v>0</v>
      </c>
      <c r="AW116" s="164"/>
      <c r="AX116" s="152"/>
      <c r="AY116" s="187" t="str">
        <f>IF('البرامج '!Q:Q&lt;&gt;"",'البرامج '!Q:Q,"")</f>
        <v/>
      </c>
      <c r="AZ116" s="162" t="str">
        <f t="shared" ca="1" si="53"/>
        <v/>
      </c>
      <c r="BA116" s="175" t="str">
        <f t="shared" ca="1" si="69"/>
        <v/>
      </c>
      <c r="BB116" s="165">
        <f t="shared" ca="1" si="54"/>
        <v>0</v>
      </c>
      <c r="BC116" s="152"/>
    </row>
    <row r="117" spans="1:55" x14ac:dyDescent="0.5">
      <c r="A117" s="181" t="str">
        <f t="shared" ca="1" si="55"/>
        <v/>
      </c>
      <c r="B117" s="159" t="str">
        <f>IF('البرامج '!A:A&lt;&gt;"",'البرامج '!A:A,"")</f>
        <v/>
      </c>
      <c r="C117" s="159" t="str">
        <f>IF('البرامج '!D:D&lt;&gt;"",'البرامج '!D:D,"")</f>
        <v/>
      </c>
      <c r="D117" s="159" t="str">
        <f>IF('البرامج '!G:G&lt;&gt;"",'البرامج '!G:G,"")</f>
        <v/>
      </c>
      <c r="F117" s="148"/>
      <c r="I117" s="157">
        <f t="shared" ca="1" si="45"/>
        <v>0</v>
      </c>
      <c r="K117" s="157">
        <f t="shared" ca="1" si="56"/>
        <v>0</v>
      </c>
      <c r="M117" s="157">
        <f t="shared" ca="1" si="57"/>
        <v>0</v>
      </c>
      <c r="N117" s="181" t="str">
        <f t="shared" si="46"/>
        <v/>
      </c>
      <c r="O117" s="146" t="str">
        <f t="shared" si="58"/>
        <v/>
      </c>
      <c r="P117" s="157">
        <f t="shared" ca="1" si="47"/>
        <v>0</v>
      </c>
      <c r="R117" s="161" t="str">
        <f t="shared" ca="1" si="59"/>
        <v/>
      </c>
      <c r="U117" s="157">
        <f t="shared" ca="1" si="60"/>
        <v>0</v>
      </c>
      <c r="W117" s="157">
        <f t="shared" ca="1" si="61"/>
        <v>0</v>
      </c>
      <c r="Y117" s="157">
        <f t="shared" ca="1" si="62"/>
        <v>0</v>
      </c>
      <c r="Z117" s="161" t="str">
        <f t="shared" si="63"/>
        <v/>
      </c>
      <c r="AB117" s="162" t="str">
        <f t="shared" ca="1" si="48"/>
        <v/>
      </c>
      <c r="AC117" s="175" t="str">
        <f t="shared" ca="1" si="64"/>
        <v/>
      </c>
      <c r="AD117" s="163">
        <f t="shared" ca="1" si="65"/>
        <v>0</v>
      </c>
      <c r="AG117" s="185" t="str">
        <f>IF('البرامج '!N:N&lt;&gt;"",'البرامج '!N:N,"")</f>
        <v/>
      </c>
      <c r="AH117" s="166" t="str">
        <f t="shared" ca="1" si="49"/>
        <v/>
      </c>
      <c r="AI117" s="177" t="str">
        <f t="shared" ca="1" si="66"/>
        <v/>
      </c>
      <c r="AJ117" s="165">
        <f t="shared" ca="1" si="70"/>
        <v>0</v>
      </c>
      <c r="AK117" s="164"/>
      <c r="AL117" s="152"/>
      <c r="AM117" s="162" t="str">
        <f>IF('البرامج '!O:O&lt;&gt;"",'البرامج '!O:O,"")</f>
        <v/>
      </c>
      <c r="AN117" s="162" t="str">
        <f t="shared" ca="1" si="44"/>
        <v/>
      </c>
      <c r="AO117" s="175" t="str">
        <f t="shared" ca="1" si="67"/>
        <v/>
      </c>
      <c r="AP117" s="165">
        <f t="shared" ca="1" si="50"/>
        <v>0</v>
      </c>
      <c r="AQ117" s="152"/>
      <c r="AR117" s="164"/>
      <c r="AS117" s="185" t="str">
        <f>IF('البرامج '!P:P&lt;&gt;"",'البرامج '!P:P,"")</f>
        <v/>
      </c>
      <c r="AT117" s="166" t="str">
        <f t="shared" ca="1" si="51"/>
        <v/>
      </c>
      <c r="AU117" s="177" t="str">
        <f t="shared" ca="1" si="68"/>
        <v/>
      </c>
      <c r="AV117" s="165">
        <f t="shared" ca="1" si="52"/>
        <v>0</v>
      </c>
      <c r="AW117" s="164"/>
      <c r="AX117" s="152"/>
      <c r="AY117" s="187" t="str">
        <f>IF('البرامج '!Q:Q&lt;&gt;"",'البرامج '!Q:Q,"")</f>
        <v/>
      </c>
      <c r="AZ117" s="162" t="str">
        <f t="shared" ca="1" si="53"/>
        <v/>
      </c>
      <c r="BA117" s="175" t="str">
        <f t="shared" ca="1" si="69"/>
        <v/>
      </c>
      <c r="BB117" s="165">
        <f t="shared" ca="1" si="54"/>
        <v>0</v>
      </c>
      <c r="BC117" s="152"/>
    </row>
    <row r="118" spans="1:55" x14ac:dyDescent="0.5">
      <c r="A118" s="181" t="str">
        <f t="shared" ca="1" si="55"/>
        <v/>
      </c>
      <c r="B118" s="159" t="str">
        <f>IF('البرامج '!A:A&lt;&gt;"",'البرامج '!A:A,"")</f>
        <v/>
      </c>
      <c r="C118" s="159" t="str">
        <f>IF('البرامج '!D:D&lt;&gt;"",'البرامج '!D:D,"")</f>
        <v/>
      </c>
      <c r="D118" s="159" t="str">
        <f>IF('البرامج '!G:G&lt;&gt;"",'البرامج '!G:G,"")</f>
        <v/>
      </c>
      <c r="F118" s="148"/>
      <c r="I118" s="157">
        <f t="shared" ca="1" si="45"/>
        <v>0</v>
      </c>
      <c r="K118" s="157">
        <f t="shared" ca="1" si="56"/>
        <v>0</v>
      </c>
      <c r="M118" s="157">
        <f t="shared" ca="1" si="57"/>
        <v>0</v>
      </c>
      <c r="N118" s="181" t="str">
        <f t="shared" si="46"/>
        <v/>
      </c>
      <c r="O118" s="146" t="str">
        <f t="shared" si="58"/>
        <v/>
      </c>
      <c r="P118" s="157">
        <f t="shared" ca="1" si="47"/>
        <v>0</v>
      </c>
      <c r="R118" s="161" t="str">
        <f t="shared" ca="1" si="59"/>
        <v/>
      </c>
      <c r="U118" s="157">
        <f t="shared" ca="1" si="60"/>
        <v>0</v>
      </c>
      <c r="W118" s="157">
        <f t="shared" ca="1" si="61"/>
        <v>0</v>
      </c>
      <c r="Y118" s="157">
        <f t="shared" ca="1" si="62"/>
        <v>0</v>
      </c>
      <c r="Z118" s="161" t="str">
        <f t="shared" si="63"/>
        <v/>
      </c>
      <c r="AB118" s="162" t="str">
        <f t="shared" ca="1" si="48"/>
        <v/>
      </c>
      <c r="AC118" s="175" t="str">
        <f t="shared" ca="1" si="64"/>
        <v/>
      </c>
      <c r="AD118" s="163">
        <f t="shared" ca="1" si="65"/>
        <v>0</v>
      </c>
      <c r="AG118" s="185" t="str">
        <f>IF('البرامج '!N:N&lt;&gt;"",'البرامج '!N:N,"")</f>
        <v/>
      </c>
      <c r="AH118" s="166" t="str">
        <f t="shared" ca="1" si="49"/>
        <v/>
      </c>
      <c r="AI118" s="177" t="str">
        <f t="shared" ca="1" si="66"/>
        <v/>
      </c>
      <c r="AJ118" s="165">
        <f t="shared" ca="1" si="70"/>
        <v>0</v>
      </c>
      <c r="AK118" s="164"/>
      <c r="AL118" s="152"/>
      <c r="AM118" s="162" t="str">
        <f>IF('البرامج '!O:O&lt;&gt;"",'البرامج '!O:O,"")</f>
        <v/>
      </c>
      <c r="AN118" s="162" t="str">
        <f t="shared" ca="1" si="44"/>
        <v/>
      </c>
      <c r="AO118" s="175" t="str">
        <f t="shared" ca="1" si="67"/>
        <v/>
      </c>
      <c r="AP118" s="165">
        <f t="shared" ca="1" si="50"/>
        <v>0</v>
      </c>
      <c r="AQ118" s="152"/>
      <c r="AR118" s="164"/>
      <c r="AS118" s="185" t="str">
        <f>IF('البرامج '!P:P&lt;&gt;"",'البرامج '!P:P,"")</f>
        <v/>
      </c>
      <c r="AT118" s="166" t="str">
        <f t="shared" ca="1" si="51"/>
        <v/>
      </c>
      <c r="AU118" s="177" t="str">
        <f t="shared" ca="1" si="68"/>
        <v/>
      </c>
      <c r="AV118" s="165">
        <f t="shared" ca="1" si="52"/>
        <v>0</v>
      </c>
      <c r="AW118" s="164"/>
      <c r="AX118" s="152"/>
      <c r="AY118" s="187" t="str">
        <f>IF('البرامج '!Q:Q&lt;&gt;"",'البرامج '!Q:Q,"")</f>
        <v/>
      </c>
      <c r="AZ118" s="162" t="str">
        <f t="shared" ca="1" si="53"/>
        <v/>
      </c>
      <c r="BA118" s="175" t="str">
        <f t="shared" ca="1" si="69"/>
        <v/>
      </c>
      <c r="BB118" s="165">
        <f t="shared" ca="1" si="54"/>
        <v>0</v>
      </c>
      <c r="BC118" s="152"/>
    </row>
    <row r="119" spans="1:55" x14ac:dyDescent="0.5">
      <c r="A119" s="181" t="str">
        <f t="shared" ca="1" si="55"/>
        <v/>
      </c>
      <c r="B119" s="159" t="str">
        <f>IF('البرامج '!A:A&lt;&gt;"",'البرامج '!A:A,"")</f>
        <v/>
      </c>
      <c r="C119" s="159" t="str">
        <f>IF('البرامج '!D:D&lt;&gt;"",'البرامج '!D:D,"")</f>
        <v/>
      </c>
      <c r="D119" s="159" t="str">
        <f>IF('البرامج '!G:G&lt;&gt;"",'البرامج '!G:G,"")</f>
        <v/>
      </c>
      <c r="F119" s="148"/>
      <c r="I119" s="157">
        <f t="shared" ca="1" si="45"/>
        <v>0</v>
      </c>
      <c r="K119" s="157">
        <f t="shared" ca="1" si="56"/>
        <v>0</v>
      </c>
      <c r="M119" s="157">
        <f t="shared" ca="1" si="57"/>
        <v>0</v>
      </c>
      <c r="N119" s="181" t="str">
        <f t="shared" si="46"/>
        <v/>
      </c>
      <c r="O119" s="146" t="str">
        <f t="shared" si="58"/>
        <v/>
      </c>
      <c r="P119" s="157">
        <f t="shared" ca="1" si="47"/>
        <v>0</v>
      </c>
      <c r="R119" s="161" t="str">
        <f t="shared" ca="1" si="59"/>
        <v/>
      </c>
      <c r="U119" s="157">
        <f t="shared" ca="1" si="60"/>
        <v>0</v>
      </c>
      <c r="W119" s="157">
        <f t="shared" ca="1" si="61"/>
        <v>0</v>
      </c>
      <c r="Y119" s="157">
        <f t="shared" ca="1" si="62"/>
        <v>0</v>
      </c>
      <c r="Z119" s="161" t="str">
        <f t="shared" si="63"/>
        <v/>
      </c>
      <c r="AB119" s="162" t="str">
        <f t="shared" ca="1" si="48"/>
        <v/>
      </c>
      <c r="AC119" s="175" t="str">
        <f t="shared" ca="1" si="64"/>
        <v/>
      </c>
      <c r="AD119" s="163">
        <f t="shared" ca="1" si="65"/>
        <v>0</v>
      </c>
      <c r="AG119" s="185" t="str">
        <f>IF('البرامج '!N:N&lt;&gt;"",'البرامج '!N:N,"")</f>
        <v/>
      </c>
      <c r="AH119" s="166" t="str">
        <f t="shared" ca="1" si="49"/>
        <v/>
      </c>
      <c r="AI119" s="177" t="str">
        <f t="shared" ca="1" si="66"/>
        <v/>
      </c>
      <c r="AJ119" s="165">
        <f t="shared" ca="1" si="70"/>
        <v>0</v>
      </c>
      <c r="AK119" s="164"/>
      <c r="AL119" s="152"/>
      <c r="AM119" s="162" t="str">
        <f>IF('البرامج '!O:O&lt;&gt;"",'البرامج '!O:O,"")</f>
        <v/>
      </c>
      <c r="AN119" s="162" t="str">
        <f t="shared" ca="1" si="44"/>
        <v/>
      </c>
      <c r="AO119" s="175" t="str">
        <f t="shared" ca="1" si="67"/>
        <v/>
      </c>
      <c r="AP119" s="165">
        <f t="shared" ca="1" si="50"/>
        <v>0</v>
      </c>
      <c r="AQ119" s="152"/>
      <c r="AR119" s="164"/>
      <c r="AS119" s="185" t="str">
        <f>IF('البرامج '!P:P&lt;&gt;"",'البرامج '!P:P,"")</f>
        <v/>
      </c>
      <c r="AT119" s="166" t="str">
        <f t="shared" ca="1" si="51"/>
        <v/>
      </c>
      <c r="AU119" s="177" t="str">
        <f t="shared" ca="1" si="68"/>
        <v/>
      </c>
      <c r="AV119" s="165">
        <f t="shared" ca="1" si="52"/>
        <v>0</v>
      </c>
      <c r="AW119" s="164"/>
      <c r="AX119" s="152"/>
      <c r="AY119" s="187" t="str">
        <f>IF('البرامج '!Q:Q&lt;&gt;"",'البرامج '!Q:Q,"")</f>
        <v/>
      </c>
      <c r="AZ119" s="162" t="str">
        <f t="shared" ca="1" si="53"/>
        <v/>
      </c>
      <c r="BA119" s="175" t="str">
        <f t="shared" ca="1" si="69"/>
        <v/>
      </c>
      <c r="BB119" s="165">
        <f t="shared" ca="1" si="54"/>
        <v>0</v>
      </c>
      <c r="BC119" s="152"/>
    </row>
    <row r="120" spans="1:55" x14ac:dyDescent="0.5">
      <c r="A120" s="181" t="str">
        <f t="shared" ca="1" si="55"/>
        <v/>
      </c>
      <c r="B120" s="159" t="str">
        <f>IF('البرامج '!A:A&lt;&gt;"",'البرامج '!A:A,"")</f>
        <v/>
      </c>
      <c r="C120" s="159" t="str">
        <f>IF('البرامج '!D:D&lt;&gt;"",'البرامج '!D:D,"")</f>
        <v/>
      </c>
      <c r="D120" s="159" t="str">
        <f>IF('البرامج '!G:G&lt;&gt;"",'البرامج '!G:G,"")</f>
        <v/>
      </c>
      <c r="F120" s="148"/>
      <c r="I120" s="157">
        <f t="shared" ca="1" si="45"/>
        <v>0</v>
      </c>
      <c r="K120" s="157">
        <f t="shared" ca="1" si="56"/>
        <v>0</v>
      </c>
      <c r="M120" s="157">
        <f t="shared" ca="1" si="57"/>
        <v>0</v>
      </c>
      <c r="N120" s="181" t="str">
        <f t="shared" si="46"/>
        <v/>
      </c>
      <c r="O120" s="146" t="str">
        <f t="shared" si="58"/>
        <v/>
      </c>
      <c r="P120" s="157">
        <f t="shared" ca="1" si="47"/>
        <v>0</v>
      </c>
      <c r="R120" s="161" t="str">
        <f t="shared" ca="1" si="59"/>
        <v/>
      </c>
      <c r="U120" s="157">
        <f t="shared" ca="1" si="60"/>
        <v>0</v>
      </c>
      <c r="W120" s="157">
        <f t="shared" ca="1" si="61"/>
        <v>0</v>
      </c>
      <c r="Y120" s="157">
        <f t="shared" ca="1" si="62"/>
        <v>0</v>
      </c>
      <c r="Z120" s="161" t="str">
        <f t="shared" si="63"/>
        <v/>
      </c>
      <c r="AB120" s="162" t="str">
        <f t="shared" ca="1" si="48"/>
        <v/>
      </c>
      <c r="AC120" s="175" t="str">
        <f t="shared" ca="1" si="64"/>
        <v/>
      </c>
      <c r="AD120" s="163">
        <f t="shared" ca="1" si="65"/>
        <v>0</v>
      </c>
      <c r="AG120" s="185" t="str">
        <f>IF('البرامج '!N:N&lt;&gt;"",'البرامج '!N:N,"")</f>
        <v/>
      </c>
      <c r="AH120" s="166" t="str">
        <f t="shared" ca="1" si="49"/>
        <v/>
      </c>
      <c r="AI120" s="177" t="str">
        <f t="shared" ca="1" si="66"/>
        <v/>
      </c>
      <c r="AJ120" s="165">
        <f t="shared" ca="1" si="70"/>
        <v>0</v>
      </c>
      <c r="AK120" s="164"/>
      <c r="AL120" s="152"/>
      <c r="AM120" s="162" t="str">
        <f>IF('البرامج '!O:O&lt;&gt;"",'البرامج '!O:O,"")</f>
        <v/>
      </c>
      <c r="AN120" s="162" t="str">
        <f t="shared" ca="1" si="44"/>
        <v/>
      </c>
      <c r="AO120" s="175" t="str">
        <f t="shared" ca="1" si="67"/>
        <v/>
      </c>
      <c r="AP120" s="165">
        <f t="shared" ca="1" si="50"/>
        <v>0</v>
      </c>
      <c r="AQ120" s="152"/>
      <c r="AR120" s="164"/>
      <c r="AS120" s="185" t="str">
        <f>IF('البرامج '!P:P&lt;&gt;"",'البرامج '!P:P,"")</f>
        <v/>
      </c>
      <c r="AT120" s="166" t="str">
        <f t="shared" ca="1" si="51"/>
        <v/>
      </c>
      <c r="AU120" s="177" t="str">
        <f t="shared" ca="1" si="68"/>
        <v/>
      </c>
      <c r="AV120" s="165">
        <f t="shared" ca="1" si="52"/>
        <v>0</v>
      </c>
      <c r="AW120" s="164"/>
      <c r="AX120" s="152"/>
      <c r="AY120" s="187" t="str">
        <f>IF('البرامج '!Q:Q&lt;&gt;"",'البرامج '!Q:Q,"")</f>
        <v/>
      </c>
      <c r="AZ120" s="162" t="str">
        <f t="shared" ca="1" si="53"/>
        <v/>
      </c>
      <c r="BA120" s="175" t="str">
        <f t="shared" ca="1" si="69"/>
        <v/>
      </c>
      <c r="BB120" s="165">
        <f t="shared" ca="1" si="54"/>
        <v>0</v>
      </c>
      <c r="BC120" s="152"/>
    </row>
    <row r="121" spans="1:55" x14ac:dyDescent="0.5">
      <c r="A121" s="181" t="str">
        <f t="shared" ca="1" si="55"/>
        <v/>
      </c>
      <c r="B121" s="159" t="str">
        <f>IF('البرامج '!A:A&lt;&gt;"",'البرامج '!A:A,"")</f>
        <v/>
      </c>
      <c r="C121" s="159" t="str">
        <f>IF('البرامج '!D:D&lt;&gt;"",'البرامج '!D:D,"")</f>
        <v/>
      </c>
      <c r="D121" s="159" t="str">
        <f>IF('البرامج '!G:G&lt;&gt;"",'البرامج '!G:G,"")</f>
        <v/>
      </c>
      <c r="F121" s="148"/>
      <c r="I121" s="157">
        <f t="shared" ca="1" si="45"/>
        <v>0</v>
      </c>
      <c r="K121" s="157">
        <f t="shared" ca="1" si="56"/>
        <v>0</v>
      </c>
      <c r="M121" s="157">
        <f t="shared" ca="1" si="57"/>
        <v>0</v>
      </c>
      <c r="N121" s="181" t="str">
        <f t="shared" si="46"/>
        <v/>
      </c>
      <c r="O121" s="146" t="str">
        <f t="shared" si="58"/>
        <v/>
      </c>
      <c r="P121" s="157">
        <f t="shared" ca="1" si="47"/>
        <v>0</v>
      </c>
      <c r="R121" s="161" t="str">
        <f t="shared" ca="1" si="59"/>
        <v/>
      </c>
      <c r="U121" s="157">
        <f t="shared" ca="1" si="60"/>
        <v>0</v>
      </c>
      <c r="W121" s="157">
        <f t="shared" ca="1" si="61"/>
        <v>0</v>
      </c>
      <c r="Y121" s="157">
        <f t="shared" ca="1" si="62"/>
        <v>0</v>
      </c>
      <c r="Z121" s="161" t="str">
        <f t="shared" si="63"/>
        <v/>
      </c>
      <c r="AB121" s="162" t="str">
        <f t="shared" ca="1" si="48"/>
        <v/>
      </c>
      <c r="AC121" s="175" t="str">
        <f t="shared" ca="1" si="64"/>
        <v/>
      </c>
      <c r="AD121" s="163">
        <f t="shared" ca="1" si="65"/>
        <v>0</v>
      </c>
      <c r="AG121" s="185" t="str">
        <f>IF('البرامج '!N:N&lt;&gt;"",'البرامج '!N:N,"")</f>
        <v/>
      </c>
      <c r="AH121" s="166" t="str">
        <f t="shared" ca="1" si="49"/>
        <v/>
      </c>
      <c r="AI121" s="177" t="str">
        <f t="shared" ca="1" si="66"/>
        <v/>
      </c>
      <c r="AJ121" s="165">
        <f t="shared" ca="1" si="70"/>
        <v>0</v>
      </c>
      <c r="AK121" s="164"/>
      <c r="AL121" s="152"/>
      <c r="AM121" s="162" t="str">
        <f>IF('البرامج '!O:O&lt;&gt;"",'البرامج '!O:O,"")</f>
        <v/>
      </c>
      <c r="AN121" s="162" t="str">
        <f t="shared" ca="1" si="44"/>
        <v/>
      </c>
      <c r="AO121" s="175" t="str">
        <f t="shared" ca="1" si="67"/>
        <v/>
      </c>
      <c r="AP121" s="165">
        <f t="shared" ca="1" si="50"/>
        <v>0</v>
      </c>
      <c r="AQ121" s="152"/>
      <c r="AR121" s="164"/>
      <c r="AS121" s="185" t="str">
        <f>IF('البرامج '!P:P&lt;&gt;"",'البرامج '!P:P,"")</f>
        <v/>
      </c>
      <c r="AT121" s="166" t="str">
        <f t="shared" ca="1" si="51"/>
        <v/>
      </c>
      <c r="AU121" s="177" t="str">
        <f t="shared" ca="1" si="68"/>
        <v/>
      </c>
      <c r="AV121" s="165">
        <f t="shared" ca="1" si="52"/>
        <v>0</v>
      </c>
      <c r="AW121" s="164"/>
      <c r="AX121" s="152"/>
      <c r="AY121" s="187" t="str">
        <f>IF('البرامج '!Q:Q&lt;&gt;"",'البرامج '!Q:Q,"")</f>
        <v/>
      </c>
      <c r="AZ121" s="162" t="str">
        <f t="shared" ca="1" si="53"/>
        <v/>
      </c>
      <c r="BA121" s="175" t="str">
        <f t="shared" ca="1" si="69"/>
        <v/>
      </c>
      <c r="BB121" s="165">
        <f t="shared" ca="1" si="54"/>
        <v>0</v>
      </c>
      <c r="BC121" s="152"/>
    </row>
    <row r="122" spans="1:55" x14ac:dyDescent="0.5">
      <c r="A122" s="181" t="str">
        <f t="shared" ca="1" si="55"/>
        <v/>
      </c>
      <c r="B122" s="159" t="str">
        <f>IF('البرامج '!A:A&lt;&gt;"",'البرامج '!A:A,"")</f>
        <v/>
      </c>
      <c r="C122" s="159" t="str">
        <f>IF('البرامج '!D:D&lt;&gt;"",'البرامج '!D:D,"")</f>
        <v/>
      </c>
      <c r="D122" s="159" t="str">
        <f>IF('البرامج '!G:G&lt;&gt;"",'البرامج '!G:G,"")</f>
        <v/>
      </c>
      <c r="F122" s="148"/>
      <c r="I122" s="157">
        <f t="shared" ca="1" si="45"/>
        <v>0</v>
      </c>
      <c r="K122" s="157">
        <f t="shared" ca="1" si="56"/>
        <v>0</v>
      </c>
      <c r="M122" s="157">
        <f t="shared" ca="1" si="57"/>
        <v>0</v>
      </c>
      <c r="N122" s="181" t="str">
        <f t="shared" si="46"/>
        <v/>
      </c>
      <c r="O122" s="146" t="str">
        <f t="shared" si="58"/>
        <v/>
      </c>
      <c r="P122" s="157">
        <f t="shared" ca="1" si="47"/>
        <v>0</v>
      </c>
      <c r="R122" s="161" t="str">
        <f t="shared" ca="1" si="59"/>
        <v/>
      </c>
      <c r="U122" s="157">
        <f t="shared" ca="1" si="60"/>
        <v>0</v>
      </c>
      <c r="W122" s="157">
        <f t="shared" ca="1" si="61"/>
        <v>0</v>
      </c>
      <c r="Y122" s="157">
        <f t="shared" ca="1" si="62"/>
        <v>0</v>
      </c>
      <c r="Z122" s="161" t="str">
        <f t="shared" si="63"/>
        <v/>
      </c>
      <c r="AB122" s="162" t="str">
        <f t="shared" ca="1" si="48"/>
        <v/>
      </c>
      <c r="AC122" s="175" t="str">
        <f t="shared" ca="1" si="64"/>
        <v/>
      </c>
      <c r="AD122" s="163">
        <f t="shared" ca="1" si="65"/>
        <v>0</v>
      </c>
      <c r="AG122" s="185" t="str">
        <f>IF('البرامج '!N:N&lt;&gt;"",'البرامج '!N:N,"")</f>
        <v/>
      </c>
      <c r="AH122" s="166" t="str">
        <f t="shared" ca="1" si="49"/>
        <v/>
      </c>
      <c r="AI122" s="177" t="str">
        <f t="shared" ca="1" si="66"/>
        <v/>
      </c>
      <c r="AJ122" s="165">
        <f t="shared" ca="1" si="70"/>
        <v>0</v>
      </c>
      <c r="AK122" s="164"/>
      <c r="AL122" s="152"/>
      <c r="AM122" s="162" t="str">
        <f>IF('البرامج '!O:O&lt;&gt;"",'البرامج '!O:O,"")</f>
        <v/>
      </c>
      <c r="AN122" s="162" t="str">
        <f t="shared" ca="1" si="44"/>
        <v/>
      </c>
      <c r="AO122" s="175" t="str">
        <f t="shared" ca="1" si="67"/>
        <v/>
      </c>
      <c r="AP122" s="165">
        <f t="shared" ca="1" si="50"/>
        <v>0</v>
      </c>
      <c r="AQ122" s="152"/>
      <c r="AR122" s="164"/>
      <c r="AS122" s="185" t="str">
        <f>IF('البرامج '!P:P&lt;&gt;"",'البرامج '!P:P,"")</f>
        <v/>
      </c>
      <c r="AT122" s="166" t="str">
        <f t="shared" ca="1" si="51"/>
        <v/>
      </c>
      <c r="AU122" s="177" t="str">
        <f t="shared" ca="1" si="68"/>
        <v/>
      </c>
      <c r="AV122" s="165">
        <f t="shared" ca="1" si="52"/>
        <v>0</v>
      </c>
      <c r="AW122" s="164"/>
      <c r="AX122" s="152"/>
      <c r="AY122" s="187" t="str">
        <f>IF('البرامج '!Q:Q&lt;&gt;"",'البرامج '!Q:Q,"")</f>
        <v/>
      </c>
      <c r="AZ122" s="162" t="str">
        <f t="shared" ca="1" si="53"/>
        <v/>
      </c>
      <c r="BA122" s="175" t="str">
        <f t="shared" ca="1" si="69"/>
        <v/>
      </c>
      <c r="BB122" s="165">
        <f t="shared" ca="1" si="54"/>
        <v>0</v>
      </c>
      <c r="BC122" s="152"/>
    </row>
    <row r="123" spans="1:55" x14ac:dyDescent="0.5">
      <c r="A123" s="181" t="str">
        <f t="shared" ca="1" si="55"/>
        <v/>
      </c>
      <c r="B123" s="159" t="str">
        <f>IF('البرامج '!A:A&lt;&gt;"",'البرامج '!A:A,"")</f>
        <v/>
      </c>
      <c r="C123" s="159" t="str">
        <f>IF('البرامج '!D:D&lt;&gt;"",'البرامج '!D:D,"")</f>
        <v/>
      </c>
      <c r="D123" s="159" t="str">
        <f>IF('البرامج '!G:G&lt;&gt;"",'البرامج '!G:G,"")</f>
        <v/>
      </c>
      <c r="F123" s="148"/>
      <c r="I123" s="157">
        <f t="shared" ca="1" si="45"/>
        <v>0</v>
      </c>
      <c r="K123" s="157">
        <f t="shared" ca="1" si="56"/>
        <v>0</v>
      </c>
      <c r="M123" s="157">
        <f t="shared" ca="1" si="57"/>
        <v>0</v>
      </c>
      <c r="N123" s="181" t="str">
        <f t="shared" si="46"/>
        <v/>
      </c>
      <c r="O123" s="146" t="str">
        <f t="shared" si="58"/>
        <v/>
      </c>
      <c r="P123" s="157">
        <f t="shared" ca="1" si="47"/>
        <v>0</v>
      </c>
      <c r="R123" s="161" t="str">
        <f t="shared" ca="1" si="59"/>
        <v/>
      </c>
      <c r="U123" s="157">
        <f t="shared" ca="1" si="60"/>
        <v>0</v>
      </c>
      <c r="W123" s="157">
        <f t="shared" ca="1" si="61"/>
        <v>0</v>
      </c>
      <c r="Y123" s="157">
        <f t="shared" ca="1" si="62"/>
        <v>0</v>
      </c>
      <c r="Z123" s="161" t="str">
        <f t="shared" si="63"/>
        <v/>
      </c>
      <c r="AB123" s="162" t="str">
        <f t="shared" ca="1" si="48"/>
        <v/>
      </c>
      <c r="AC123" s="175" t="str">
        <f t="shared" ca="1" si="64"/>
        <v/>
      </c>
      <c r="AD123" s="163">
        <f t="shared" ca="1" si="65"/>
        <v>0</v>
      </c>
      <c r="AG123" s="185" t="str">
        <f>IF('البرامج '!N:N&lt;&gt;"",'البرامج '!N:N,"")</f>
        <v/>
      </c>
      <c r="AH123" s="166" t="str">
        <f t="shared" ca="1" si="49"/>
        <v/>
      </c>
      <c r="AI123" s="177" t="str">
        <f t="shared" ca="1" si="66"/>
        <v/>
      </c>
      <c r="AJ123" s="165">
        <f t="shared" ca="1" si="70"/>
        <v>0</v>
      </c>
      <c r="AK123" s="164"/>
      <c r="AL123" s="152"/>
      <c r="AM123" s="162" t="str">
        <f>IF('البرامج '!O:O&lt;&gt;"",'البرامج '!O:O,"")</f>
        <v/>
      </c>
      <c r="AN123" s="162" t="str">
        <f t="shared" ca="1" si="44"/>
        <v/>
      </c>
      <c r="AO123" s="175" t="str">
        <f t="shared" ca="1" si="67"/>
        <v/>
      </c>
      <c r="AP123" s="165">
        <f t="shared" ca="1" si="50"/>
        <v>0</v>
      </c>
      <c r="AQ123" s="152"/>
      <c r="AR123" s="164"/>
      <c r="AS123" s="185" t="str">
        <f>IF('البرامج '!P:P&lt;&gt;"",'البرامج '!P:P,"")</f>
        <v/>
      </c>
      <c r="AT123" s="166" t="str">
        <f t="shared" ca="1" si="51"/>
        <v/>
      </c>
      <c r="AU123" s="177" t="str">
        <f t="shared" ca="1" si="68"/>
        <v/>
      </c>
      <c r="AV123" s="165">
        <f t="shared" ca="1" si="52"/>
        <v>0</v>
      </c>
      <c r="AW123" s="164"/>
      <c r="AX123" s="152"/>
      <c r="AY123" s="187" t="str">
        <f>IF('البرامج '!Q:Q&lt;&gt;"",'البرامج '!Q:Q,"")</f>
        <v/>
      </c>
      <c r="AZ123" s="162" t="str">
        <f t="shared" ca="1" si="53"/>
        <v/>
      </c>
      <c r="BA123" s="175" t="str">
        <f t="shared" ca="1" si="69"/>
        <v/>
      </c>
      <c r="BB123" s="165">
        <f t="shared" ca="1" si="54"/>
        <v>0</v>
      </c>
      <c r="BC123" s="152"/>
    </row>
    <row r="124" spans="1:55" x14ac:dyDescent="0.5">
      <c r="A124" s="181" t="str">
        <f t="shared" ca="1" si="55"/>
        <v/>
      </c>
      <c r="B124" s="159" t="str">
        <f>IF('البرامج '!A:A&lt;&gt;"",'البرامج '!A:A,"")</f>
        <v/>
      </c>
      <c r="C124" s="159" t="str">
        <f>IF('البرامج '!D:D&lt;&gt;"",'البرامج '!D:D,"")</f>
        <v/>
      </c>
      <c r="D124" s="159" t="str">
        <f>IF('البرامج '!G:G&lt;&gt;"",'البرامج '!G:G,"")</f>
        <v/>
      </c>
      <c r="F124" s="148"/>
      <c r="I124" s="157">
        <f t="shared" ca="1" si="45"/>
        <v>0</v>
      </c>
      <c r="K124" s="157">
        <f t="shared" ca="1" si="56"/>
        <v>0</v>
      </c>
      <c r="M124" s="157">
        <f t="shared" ca="1" si="57"/>
        <v>0</v>
      </c>
      <c r="N124" s="181" t="str">
        <f t="shared" si="46"/>
        <v/>
      </c>
      <c r="O124" s="146" t="str">
        <f t="shared" si="58"/>
        <v/>
      </c>
      <c r="P124" s="157">
        <f t="shared" ca="1" si="47"/>
        <v>0</v>
      </c>
      <c r="R124" s="161" t="str">
        <f t="shared" ca="1" si="59"/>
        <v/>
      </c>
      <c r="U124" s="157">
        <f t="shared" ca="1" si="60"/>
        <v>0</v>
      </c>
      <c r="W124" s="157">
        <f t="shared" ca="1" si="61"/>
        <v>0</v>
      </c>
      <c r="Y124" s="157">
        <f t="shared" ca="1" si="62"/>
        <v>0</v>
      </c>
      <c r="Z124" s="161" t="str">
        <f t="shared" si="63"/>
        <v/>
      </c>
      <c r="AB124" s="162" t="str">
        <f t="shared" ca="1" si="48"/>
        <v/>
      </c>
      <c r="AC124" s="175" t="str">
        <f t="shared" ca="1" si="64"/>
        <v/>
      </c>
      <c r="AD124" s="163">
        <f t="shared" ca="1" si="65"/>
        <v>0</v>
      </c>
      <c r="AG124" s="185" t="str">
        <f>IF('البرامج '!N:N&lt;&gt;"",'البرامج '!N:N,"")</f>
        <v/>
      </c>
      <c r="AH124" s="166" t="str">
        <f t="shared" ca="1" si="49"/>
        <v/>
      </c>
      <c r="AI124" s="177" t="str">
        <f t="shared" ca="1" si="66"/>
        <v/>
      </c>
      <c r="AJ124" s="165">
        <f t="shared" ca="1" si="70"/>
        <v>0</v>
      </c>
      <c r="AK124" s="164"/>
      <c r="AL124" s="152"/>
      <c r="AM124" s="162" t="str">
        <f>IF('البرامج '!O:O&lt;&gt;"",'البرامج '!O:O,"")</f>
        <v/>
      </c>
      <c r="AN124" s="162" t="str">
        <f t="shared" ca="1" si="44"/>
        <v/>
      </c>
      <c r="AO124" s="175" t="str">
        <f t="shared" ca="1" si="67"/>
        <v/>
      </c>
      <c r="AP124" s="165">
        <f t="shared" ca="1" si="50"/>
        <v>0</v>
      </c>
      <c r="AQ124" s="152"/>
      <c r="AR124" s="164"/>
      <c r="AS124" s="185" t="str">
        <f>IF('البرامج '!P:P&lt;&gt;"",'البرامج '!P:P,"")</f>
        <v/>
      </c>
      <c r="AT124" s="166" t="str">
        <f t="shared" ca="1" si="51"/>
        <v/>
      </c>
      <c r="AU124" s="177" t="str">
        <f t="shared" ca="1" si="68"/>
        <v/>
      </c>
      <c r="AV124" s="165">
        <f t="shared" ca="1" si="52"/>
        <v>0</v>
      </c>
      <c r="AW124" s="164"/>
      <c r="AX124" s="152"/>
      <c r="AY124" s="187" t="str">
        <f>IF('البرامج '!Q:Q&lt;&gt;"",'البرامج '!Q:Q,"")</f>
        <v/>
      </c>
      <c r="AZ124" s="162" t="str">
        <f t="shared" ca="1" si="53"/>
        <v/>
      </c>
      <c r="BA124" s="175" t="str">
        <f t="shared" ca="1" si="69"/>
        <v/>
      </c>
      <c r="BB124" s="165">
        <f t="shared" ca="1" si="54"/>
        <v>0</v>
      </c>
      <c r="BC124" s="152"/>
    </row>
    <row r="125" spans="1:55" x14ac:dyDescent="0.5">
      <c r="A125" s="181" t="str">
        <f t="shared" ca="1" si="55"/>
        <v/>
      </c>
      <c r="B125" s="159" t="str">
        <f>IF('البرامج '!A:A&lt;&gt;"",'البرامج '!A:A,"")</f>
        <v/>
      </c>
      <c r="C125" s="159" t="str">
        <f>IF('البرامج '!D:D&lt;&gt;"",'البرامج '!D:D,"")</f>
        <v/>
      </c>
      <c r="D125" s="159" t="str">
        <f>IF('البرامج '!G:G&lt;&gt;"",'البرامج '!G:G,"")</f>
        <v/>
      </c>
      <c r="F125" s="148"/>
      <c r="I125" s="157">
        <f t="shared" ca="1" si="45"/>
        <v>0</v>
      </c>
      <c r="K125" s="157">
        <f t="shared" ca="1" si="56"/>
        <v>0</v>
      </c>
      <c r="M125" s="157">
        <f t="shared" ca="1" si="57"/>
        <v>0</v>
      </c>
      <c r="N125" s="181" t="str">
        <f t="shared" si="46"/>
        <v/>
      </c>
      <c r="O125" s="146" t="str">
        <f t="shared" si="58"/>
        <v/>
      </c>
      <c r="P125" s="157">
        <f t="shared" ca="1" si="47"/>
        <v>0</v>
      </c>
      <c r="R125" s="161" t="str">
        <f t="shared" ca="1" si="59"/>
        <v/>
      </c>
      <c r="U125" s="157">
        <f t="shared" ca="1" si="60"/>
        <v>0</v>
      </c>
      <c r="W125" s="157">
        <f t="shared" ca="1" si="61"/>
        <v>0</v>
      </c>
      <c r="Y125" s="157">
        <f t="shared" ca="1" si="62"/>
        <v>0</v>
      </c>
      <c r="Z125" s="161" t="str">
        <f t="shared" si="63"/>
        <v/>
      </c>
      <c r="AB125" s="162" t="str">
        <f t="shared" ca="1" si="48"/>
        <v/>
      </c>
      <c r="AC125" s="175" t="str">
        <f t="shared" ca="1" si="64"/>
        <v/>
      </c>
      <c r="AD125" s="163">
        <f t="shared" ca="1" si="65"/>
        <v>0</v>
      </c>
      <c r="AG125" s="185" t="str">
        <f>IF('البرامج '!N:N&lt;&gt;"",'البرامج '!N:N,"")</f>
        <v/>
      </c>
      <c r="AH125" s="166" t="str">
        <f t="shared" ca="1" si="49"/>
        <v/>
      </c>
      <c r="AI125" s="177" t="str">
        <f t="shared" ca="1" si="66"/>
        <v/>
      </c>
      <c r="AJ125" s="165">
        <f t="shared" ca="1" si="70"/>
        <v>0</v>
      </c>
      <c r="AK125" s="164"/>
      <c r="AL125" s="152"/>
      <c r="AM125" s="162" t="str">
        <f>IF('البرامج '!O:O&lt;&gt;"",'البرامج '!O:O,"")</f>
        <v/>
      </c>
      <c r="AN125" s="162" t="str">
        <f t="shared" ca="1" si="44"/>
        <v/>
      </c>
      <c r="AO125" s="175" t="str">
        <f t="shared" ca="1" si="67"/>
        <v/>
      </c>
      <c r="AP125" s="165">
        <f t="shared" ca="1" si="50"/>
        <v>0</v>
      </c>
      <c r="AQ125" s="152"/>
      <c r="AR125" s="164"/>
      <c r="AS125" s="185" t="str">
        <f>IF('البرامج '!P:P&lt;&gt;"",'البرامج '!P:P,"")</f>
        <v/>
      </c>
      <c r="AT125" s="166" t="str">
        <f t="shared" ca="1" si="51"/>
        <v/>
      </c>
      <c r="AU125" s="177" t="str">
        <f t="shared" ca="1" si="68"/>
        <v/>
      </c>
      <c r="AV125" s="165">
        <f t="shared" ca="1" si="52"/>
        <v>0</v>
      </c>
      <c r="AW125" s="164"/>
      <c r="AX125" s="152"/>
      <c r="AY125" s="187" t="str">
        <f>IF('البرامج '!Q:Q&lt;&gt;"",'البرامج '!Q:Q,"")</f>
        <v/>
      </c>
      <c r="AZ125" s="162" t="str">
        <f t="shared" ca="1" si="53"/>
        <v/>
      </c>
      <c r="BA125" s="175" t="str">
        <f t="shared" ca="1" si="69"/>
        <v/>
      </c>
      <c r="BB125" s="165">
        <f t="shared" ca="1" si="54"/>
        <v>0</v>
      </c>
      <c r="BC125" s="152"/>
    </row>
    <row r="126" spans="1:55" x14ac:dyDescent="0.5">
      <c r="A126" s="181" t="str">
        <f t="shared" ca="1" si="55"/>
        <v/>
      </c>
      <c r="B126" s="159" t="str">
        <f>IF('البرامج '!A:A&lt;&gt;"",'البرامج '!A:A,"")</f>
        <v/>
      </c>
      <c r="C126" s="159" t="str">
        <f>IF('البرامج '!D:D&lt;&gt;"",'البرامج '!D:D,"")</f>
        <v/>
      </c>
      <c r="D126" s="159" t="str">
        <f>IF('البرامج '!G:G&lt;&gt;"",'البرامج '!G:G,"")</f>
        <v/>
      </c>
      <c r="F126" s="148"/>
      <c r="I126" s="157">
        <f t="shared" ca="1" si="45"/>
        <v>0</v>
      </c>
      <c r="K126" s="157">
        <f t="shared" ca="1" si="56"/>
        <v>0</v>
      </c>
      <c r="M126" s="157">
        <f t="shared" ca="1" si="57"/>
        <v>0</v>
      </c>
      <c r="N126" s="181" t="str">
        <f t="shared" si="46"/>
        <v/>
      </c>
      <c r="O126" s="146" t="str">
        <f t="shared" si="58"/>
        <v/>
      </c>
      <c r="P126" s="157">
        <f t="shared" ca="1" si="47"/>
        <v>0</v>
      </c>
      <c r="R126" s="161" t="str">
        <f t="shared" ca="1" si="59"/>
        <v/>
      </c>
      <c r="U126" s="157">
        <f t="shared" ca="1" si="60"/>
        <v>0</v>
      </c>
      <c r="W126" s="157">
        <f t="shared" ca="1" si="61"/>
        <v>0</v>
      </c>
      <c r="Y126" s="157">
        <f t="shared" ca="1" si="62"/>
        <v>0</v>
      </c>
      <c r="Z126" s="161" t="str">
        <f t="shared" si="63"/>
        <v/>
      </c>
      <c r="AB126" s="162" t="str">
        <f t="shared" ca="1" si="48"/>
        <v/>
      </c>
      <c r="AC126" s="175" t="str">
        <f t="shared" ca="1" si="64"/>
        <v/>
      </c>
      <c r="AD126" s="163">
        <f t="shared" ca="1" si="65"/>
        <v>0</v>
      </c>
      <c r="AG126" s="185" t="str">
        <f>IF('البرامج '!N:N&lt;&gt;"",'البرامج '!N:N,"")</f>
        <v/>
      </c>
      <c r="AH126" s="166" t="str">
        <f t="shared" ca="1" si="49"/>
        <v/>
      </c>
      <c r="AI126" s="177" t="str">
        <f t="shared" ca="1" si="66"/>
        <v/>
      </c>
      <c r="AJ126" s="165">
        <f t="shared" ca="1" si="70"/>
        <v>0</v>
      </c>
      <c r="AK126" s="164"/>
      <c r="AL126" s="152"/>
      <c r="AM126" s="162" t="str">
        <f>IF('البرامج '!O:O&lt;&gt;"",'البرامج '!O:O,"")</f>
        <v/>
      </c>
      <c r="AN126" s="162" t="str">
        <f t="shared" ca="1" si="44"/>
        <v/>
      </c>
      <c r="AO126" s="175" t="str">
        <f t="shared" ca="1" si="67"/>
        <v/>
      </c>
      <c r="AP126" s="165">
        <f t="shared" ca="1" si="50"/>
        <v>0</v>
      </c>
      <c r="AQ126" s="152"/>
      <c r="AR126" s="164"/>
      <c r="AS126" s="185" t="str">
        <f>IF('البرامج '!P:P&lt;&gt;"",'البرامج '!P:P,"")</f>
        <v/>
      </c>
      <c r="AT126" s="166" t="str">
        <f t="shared" ca="1" si="51"/>
        <v/>
      </c>
      <c r="AU126" s="177" t="str">
        <f t="shared" ca="1" si="68"/>
        <v/>
      </c>
      <c r="AV126" s="165">
        <f t="shared" ca="1" si="52"/>
        <v>0</v>
      </c>
      <c r="AW126" s="164"/>
      <c r="AX126" s="152"/>
      <c r="AY126" s="187" t="str">
        <f>IF('البرامج '!Q:Q&lt;&gt;"",'البرامج '!Q:Q,"")</f>
        <v/>
      </c>
      <c r="AZ126" s="162" t="str">
        <f t="shared" ca="1" si="53"/>
        <v/>
      </c>
      <c r="BA126" s="175" t="str">
        <f t="shared" ca="1" si="69"/>
        <v/>
      </c>
      <c r="BB126" s="165">
        <f t="shared" ca="1" si="54"/>
        <v>0</v>
      </c>
      <c r="BC126" s="152"/>
    </row>
    <row r="127" spans="1:55" x14ac:dyDescent="0.5">
      <c r="A127" s="181" t="str">
        <f t="shared" ca="1" si="55"/>
        <v/>
      </c>
      <c r="B127" s="159" t="str">
        <f>IF('البرامج '!A:A&lt;&gt;"",'البرامج '!A:A,"")</f>
        <v/>
      </c>
      <c r="C127" s="159" t="str">
        <f>IF('البرامج '!D:D&lt;&gt;"",'البرامج '!D:D,"")</f>
        <v/>
      </c>
      <c r="D127" s="159" t="str">
        <f>IF('البرامج '!G:G&lt;&gt;"",'البرامج '!G:G,"")</f>
        <v/>
      </c>
      <c r="F127" s="148"/>
      <c r="I127" s="157">
        <f t="shared" ca="1" si="45"/>
        <v>0</v>
      </c>
      <c r="K127" s="157">
        <f t="shared" ca="1" si="56"/>
        <v>0</v>
      </c>
      <c r="M127" s="157">
        <f t="shared" ca="1" si="57"/>
        <v>0</v>
      </c>
      <c r="N127" s="181" t="str">
        <f t="shared" si="46"/>
        <v/>
      </c>
      <c r="O127" s="146" t="str">
        <f t="shared" si="58"/>
        <v/>
      </c>
      <c r="P127" s="157">
        <f t="shared" ca="1" si="47"/>
        <v>0</v>
      </c>
      <c r="R127" s="161" t="str">
        <f t="shared" ca="1" si="59"/>
        <v/>
      </c>
      <c r="U127" s="157">
        <f t="shared" ca="1" si="60"/>
        <v>0</v>
      </c>
      <c r="W127" s="157">
        <f t="shared" ca="1" si="61"/>
        <v>0</v>
      </c>
      <c r="Y127" s="157">
        <f t="shared" ca="1" si="62"/>
        <v>0</v>
      </c>
      <c r="Z127" s="161" t="str">
        <f t="shared" si="63"/>
        <v/>
      </c>
      <c r="AB127" s="162" t="str">
        <f t="shared" ca="1" si="48"/>
        <v/>
      </c>
      <c r="AC127" s="175" t="str">
        <f t="shared" ca="1" si="64"/>
        <v/>
      </c>
      <c r="AD127" s="163">
        <f t="shared" ca="1" si="65"/>
        <v>0</v>
      </c>
      <c r="AG127" s="185" t="str">
        <f>IF('البرامج '!N:N&lt;&gt;"",'البرامج '!N:N,"")</f>
        <v/>
      </c>
      <c r="AH127" s="166" t="str">
        <f t="shared" ca="1" si="49"/>
        <v/>
      </c>
      <c r="AI127" s="177" t="str">
        <f t="shared" ca="1" si="66"/>
        <v/>
      </c>
      <c r="AJ127" s="165">
        <f t="shared" ca="1" si="70"/>
        <v>0</v>
      </c>
      <c r="AK127" s="164"/>
      <c r="AL127" s="152"/>
      <c r="AM127" s="162" t="str">
        <f>IF('البرامج '!O:O&lt;&gt;"",'البرامج '!O:O,"")</f>
        <v/>
      </c>
      <c r="AN127" s="162" t="str">
        <f t="shared" ca="1" si="44"/>
        <v/>
      </c>
      <c r="AO127" s="175" t="str">
        <f t="shared" ca="1" si="67"/>
        <v/>
      </c>
      <c r="AP127" s="165">
        <f t="shared" ca="1" si="50"/>
        <v>0</v>
      </c>
      <c r="AQ127" s="152"/>
      <c r="AR127" s="164"/>
      <c r="AS127" s="185" t="str">
        <f>IF('البرامج '!P:P&lt;&gt;"",'البرامج '!P:P,"")</f>
        <v/>
      </c>
      <c r="AT127" s="166" t="str">
        <f t="shared" ca="1" si="51"/>
        <v/>
      </c>
      <c r="AU127" s="177" t="str">
        <f t="shared" ca="1" si="68"/>
        <v/>
      </c>
      <c r="AV127" s="165">
        <f t="shared" ca="1" si="52"/>
        <v>0</v>
      </c>
      <c r="AW127" s="164"/>
      <c r="AX127" s="152"/>
      <c r="AY127" s="187" t="str">
        <f>IF('البرامج '!Q:Q&lt;&gt;"",'البرامج '!Q:Q,"")</f>
        <v/>
      </c>
      <c r="AZ127" s="162" t="str">
        <f t="shared" ca="1" si="53"/>
        <v/>
      </c>
      <c r="BA127" s="175" t="str">
        <f t="shared" ca="1" si="69"/>
        <v/>
      </c>
      <c r="BB127" s="165">
        <f t="shared" ca="1" si="54"/>
        <v>0</v>
      </c>
      <c r="BC127" s="152"/>
    </row>
    <row r="128" spans="1:55" x14ac:dyDescent="0.5">
      <c r="A128" s="181" t="str">
        <f t="shared" ca="1" si="55"/>
        <v/>
      </c>
      <c r="B128" s="159" t="str">
        <f>IF('البرامج '!A:A&lt;&gt;"",'البرامج '!A:A,"")</f>
        <v/>
      </c>
      <c r="C128" s="159" t="str">
        <f>IF('البرامج '!D:D&lt;&gt;"",'البرامج '!D:D,"")</f>
        <v/>
      </c>
      <c r="D128" s="159" t="str">
        <f>IF('البرامج '!G:G&lt;&gt;"",'البرامج '!G:G,"")</f>
        <v/>
      </c>
      <c r="F128" s="148"/>
      <c r="I128" s="157">
        <f t="shared" ca="1" si="45"/>
        <v>0</v>
      </c>
      <c r="K128" s="157">
        <f t="shared" ca="1" si="56"/>
        <v>0</v>
      </c>
      <c r="M128" s="157">
        <f t="shared" ca="1" si="57"/>
        <v>0</v>
      </c>
      <c r="N128" s="181" t="str">
        <f t="shared" si="46"/>
        <v/>
      </c>
      <c r="O128" s="146" t="str">
        <f t="shared" si="58"/>
        <v/>
      </c>
      <c r="P128" s="157">
        <f t="shared" ca="1" si="47"/>
        <v>0</v>
      </c>
      <c r="R128" s="161" t="str">
        <f t="shared" ca="1" si="59"/>
        <v/>
      </c>
      <c r="U128" s="157">
        <f t="shared" ca="1" si="60"/>
        <v>0</v>
      </c>
      <c r="W128" s="157">
        <f t="shared" ca="1" si="61"/>
        <v>0</v>
      </c>
      <c r="Y128" s="157">
        <f t="shared" ca="1" si="62"/>
        <v>0</v>
      </c>
      <c r="Z128" s="161" t="str">
        <f t="shared" si="63"/>
        <v/>
      </c>
      <c r="AB128" s="162" t="str">
        <f t="shared" ca="1" si="48"/>
        <v/>
      </c>
      <c r="AC128" s="175" t="str">
        <f t="shared" ca="1" si="64"/>
        <v/>
      </c>
      <c r="AD128" s="163">
        <f t="shared" ca="1" si="65"/>
        <v>0</v>
      </c>
      <c r="AG128" s="185" t="str">
        <f>IF('البرامج '!N:N&lt;&gt;"",'البرامج '!N:N,"")</f>
        <v/>
      </c>
      <c r="AH128" s="166" t="str">
        <f t="shared" ca="1" si="49"/>
        <v/>
      </c>
      <c r="AI128" s="177" t="str">
        <f t="shared" ca="1" si="66"/>
        <v/>
      </c>
      <c r="AJ128" s="165">
        <f t="shared" ca="1" si="70"/>
        <v>0</v>
      </c>
      <c r="AK128" s="164"/>
      <c r="AL128" s="152"/>
      <c r="AM128" s="162" t="str">
        <f>IF('البرامج '!O:O&lt;&gt;"",'البرامج '!O:O,"")</f>
        <v/>
      </c>
      <c r="AN128" s="162" t="str">
        <f t="shared" ca="1" si="44"/>
        <v/>
      </c>
      <c r="AO128" s="175" t="str">
        <f t="shared" ca="1" si="67"/>
        <v/>
      </c>
      <c r="AP128" s="165">
        <f t="shared" ca="1" si="50"/>
        <v>0</v>
      </c>
      <c r="AQ128" s="152"/>
      <c r="AR128" s="164"/>
      <c r="AS128" s="185" t="str">
        <f>IF('البرامج '!P:P&lt;&gt;"",'البرامج '!P:P,"")</f>
        <v/>
      </c>
      <c r="AT128" s="166" t="str">
        <f t="shared" ca="1" si="51"/>
        <v/>
      </c>
      <c r="AU128" s="177" t="str">
        <f t="shared" ca="1" si="68"/>
        <v/>
      </c>
      <c r="AV128" s="165">
        <f t="shared" ca="1" si="52"/>
        <v>0</v>
      </c>
      <c r="AW128" s="164"/>
      <c r="AX128" s="152"/>
      <c r="AY128" s="187" t="str">
        <f>IF('البرامج '!Q:Q&lt;&gt;"",'البرامج '!Q:Q,"")</f>
        <v/>
      </c>
      <c r="AZ128" s="162" t="str">
        <f t="shared" ca="1" si="53"/>
        <v/>
      </c>
      <c r="BA128" s="175" t="str">
        <f t="shared" ca="1" si="69"/>
        <v/>
      </c>
      <c r="BB128" s="165">
        <f t="shared" ca="1" si="54"/>
        <v>0</v>
      </c>
      <c r="BC128" s="152"/>
    </row>
    <row r="129" spans="1:55" x14ac:dyDescent="0.5">
      <c r="A129" s="181" t="str">
        <f t="shared" ca="1" si="55"/>
        <v/>
      </c>
      <c r="B129" s="159" t="str">
        <f>IF('البرامج '!A:A&lt;&gt;"",'البرامج '!A:A,"")</f>
        <v/>
      </c>
      <c r="C129" s="159" t="str">
        <f>IF('البرامج '!D:D&lt;&gt;"",'البرامج '!D:D,"")</f>
        <v/>
      </c>
      <c r="D129" s="159" t="str">
        <f>IF('البرامج '!G:G&lt;&gt;"",'البرامج '!G:G,"")</f>
        <v/>
      </c>
      <c r="F129" s="148"/>
      <c r="I129" s="157">
        <f t="shared" ca="1" si="45"/>
        <v>0</v>
      </c>
      <c r="K129" s="157">
        <f t="shared" ca="1" si="56"/>
        <v>0</v>
      </c>
      <c r="M129" s="157">
        <f t="shared" ca="1" si="57"/>
        <v>0</v>
      </c>
      <c r="N129" s="181" t="str">
        <f t="shared" si="46"/>
        <v/>
      </c>
      <c r="O129" s="146" t="str">
        <f t="shared" si="58"/>
        <v/>
      </c>
      <c r="P129" s="157">
        <f t="shared" ca="1" si="47"/>
        <v>0</v>
      </c>
      <c r="R129" s="161" t="str">
        <f t="shared" ca="1" si="59"/>
        <v/>
      </c>
      <c r="U129" s="157">
        <f t="shared" ca="1" si="60"/>
        <v>0</v>
      </c>
      <c r="W129" s="157">
        <f t="shared" ca="1" si="61"/>
        <v>0</v>
      </c>
      <c r="Y129" s="157">
        <f t="shared" ca="1" si="62"/>
        <v>0</v>
      </c>
      <c r="Z129" s="161" t="str">
        <f t="shared" si="63"/>
        <v/>
      </c>
      <c r="AB129" s="162" t="str">
        <f t="shared" ca="1" si="48"/>
        <v/>
      </c>
      <c r="AC129" s="175" t="str">
        <f t="shared" ca="1" si="64"/>
        <v/>
      </c>
      <c r="AD129" s="163">
        <f t="shared" ca="1" si="65"/>
        <v>0</v>
      </c>
      <c r="AG129" s="185" t="str">
        <f>IF('البرامج '!N:N&lt;&gt;"",'البرامج '!N:N,"")</f>
        <v/>
      </c>
      <c r="AH129" s="166" t="str">
        <f t="shared" ca="1" si="49"/>
        <v/>
      </c>
      <c r="AI129" s="177" t="str">
        <f t="shared" ca="1" si="66"/>
        <v/>
      </c>
      <c r="AJ129" s="165">
        <f t="shared" ca="1" si="70"/>
        <v>0</v>
      </c>
      <c r="AK129" s="164"/>
      <c r="AL129" s="152"/>
      <c r="AM129" s="162" t="str">
        <f>IF('البرامج '!O:O&lt;&gt;"",'البرامج '!O:O,"")</f>
        <v/>
      </c>
      <c r="AN129" s="162" t="str">
        <f t="shared" ca="1" si="44"/>
        <v/>
      </c>
      <c r="AO129" s="175" t="str">
        <f t="shared" ca="1" si="67"/>
        <v/>
      </c>
      <c r="AP129" s="165">
        <f t="shared" ca="1" si="50"/>
        <v>0</v>
      </c>
      <c r="AQ129" s="152"/>
      <c r="AR129" s="164"/>
      <c r="AS129" s="185" t="str">
        <f>IF('البرامج '!P:P&lt;&gt;"",'البرامج '!P:P,"")</f>
        <v/>
      </c>
      <c r="AT129" s="166" t="str">
        <f t="shared" ca="1" si="51"/>
        <v/>
      </c>
      <c r="AU129" s="177" t="str">
        <f t="shared" ca="1" si="68"/>
        <v/>
      </c>
      <c r="AV129" s="165">
        <f t="shared" ca="1" si="52"/>
        <v>0</v>
      </c>
      <c r="AW129" s="164"/>
      <c r="AX129" s="152"/>
      <c r="AY129" s="187" t="str">
        <f>IF('البرامج '!Q:Q&lt;&gt;"",'البرامج '!Q:Q,"")</f>
        <v/>
      </c>
      <c r="AZ129" s="162" t="str">
        <f t="shared" ca="1" si="53"/>
        <v/>
      </c>
      <c r="BA129" s="175" t="str">
        <f t="shared" ca="1" si="69"/>
        <v/>
      </c>
      <c r="BB129" s="165">
        <f t="shared" ca="1" si="54"/>
        <v>0</v>
      </c>
      <c r="BC129" s="152"/>
    </row>
    <row r="130" spans="1:55" x14ac:dyDescent="0.5">
      <c r="A130" s="181" t="str">
        <f t="shared" ca="1" si="55"/>
        <v/>
      </c>
      <c r="B130" s="159" t="str">
        <f>IF('البرامج '!A:A&lt;&gt;"",'البرامج '!A:A,"")</f>
        <v/>
      </c>
      <c r="C130" s="159" t="str">
        <f>IF('البرامج '!D:D&lt;&gt;"",'البرامج '!D:D,"")</f>
        <v/>
      </c>
      <c r="D130" s="159" t="str">
        <f>IF('البرامج '!G:G&lt;&gt;"",'البرامج '!G:G,"")</f>
        <v/>
      </c>
      <c r="F130" s="148"/>
      <c r="I130" s="157">
        <f t="shared" ca="1" si="45"/>
        <v>0</v>
      </c>
      <c r="K130" s="157">
        <f t="shared" ca="1" si="56"/>
        <v>0</v>
      </c>
      <c r="M130" s="157">
        <f t="shared" ca="1" si="57"/>
        <v>0</v>
      </c>
      <c r="N130" s="181" t="str">
        <f t="shared" si="46"/>
        <v/>
      </c>
      <c r="O130" s="146" t="str">
        <f t="shared" si="58"/>
        <v/>
      </c>
      <c r="P130" s="157">
        <f t="shared" ca="1" si="47"/>
        <v>0</v>
      </c>
      <c r="R130" s="161" t="str">
        <f t="shared" ca="1" si="59"/>
        <v/>
      </c>
      <c r="U130" s="157">
        <f t="shared" ca="1" si="60"/>
        <v>0</v>
      </c>
      <c r="W130" s="157">
        <f t="shared" ca="1" si="61"/>
        <v>0</v>
      </c>
      <c r="Y130" s="157">
        <f t="shared" ca="1" si="62"/>
        <v>0</v>
      </c>
      <c r="Z130" s="161" t="str">
        <f t="shared" si="63"/>
        <v/>
      </c>
      <c r="AB130" s="162" t="str">
        <f t="shared" ca="1" si="48"/>
        <v/>
      </c>
      <c r="AC130" s="175" t="str">
        <f t="shared" ca="1" si="64"/>
        <v/>
      </c>
      <c r="AD130" s="163">
        <f t="shared" ca="1" si="65"/>
        <v>0</v>
      </c>
      <c r="AG130" s="185" t="str">
        <f>IF('البرامج '!N:N&lt;&gt;"",'البرامج '!N:N,"")</f>
        <v/>
      </c>
      <c r="AH130" s="166" t="str">
        <f t="shared" ca="1" si="49"/>
        <v/>
      </c>
      <c r="AI130" s="177" t="str">
        <f t="shared" ca="1" si="66"/>
        <v/>
      </c>
      <c r="AJ130" s="165">
        <f t="shared" ref="AJ130:AJ161" ca="1" si="71">IF(AG130&lt;&gt;"",IF(AK130="تم ",IF(AJ130=0,AH130-AG130,AJ130),NOW()-AG130),0)</f>
        <v>0</v>
      </c>
      <c r="AK130" s="164"/>
      <c r="AL130" s="152"/>
      <c r="AM130" s="162" t="str">
        <f>IF('البرامج '!O:O&lt;&gt;"",'البرامج '!O:O,"")</f>
        <v/>
      </c>
      <c r="AN130" s="162" t="str">
        <f t="shared" ref="AN130:AN193" ca="1" si="72">IF(AK130="تم ",IF(AQ130="تم ",IF(AN130="",NOW(),AN130),""),"")</f>
        <v/>
      </c>
      <c r="AO130" s="175" t="str">
        <f t="shared" ca="1" si="67"/>
        <v/>
      </c>
      <c r="AP130" s="165">
        <f t="shared" ca="1" si="50"/>
        <v>0</v>
      </c>
      <c r="AQ130" s="152"/>
      <c r="AR130" s="164"/>
      <c r="AS130" s="185" t="str">
        <f>IF('البرامج '!P:P&lt;&gt;"",'البرامج '!P:P,"")</f>
        <v/>
      </c>
      <c r="AT130" s="166" t="str">
        <f t="shared" ca="1" si="51"/>
        <v/>
      </c>
      <c r="AU130" s="177" t="str">
        <f t="shared" ca="1" si="68"/>
        <v/>
      </c>
      <c r="AV130" s="165">
        <f t="shared" ca="1" si="52"/>
        <v>0</v>
      </c>
      <c r="AW130" s="164"/>
      <c r="AX130" s="152"/>
      <c r="AY130" s="187" t="str">
        <f>IF('البرامج '!Q:Q&lt;&gt;"",'البرامج '!Q:Q,"")</f>
        <v/>
      </c>
      <c r="AZ130" s="162" t="str">
        <f t="shared" ca="1" si="53"/>
        <v/>
      </c>
      <c r="BA130" s="175" t="str">
        <f t="shared" ca="1" si="69"/>
        <v/>
      </c>
      <c r="BB130" s="165">
        <f t="shared" ca="1" si="54"/>
        <v>0</v>
      </c>
      <c r="BC130" s="152"/>
    </row>
    <row r="131" spans="1:55" x14ac:dyDescent="0.5">
      <c r="A131" s="181" t="str">
        <f t="shared" ca="1" si="55"/>
        <v/>
      </c>
      <c r="B131" s="159" t="str">
        <f>IF('البرامج '!A:A&lt;&gt;"",'البرامج '!A:A,"")</f>
        <v/>
      </c>
      <c r="C131" s="159" t="str">
        <f>IF('البرامج '!D:D&lt;&gt;"",'البرامج '!D:D,"")</f>
        <v/>
      </c>
      <c r="D131" s="159" t="str">
        <f>IF('البرامج '!G:G&lt;&gt;"",'البرامج '!G:G,"")</f>
        <v/>
      </c>
      <c r="F131" s="148"/>
      <c r="I131" s="157">
        <f t="shared" ref="I131:I194" ca="1" si="73">IF(A131&lt;&gt;"",IF(H131&lt;&gt;"",IF(I131=0,NOW()-A131,I131),NOW()-A131),0)</f>
        <v>0</v>
      </c>
      <c r="K131" s="157">
        <f t="shared" ca="1" si="56"/>
        <v>0</v>
      </c>
      <c r="M131" s="157">
        <f t="shared" ca="1" si="57"/>
        <v>0</v>
      </c>
      <c r="N131" s="181" t="str">
        <f t="shared" ref="N131:N194" si="74">IF(AND(L131&lt;&gt;"",J131&lt;&gt;"",H131&lt;&gt;""),A131+MAX(M131,K131,I131),"")</f>
        <v/>
      </c>
      <c r="O131" s="146" t="str">
        <f t="shared" si="58"/>
        <v/>
      </c>
      <c r="P131" s="157">
        <f t="shared" ref="P131:P194" ca="1" si="75">IF(N131&lt;&gt;"",IF(Q131&lt;&gt;"",IF(P131=0,R131-N131,P131),NOW()-N131),0)</f>
        <v>0</v>
      </c>
      <c r="R131" s="161" t="str">
        <f t="shared" ca="1" si="59"/>
        <v/>
      </c>
      <c r="U131" s="157">
        <f t="shared" ca="1" si="60"/>
        <v>0</v>
      </c>
      <c r="W131" s="157">
        <f t="shared" ca="1" si="61"/>
        <v>0</v>
      </c>
      <c r="Y131" s="157">
        <f t="shared" ca="1" si="62"/>
        <v>0</v>
      </c>
      <c r="Z131" s="161" t="str">
        <f t="shared" si="63"/>
        <v/>
      </c>
      <c r="AB131" s="162" t="str">
        <f t="shared" ref="AB131:AB194" ca="1" si="76">IF(AE131="تم ",IF(AB131="",NOW(),AB131),"")</f>
        <v/>
      </c>
      <c r="AC131" s="175" t="str">
        <f t="shared" ca="1" si="64"/>
        <v/>
      </c>
      <c r="AD131" s="163">
        <f t="shared" ca="1" si="65"/>
        <v>0</v>
      </c>
      <c r="AG131" s="185" t="str">
        <f>IF('البرامج '!N:N&lt;&gt;"",'البرامج '!N:N,"")</f>
        <v/>
      </c>
      <c r="AH131" s="166" t="str">
        <f t="shared" ref="AH131:AH194" ca="1" si="77">IF(AK131="تم ",IF(AH131="",NOW(),AH131),"")</f>
        <v/>
      </c>
      <c r="AI131" s="177" t="str">
        <f t="shared" ca="1" si="66"/>
        <v/>
      </c>
      <c r="AJ131" s="165">
        <f t="shared" ca="1" si="71"/>
        <v>0</v>
      </c>
      <c r="AK131" s="164"/>
      <c r="AL131" s="152"/>
      <c r="AM131" s="162" t="str">
        <f>IF('البرامج '!O:O&lt;&gt;"",'البرامج '!O:O,"")</f>
        <v/>
      </c>
      <c r="AN131" s="162" t="str">
        <f t="shared" ca="1" si="72"/>
        <v/>
      </c>
      <c r="AO131" s="175" t="str">
        <f t="shared" ca="1" si="67"/>
        <v/>
      </c>
      <c r="AP131" s="165">
        <f t="shared" ref="AP131:AP194" ca="1" si="78">IF(AM131&lt;&gt;"",IF(AQ131="تم ",IF(AP131=0,AN131-AM131,AP131),NOW()-AM131),0)</f>
        <v>0</v>
      </c>
      <c r="AQ131" s="152"/>
      <c r="AR131" s="164"/>
      <c r="AS131" s="185" t="str">
        <f>IF('البرامج '!P:P&lt;&gt;"",'البرامج '!P:P,"")</f>
        <v/>
      </c>
      <c r="AT131" s="166" t="str">
        <f t="shared" ref="AT131:AT194" ca="1" si="79">IF(AQ131="تم ",IF(AW131="تم ",IF(AT131="",NOW(),AT131),""),"")</f>
        <v/>
      </c>
      <c r="AU131" s="177" t="str">
        <f t="shared" ca="1" si="68"/>
        <v/>
      </c>
      <c r="AV131" s="165">
        <f t="shared" ref="AV131:AV194" ca="1" si="80">IF(AS131&lt;&gt;"",IF(AW131="تم ",IF(AV131=0,AT131-AS131,AV131),NOW()-AS131),0)</f>
        <v>0</v>
      </c>
      <c r="AW131" s="164"/>
      <c r="AX131" s="152"/>
      <c r="AY131" s="187" t="str">
        <f>IF('البرامج '!Q:Q&lt;&gt;"",'البرامج '!Q:Q,"")</f>
        <v/>
      </c>
      <c r="AZ131" s="162" t="str">
        <f t="shared" ref="AZ131:AZ194" ca="1" si="81">IF(AW131="تم ",IF(BC131="تم ",IF(AZ131="",NOW(),AZ131),""),"")</f>
        <v/>
      </c>
      <c r="BA131" s="175" t="str">
        <f t="shared" ca="1" si="69"/>
        <v/>
      </c>
      <c r="BB131" s="165">
        <f t="shared" ref="BB131:BB194" ca="1" si="82">IF(AY131&lt;&gt;"",IF(BC131="تم ",IF(BB131=0,AZ131-AY131,BB131),NOW()-AY131),0)</f>
        <v>0</v>
      </c>
      <c r="BC131" s="152"/>
    </row>
    <row r="132" spans="1:55" x14ac:dyDescent="0.5">
      <c r="A132" s="181" t="str">
        <f t="shared" ca="1" si="55"/>
        <v/>
      </c>
      <c r="B132" s="159" t="str">
        <f>IF('البرامج '!A:A&lt;&gt;"",'البرامج '!A:A,"")</f>
        <v/>
      </c>
      <c r="C132" s="159" t="str">
        <f>IF('البرامج '!D:D&lt;&gt;"",'البرامج '!D:D,"")</f>
        <v/>
      </c>
      <c r="D132" s="159" t="str">
        <f>IF('البرامج '!G:G&lt;&gt;"",'البرامج '!G:G,"")</f>
        <v/>
      </c>
      <c r="F132" s="148"/>
      <c r="I132" s="157">
        <f t="shared" ca="1" si="73"/>
        <v>0</v>
      </c>
      <c r="K132" s="157">
        <f t="shared" ca="1" si="56"/>
        <v>0</v>
      </c>
      <c r="M132" s="157">
        <f t="shared" ca="1" si="57"/>
        <v>0</v>
      </c>
      <c r="N132" s="181" t="str">
        <f t="shared" si="74"/>
        <v/>
      </c>
      <c r="O132" s="146" t="str">
        <f t="shared" si="58"/>
        <v/>
      </c>
      <c r="P132" s="157">
        <f t="shared" ca="1" si="75"/>
        <v>0</v>
      </c>
      <c r="R132" s="161" t="str">
        <f t="shared" ca="1" si="59"/>
        <v/>
      </c>
      <c r="U132" s="157">
        <f t="shared" ca="1" si="60"/>
        <v>0</v>
      </c>
      <c r="W132" s="157">
        <f t="shared" ca="1" si="61"/>
        <v>0</v>
      </c>
      <c r="Y132" s="157">
        <f t="shared" ca="1" si="62"/>
        <v>0</v>
      </c>
      <c r="Z132" s="161" t="str">
        <f t="shared" si="63"/>
        <v/>
      </c>
      <c r="AB132" s="162" t="str">
        <f t="shared" ca="1" si="76"/>
        <v/>
      </c>
      <c r="AC132" s="175" t="str">
        <f t="shared" ca="1" si="64"/>
        <v/>
      </c>
      <c r="AD132" s="163">
        <f t="shared" ca="1" si="65"/>
        <v>0</v>
      </c>
      <c r="AG132" s="185" t="str">
        <f>IF('البرامج '!N:N&lt;&gt;"",'البرامج '!N:N,"")</f>
        <v/>
      </c>
      <c r="AH132" s="166" t="str">
        <f t="shared" ca="1" si="77"/>
        <v/>
      </c>
      <c r="AI132" s="177" t="str">
        <f t="shared" ca="1" si="66"/>
        <v/>
      </c>
      <c r="AJ132" s="165">
        <f t="shared" ca="1" si="71"/>
        <v>0</v>
      </c>
      <c r="AK132" s="164"/>
      <c r="AL132" s="152"/>
      <c r="AM132" s="162" t="str">
        <f>IF('البرامج '!O:O&lt;&gt;"",'البرامج '!O:O,"")</f>
        <v/>
      </c>
      <c r="AN132" s="162" t="str">
        <f t="shared" ca="1" si="72"/>
        <v/>
      </c>
      <c r="AO132" s="175" t="str">
        <f t="shared" ca="1" si="67"/>
        <v/>
      </c>
      <c r="AP132" s="165">
        <f t="shared" ca="1" si="78"/>
        <v>0</v>
      </c>
      <c r="AQ132" s="152"/>
      <c r="AR132" s="164"/>
      <c r="AS132" s="185" t="str">
        <f>IF('البرامج '!P:P&lt;&gt;"",'البرامج '!P:P,"")</f>
        <v/>
      </c>
      <c r="AT132" s="166" t="str">
        <f t="shared" ca="1" si="79"/>
        <v/>
      </c>
      <c r="AU132" s="177" t="str">
        <f t="shared" ca="1" si="68"/>
        <v/>
      </c>
      <c r="AV132" s="165">
        <f t="shared" ca="1" si="80"/>
        <v>0</v>
      </c>
      <c r="AW132" s="164"/>
      <c r="AX132" s="152"/>
      <c r="AY132" s="187" t="str">
        <f>IF('البرامج '!Q:Q&lt;&gt;"",'البرامج '!Q:Q,"")</f>
        <v/>
      </c>
      <c r="AZ132" s="162" t="str">
        <f t="shared" ca="1" si="81"/>
        <v/>
      </c>
      <c r="BA132" s="175" t="str">
        <f t="shared" ca="1" si="69"/>
        <v/>
      </c>
      <c r="BB132" s="165">
        <f t="shared" ca="1" si="82"/>
        <v>0</v>
      </c>
      <c r="BC132" s="152"/>
    </row>
    <row r="133" spans="1:55" x14ac:dyDescent="0.5">
      <c r="A133" s="181" t="str">
        <f t="shared" ca="1" si="55"/>
        <v/>
      </c>
      <c r="B133" s="159" t="str">
        <f>IF('البرامج '!A:A&lt;&gt;"",'البرامج '!A:A,"")</f>
        <v/>
      </c>
      <c r="C133" s="159" t="str">
        <f>IF('البرامج '!D:D&lt;&gt;"",'البرامج '!D:D,"")</f>
        <v/>
      </c>
      <c r="D133" s="159" t="str">
        <f>IF('البرامج '!G:G&lt;&gt;"",'البرامج '!G:G,"")</f>
        <v/>
      </c>
      <c r="F133" s="148"/>
      <c r="I133" s="157">
        <f t="shared" ca="1" si="73"/>
        <v>0</v>
      </c>
      <c r="K133" s="157">
        <f t="shared" ca="1" si="56"/>
        <v>0</v>
      </c>
      <c r="M133" s="157">
        <f t="shared" ca="1" si="57"/>
        <v>0</v>
      </c>
      <c r="N133" s="181" t="str">
        <f t="shared" si="74"/>
        <v/>
      </c>
      <c r="O133" s="146" t="str">
        <f t="shared" si="58"/>
        <v/>
      </c>
      <c r="P133" s="157">
        <f t="shared" ca="1" si="75"/>
        <v>0</v>
      </c>
      <c r="R133" s="161" t="str">
        <f t="shared" ca="1" si="59"/>
        <v/>
      </c>
      <c r="U133" s="157">
        <f t="shared" ca="1" si="60"/>
        <v>0</v>
      </c>
      <c r="W133" s="157">
        <f t="shared" ca="1" si="61"/>
        <v>0</v>
      </c>
      <c r="Y133" s="157">
        <f t="shared" ca="1" si="62"/>
        <v>0</v>
      </c>
      <c r="Z133" s="161" t="str">
        <f t="shared" si="63"/>
        <v/>
      </c>
      <c r="AB133" s="162" t="str">
        <f t="shared" ca="1" si="76"/>
        <v/>
      </c>
      <c r="AC133" s="175" t="str">
        <f t="shared" ca="1" si="64"/>
        <v/>
      </c>
      <c r="AD133" s="163">
        <f t="shared" ca="1" si="65"/>
        <v>0</v>
      </c>
      <c r="AG133" s="185" t="str">
        <f>IF('البرامج '!N:N&lt;&gt;"",'البرامج '!N:N,"")</f>
        <v/>
      </c>
      <c r="AH133" s="166" t="str">
        <f t="shared" ca="1" si="77"/>
        <v/>
      </c>
      <c r="AI133" s="177" t="str">
        <f t="shared" ca="1" si="66"/>
        <v/>
      </c>
      <c r="AJ133" s="165">
        <f t="shared" ca="1" si="71"/>
        <v>0</v>
      </c>
      <c r="AK133" s="164"/>
      <c r="AL133" s="152"/>
      <c r="AM133" s="162" t="str">
        <f>IF('البرامج '!O:O&lt;&gt;"",'البرامج '!O:O,"")</f>
        <v/>
      </c>
      <c r="AN133" s="162" t="str">
        <f t="shared" ca="1" si="72"/>
        <v/>
      </c>
      <c r="AO133" s="175" t="str">
        <f t="shared" ca="1" si="67"/>
        <v/>
      </c>
      <c r="AP133" s="165">
        <f t="shared" ca="1" si="78"/>
        <v>0</v>
      </c>
      <c r="AQ133" s="152"/>
      <c r="AR133" s="164"/>
      <c r="AS133" s="185" t="str">
        <f>IF('البرامج '!P:P&lt;&gt;"",'البرامج '!P:P,"")</f>
        <v/>
      </c>
      <c r="AT133" s="166" t="str">
        <f t="shared" ca="1" si="79"/>
        <v/>
      </c>
      <c r="AU133" s="177" t="str">
        <f t="shared" ca="1" si="68"/>
        <v/>
      </c>
      <c r="AV133" s="165">
        <f t="shared" ca="1" si="80"/>
        <v>0</v>
      </c>
      <c r="AW133" s="164"/>
      <c r="AX133" s="152"/>
      <c r="AY133" s="187" t="str">
        <f>IF('البرامج '!Q:Q&lt;&gt;"",'البرامج '!Q:Q,"")</f>
        <v/>
      </c>
      <c r="AZ133" s="162" t="str">
        <f t="shared" ca="1" si="81"/>
        <v/>
      </c>
      <c r="BA133" s="175" t="str">
        <f t="shared" ca="1" si="69"/>
        <v/>
      </c>
      <c r="BB133" s="165">
        <f t="shared" ca="1" si="82"/>
        <v>0</v>
      </c>
      <c r="BC133" s="152"/>
    </row>
    <row r="134" spans="1:55" x14ac:dyDescent="0.5">
      <c r="A134" s="181" t="str">
        <f t="shared" ca="1" si="55"/>
        <v/>
      </c>
      <c r="B134" s="159" t="str">
        <f>IF('البرامج '!A:A&lt;&gt;"",'البرامج '!A:A,"")</f>
        <v/>
      </c>
      <c r="C134" s="159" t="str">
        <f>IF('البرامج '!D:D&lt;&gt;"",'البرامج '!D:D,"")</f>
        <v/>
      </c>
      <c r="D134" s="159" t="str">
        <f>IF('البرامج '!G:G&lt;&gt;"",'البرامج '!G:G,"")</f>
        <v/>
      </c>
      <c r="F134" s="148"/>
      <c r="I134" s="157">
        <f t="shared" ca="1" si="73"/>
        <v>0</v>
      </c>
      <c r="K134" s="157">
        <f t="shared" ca="1" si="56"/>
        <v>0</v>
      </c>
      <c r="M134" s="157">
        <f t="shared" ca="1" si="57"/>
        <v>0</v>
      </c>
      <c r="N134" s="181" t="str">
        <f t="shared" si="74"/>
        <v/>
      </c>
      <c r="O134" s="146" t="str">
        <f t="shared" si="58"/>
        <v/>
      </c>
      <c r="P134" s="157">
        <f t="shared" ca="1" si="75"/>
        <v>0</v>
      </c>
      <c r="R134" s="161" t="str">
        <f t="shared" ca="1" si="59"/>
        <v/>
      </c>
      <c r="U134" s="157">
        <f t="shared" ca="1" si="60"/>
        <v>0</v>
      </c>
      <c r="W134" s="157">
        <f t="shared" ca="1" si="61"/>
        <v>0</v>
      </c>
      <c r="Y134" s="157">
        <f t="shared" ca="1" si="62"/>
        <v>0</v>
      </c>
      <c r="Z134" s="161" t="str">
        <f t="shared" si="63"/>
        <v/>
      </c>
      <c r="AB134" s="162" t="str">
        <f t="shared" ca="1" si="76"/>
        <v/>
      </c>
      <c r="AC134" s="175" t="str">
        <f t="shared" ca="1" si="64"/>
        <v/>
      </c>
      <c r="AD134" s="163">
        <f t="shared" ca="1" si="65"/>
        <v>0</v>
      </c>
      <c r="AG134" s="185" t="str">
        <f>IF('البرامج '!N:N&lt;&gt;"",'البرامج '!N:N,"")</f>
        <v/>
      </c>
      <c r="AH134" s="166" t="str">
        <f t="shared" ca="1" si="77"/>
        <v/>
      </c>
      <c r="AI134" s="177" t="str">
        <f t="shared" ca="1" si="66"/>
        <v/>
      </c>
      <c r="AJ134" s="165">
        <f t="shared" ca="1" si="71"/>
        <v>0</v>
      </c>
      <c r="AK134" s="164"/>
      <c r="AL134" s="152"/>
      <c r="AM134" s="162" t="str">
        <f>IF('البرامج '!O:O&lt;&gt;"",'البرامج '!O:O,"")</f>
        <v/>
      </c>
      <c r="AN134" s="162" t="str">
        <f t="shared" ca="1" si="72"/>
        <v/>
      </c>
      <c r="AO134" s="175" t="str">
        <f t="shared" ca="1" si="67"/>
        <v/>
      </c>
      <c r="AP134" s="165">
        <f t="shared" ca="1" si="78"/>
        <v>0</v>
      </c>
      <c r="AQ134" s="152"/>
      <c r="AR134" s="164"/>
      <c r="AS134" s="185" t="str">
        <f>IF('البرامج '!P:P&lt;&gt;"",'البرامج '!P:P,"")</f>
        <v/>
      </c>
      <c r="AT134" s="166" t="str">
        <f t="shared" ca="1" si="79"/>
        <v/>
      </c>
      <c r="AU134" s="177" t="str">
        <f t="shared" ca="1" si="68"/>
        <v/>
      </c>
      <c r="AV134" s="165">
        <f t="shared" ca="1" si="80"/>
        <v>0</v>
      </c>
      <c r="AW134" s="164"/>
      <c r="AX134" s="152"/>
      <c r="AY134" s="187" t="str">
        <f>IF('البرامج '!Q:Q&lt;&gt;"",'البرامج '!Q:Q,"")</f>
        <v/>
      </c>
      <c r="AZ134" s="162" t="str">
        <f t="shared" ca="1" si="81"/>
        <v/>
      </c>
      <c r="BA134" s="175" t="str">
        <f t="shared" ca="1" si="69"/>
        <v/>
      </c>
      <c r="BB134" s="165">
        <f t="shared" ca="1" si="82"/>
        <v>0</v>
      </c>
      <c r="BC134" s="152"/>
    </row>
    <row r="135" spans="1:55" x14ac:dyDescent="0.5">
      <c r="A135" s="181" t="str">
        <f t="shared" ca="1" si="55"/>
        <v/>
      </c>
      <c r="B135" s="159" t="str">
        <f>IF('البرامج '!A:A&lt;&gt;"",'البرامج '!A:A,"")</f>
        <v/>
      </c>
      <c r="C135" s="159" t="str">
        <f>IF('البرامج '!D:D&lt;&gt;"",'البرامج '!D:D,"")</f>
        <v/>
      </c>
      <c r="D135" s="159" t="str">
        <f>IF('البرامج '!G:G&lt;&gt;"",'البرامج '!G:G,"")</f>
        <v/>
      </c>
      <c r="F135" s="148"/>
      <c r="I135" s="157">
        <f t="shared" ca="1" si="73"/>
        <v>0</v>
      </c>
      <c r="K135" s="157">
        <f t="shared" ca="1" si="56"/>
        <v>0</v>
      </c>
      <c r="M135" s="157">
        <f t="shared" ca="1" si="57"/>
        <v>0</v>
      </c>
      <c r="N135" s="181" t="str">
        <f t="shared" si="74"/>
        <v/>
      </c>
      <c r="O135" s="146" t="str">
        <f t="shared" si="58"/>
        <v/>
      </c>
      <c r="P135" s="157">
        <f t="shared" ca="1" si="75"/>
        <v>0</v>
      </c>
      <c r="R135" s="161" t="str">
        <f t="shared" ca="1" si="59"/>
        <v/>
      </c>
      <c r="U135" s="157">
        <f t="shared" ca="1" si="60"/>
        <v>0</v>
      </c>
      <c r="W135" s="157">
        <f t="shared" ca="1" si="61"/>
        <v>0</v>
      </c>
      <c r="Y135" s="157">
        <f t="shared" ca="1" si="62"/>
        <v>0</v>
      </c>
      <c r="Z135" s="161" t="str">
        <f t="shared" si="63"/>
        <v/>
      </c>
      <c r="AB135" s="162" t="str">
        <f t="shared" ca="1" si="76"/>
        <v/>
      </c>
      <c r="AC135" s="175" t="str">
        <f t="shared" ca="1" si="64"/>
        <v/>
      </c>
      <c r="AD135" s="163">
        <f t="shared" ca="1" si="65"/>
        <v>0</v>
      </c>
      <c r="AG135" s="185" t="str">
        <f>IF('البرامج '!N:N&lt;&gt;"",'البرامج '!N:N,"")</f>
        <v/>
      </c>
      <c r="AH135" s="166" t="str">
        <f t="shared" ca="1" si="77"/>
        <v/>
      </c>
      <c r="AI135" s="177" t="str">
        <f t="shared" ca="1" si="66"/>
        <v/>
      </c>
      <c r="AJ135" s="165">
        <f t="shared" ca="1" si="71"/>
        <v>0</v>
      </c>
      <c r="AK135" s="164"/>
      <c r="AL135" s="152"/>
      <c r="AM135" s="162" t="str">
        <f>IF('البرامج '!O:O&lt;&gt;"",'البرامج '!O:O,"")</f>
        <v/>
      </c>
      <c r="AN135" s="162" t="str">
        <f t="shared" ca="1" si="72"/>
        <v/>
      </c>
      <c r="AO135" s="175" t="str">
        <f t="shared" ca="1" si="67"/>
        <v/>
      </c>
      <c r="AP135" s="165">
        <f t="shared" ca="1" si="78"/>
        <v>0</v>
      </c>
      <c r="AQ135" s="152"/>
      <c r="AR135" s="164"/>
      <c r="AS135" s="185" t="str">
        <f>IF('البرامج '!P:P&lt;&gt;"",'البرامج '!P:P,"")</f>
        <v/>
      </c>
      <c r="AT135" s="166" t="str">
        <f t="shared" ca="1" si="79"/>
        <v/>
      </c>
      <c r="AU135" s="177" t="str">
        <f t="shared" ca="1" si="68"/>
        <v/>
      </c>
      <c r="AV135" s="165">
        <f t="shared" ca="1" si="80"/>
        <v>0</v>
      </c>
      <c r="AW135" s="164"/>
      <c r="AX135" s="152"/>
      <c r="AY135" s="187" t="str">
        <f>IF('البرامج '!Q:Q&lt;&gt;"",'البرامج '!Q:Q,"")</f>
        <v/>
      </c>
      <c r="AZ135" s="162" t="str">
        <f t="shared" ca="1" si="81"/>
        <v/>
      </c>
      <c r="BA135" s="175" t="str">
        <f t="shared" ca="1" si="69"/>
        <v/>
      </c>
      <c r="BB135" s="165">
        <f t="shared" ca="1" si="82"/>
        <v>0</v>
      </c>
      <c r="BC135" s="152"/>
    </row>
    <row r="136" spans="1:55" x14ac:dyDescent="0.5">
      <c r="A136" s="181" t="str">
        <f t="shared" ca="1" si="55"/>
        <v/>
      </c>
      <c r="B136" s="159" t="str">
        <f>IF('البرامج '!A:A&lt;&gt;"",'البرامج '!A:A,"")</f>
        <v/>
      </c>
      <c r="C136" s="159" t="str">
        <f>IF('البرامج '!D:D&lt;&gt;"",'البرامج '!D:D,"")</f>
        <v/>
      </c>
      <c r="D136" s="159" t="str">
        <f>IF('البرامج '!G:G&lt;&gt;"",'البرامج '!G:G,"")</f>
        <v/>
      </c>
      <c r="F136" s="148"/>
      <c r="I136" s="157">
        <f t="shared" ca="1" si="73"/>
        <v>0</v>
      </c>
      <c r="K136" s="157">
        <f t="shared" ca="1" si="56"/>
        <v>0</v>
      </c>
      <c r="M136" s="157">
        <f t="shared" ca="1" si="57"/>
        <v>0</v>
      </c>
      <c r="N136" s="181" t="str">
        <f t="shared" si="74"/>
        <v/>
      </c>
      <c r="O136" s="146" t="str">
        <f t="shared" si="58"/>
        <v/>
      </c>
      <c r="P136" s="157">
        <f t="shared" ca="1" si="75"/>
        <v>0</v>
      </c>
      <c r="R136" s="161" t="str">
        <f t="shared" ca="1" si="59"/>
        <v/>
      </c>
      <c r="U136" s="157">
        <f t="shared" ca="1" si="60"/>
        <v>0</v>
      </c>
      <c r="W136" s="157">
        <f t="shared" ca="1" si="61"/>
        <v>0</v>
      </c>
      <c r="Y136" s="157">
        <f t="shared" ca="1" si="62"/>
        <v>0</v>
      </c>
      <c r="Z136" s="161" t="str">
        <f t="shared" si="63"/>
        <v/>
      </c>
      <c r="AB136" s="162" t="str">
        <f t="shared" ca="1" si="76"/>
        <v/>
      </c>
      <c r="AC136" s="175" t="str">
        <f t="shared" ca="1" si="64"/>
        <v/>
      </c>
      <c r="AD136" s="163">
        <f t="shared" ca="1" si="65"/>
        <v>0</v>
      </c>
      <c r="AG136" s="185" t="str">
        <f>IF('البرامج '!N:N&lt;&gt;"",'البرامج '!N:N,"")</f>
        <v/>
      </c>
      <c r="AH136" s="166" t="str">
        <f t="shared" ca="1" si="77"/>
        <v/>
      </c>
      <c r="AI136" s="177" t="str">
        <f t="shared" ca="1" si="66"/>
        <v/>
      </c>
      <c r="AJ136" s="165">
        <f t="shared" ca="1" si="71"/>
        <v>0</v>
      </c>
      <c r="AK136" s="164"/>
      <c r="AL136" s="152"/>
      <c r="AM136" s="162" t="str">
        <f>IF('البرامج '!O:O&lt;&gt;"",'البرامج '!O:O,"")</f>
        <v/>
      </c>
      <c r="AN136" s="162" t="str">
        <f t="shared" ca="1" si="72"/>
        <v/>
      </c>
      <c r="AO136" s="175" t="str">
        <f t="shared" ca="1" si="67"/>
        <v/>
      </c>
      <c r="AP136" s="165">
        <f t="shared" ca="1" si="78"/>
        <v>0</v>
      </c>
      <c r="AQ136" s="152"/>
      <c r="AR136" s="164"/>
      <c r="AS136" s="185" t="str">
        <f>IF('البرامج '!P:P&lt;&gt;"",'البرامج '!P:P,"")</f>
        <v/>
      </c>
      <c r="AT136" s="166" t="str">
        <f t="shared" ca="1" si="79"/>
        <v/>
      </c>
      <c r="AU136" s="177" t="str">
        <f t="shared" ca="1" si="68"/>
        <v/>
      </c>
      <c r="AV136" s="165">
        <f t="shared" ca="1" si="80"/>
        <v>0</v>
      </c>
      <c r="AW136" s="164"/>
      <c r="AX136" s="152"/>
      <c r="AY136" s="187" t="str">
        <f>IF('البرامج '!Q:Q&lt;&gt;"",'البرامج '!Q:Q,"")</f>
        <v/>
      </c>
      <c r="AZ136" s="162" t="str">
        <f t="shared" ca="1" si="81"/>
        <v/>
      </c>
      <c r="BA136" s="175" t="str">
        <f t="shared" ca="1" si="69"/>
        <v/>
      </c>
      <c r="BB136" s="165">
        <f t="shared" ca="1" si="82"/>
        <v>0</v>
      </c>
      <c r="BC136" s="152"/>
    </row>
    <row r="137" spans="1:55" x14ac:dyDescent="0.5">
      <c r="A137" s="181" t="str">
        <f t="shared" ca="1" si="55"/>
        <v/>
      </c>
      <c r="B137" s="159" t="str">
        <f>IF('البرامج '!A:A&lt;&gt;"",'البرامج '!A:A,"")</f>
        <v/>
      </c>
      <c r="C137" s="159" t="str">
        <f>IF('البرامج '!D:D&lt;&gt;"",'البرامج '!D:D,"")</f>
        <v/>
      </c>
      <c r="D137" s="159" t="str">
        <f>IF('البرامج '!G:G&lt;&gt;"",'البرامج '!G:G,"")</f>
        <v/>
      </c>
      <c r="F137" s="148"/>
      <c r="I137" s="157">
        <f t="shared" ca="1" si="73"/>
        <v>0</v>
      </c>
      <c r="K137" s="157">
        <f t="shared" ca="1" si="56"/>
        <v>0</v>
      </c>
      <c r="M137" s="157">
        <f t="shared" ca="1" si="57"/>
        <v>0</v>
      </c>
      <c r="N137" s="181" t="str">
        <f t="shared" si="74"/>
        <v/>
      </c>
      <c r="O137" s="146" t="str">
        <f t="shared" si="58"/>
        <v/>
      </c>
      <c r="P137" s="157">
        <f t="shared" ca="1" si="75"/>
        <v>0</v>
      </c>
      <c r="R137" s="161" t="str">
        <f t="shared" ca="1" si="59"/>
        <v/>
      </c>
      <c r="U137" s="157">
        <f t="shared" ca="1" si="60"/>
        <v>0</v>
      </c>
      <c r="W137" s="157">
        <f t="shared" ca="1" si="61"/>
        <v>0</v>
      </c>
      <c r="Y137" s="157">
        <f t="shared" ca="1" si="62"/>
        <v>0</v>
      </c>
      <c r="Z137" s="161" t="str">
        <f t="shared" si="63"/>
        <v/>
      </c>
      <c r="AB137" s="162" t="str">
        <f t="shared" ca="1" si="76"/>
        <v/>
      </c>
      <c r="AC137" s="175" t="str">
        <f t="shared" ca="1" si="64"/>
        <v/>
      </c>
      <c r="AD137" s="163">
        <f t="shared" ca="1" si="65"/>
        <v>0</v>
      </c>
      <c r="AG137" s="185" t="str">
        <f>IF('البرامج '!N:N&lt;&gt;"",'البرامج '!N:N,"")</f>
        <v/>
      </c>
      <c r="AH137" s="166" t="str">
        <f t="shared" ca="1" si="77"/>
        <v/>
      </c>
      <c r="AI137" s="177" t="str">
        <f t="shared" ca="1" si="66"/>
        <v/>
      </c>
      <c r="AJ137" s="165">
        <f t="shared" ca="1" si="71"/>
        <v>0</v>
      </c>
      <c r="AK137" s="164"/>
      <c r="AL137" s="152"/>
      <c r="AM137" s="162" t="str">
        <f>IF('البرامج '!O:O&lt;&gt;"",'البرامج '!O:O,"")</f>
        <v/>
      </c>
      <c r="AN137" s="162" t="str">
        <f t="shared" ca="1" si="72"/>
        <v/>
      </c>
      <c r="AO137" s="175" t="str">
        <f t="shared" ca="1" si="67"/>
        <v/>
      </c>
      <c r="AP137" s="165">
        <f t="shared" ca="1" si="78"/>
        <v>0</v>
      </c>
      <c r="AQ137" s="152"/>
      <c r="AR137" s="164"/>
      <c r="AS137" s="185" t="str">
        <f>IF('البرامج '!P:P&lt;&gt;"",'البرامج '!P:P,"")</f>
        <v/>
      </c>
      <c r="AT137" s="166" t="str">
        <f t="shared" ca="1" si="79"/>
        <v/>
      </c>
      <c r="AU137" s="177" t="str">
        <f t="shared" ca="1" si="68"/>
        <v/>
      </c>
      <c r="AV137" s="165">
        <f t="shared" ca="1" si="80"/>
        <v>0</v>
      </c>
      <c r="AW137" s="164"/>
      <c r="AX137" s="152"/>
      <c r="AY137" s="187" t="str">
        <f>IF('البرامج '!Q:Q&lt;&gt;"",'البرامج '!Q:Q,"")</f>
        <v/>
      </c>
      <c r="AZ137" s="162" t="str">
        <f t="shared" ca="1" si="81"/>
        <v/>
      </c>
      <c r="BA137" s="175" t="str">
        <f t="shared" ca="1" si="69"/>
        <v/>
      </c>
      <c r="BB137" s="165">
        <f t="shared" ca="1" si="82"/>
        <v>0</v>
      </c>
      <c r="BC137" s="152"/>
    </row>
    <row r="138" spans="1:55" x14ac:dyDescent="0.5">
      <c r="A138" s="181" t="str">
        <f t="shared" ca="1" si="55"/>
        <v/>
      </c>
      <c r="B138" s="159" t="str">
        <f>IF('البرامج '!A:A&lt;&gt;"",'البرامج '!A:A,"")</f>
        <v/>
      </c>
      <c r="C138" s="159" t="str">
        <f>IF('البرامج '!D:D&lt;&gt;"",'البرامج '!D:D,"")</f>
        <v/>
      </c>
      <c r="D138" s="159" t="str">
        <f>IF('البرامج '!G:G&lt;&gt;"",'البرامج '!G:G,"")</f>
        <v/>
      </c>
      <c r="F138" s="148"/>
      <c r="I138" s="157">
        <f t="shared" ca="1" si="73"/>
        <v>0</v>
      </c>
      <c r="K138" s="157">
        <f t="shared" ca="1" si="56"/>
        <v>0</v>
      </c>
      <c r="M138" s="157">
        <f t="shared" ca="1" si="57"/>
        <v>0</v>
      </c>
      <c r="N138" s="181" t="str">
        <f t="shared" si="74"/>
        <v/>
      </c>
      <c r="O138" s="146" t="str">
        <f t="shared" si="58"/>
        <v/>
      </c>
      <c r="P138" s="157">
        <f t="shared" ca="1" si="75"/>
        <v>0</v>
      </c>
      <c r="R138" s="161" t="str">
        <f t="shared" ca="1" si="59"/>
        <v/>
      </c>
      <c r="U138" s="157">
        <f t="shared" ca="1" si="60"/>
        <v>0</v>
      </c>
      <c r="W138" s="157">
        <f t="shared" ca="1" si="61"/>
        <v>0</v>
      </c>
      <c r="Y138" s="157">
        <f t="shared" ca="1" si="62"/>
        <v>0</v>
      </c>
      <c r="Z138" s="161" t="str">
        <f t="shared" si="63"/>
        <v/>
      </c>
      <c r="AB138" s="162" t="str">
        <f t="shared" ca="1" si="76"/>
        <v/>
      </c>
      <c r="AC138" s="175" t="str">
        <f t="shared" ca="1" si="64"/>
        <v/>
      </c>
      <c r="AD138" s="163">
        <f t="shared" ca="1" si="65"/>
        <v>0</v>
      </c>
      <c r="AG138" s="185" t="str">
        <f>IF('البرامج '!N:N&lt;&gt;"",'البرامج '!N:N,"")</f>
        <v/>
      </c>
      <c r="AH138" s="166" t="str">
        <f t="shared" ca="1" si="77"/>
        <v/>
      </c>
      <c r="AI138" s="177" t="str">
        <f t="shared" ca="1" si="66"/>
        <v/>
      </c>
      <c r="AJ138" s="165">
        <f t="shared" ca="1" si="71"/>
        <v>0</v>
      </c>
      <c r="AK138" s="164"/>
      <c r="AL138" s="152"/>
      <c r="AM138" s="162" t="str">
        <f>IF('البرامج '!O:O&lt;&gt;"",'البرامج '!O:O,"")</f>
        <v/>
      </c>
      <c r="AN138" s="162" t="str">
        <f t="shared" ca="1" si="72"/>
        <v/>
      </c>
      <c r="AO138" s="175" t="str">
        <f t="shared" ca="1" si="67"/>
        <v/>
      </c>
      <c r="AP138" s="165">
        <f t="shared" ca="1" si="78"/>
        <v>0</v>
      </c>
      <c r="AQ138" s="152"/>
      <c r="AR138" s="164"/>
      <c r="AS138" s="185" t="str">
        <f>IF('البرامج '!P:P&lt;&gt;"",'البرامج '!P:P,"")</f>
        <v/>
      </c>
      <c r="AT138" s="166" t="str">
        <f t="shared" ca="1" si="79"/>
        <v/>
      </c>
      <c r="AU138" s="177" t="str">
        <f t="shared" ca="1" si="68"/>
        <v/>
      </c>
      <c r="AV138" s="165">
        <f t="shared" ca="1" si="80"/>
        <v>0</v>
      </c>
      <c r="AW138" s="164"/>
      <c r="AX138" s="152"/>
      <c r="AY138" s="187" t="str">
        <f>IF('البرامج '!Q:Q&lt;&gt;"",'البرامج '!Q:Q,"")</f>
        <v/>
      </c>
      <c r="AZ138" s="162" t="str">
        <f t="shared" ca="1" si="81"/>
        <v/>
      </c>
      <c r="BA138" s="175" t="str">
        <f t="shared" ca="1" si="69"/>
        <v/>
      </c>
      <c r="BB138" s="165">
        <f t="shared" ca="1" si="82"/>
        <v>0</v>
      </c>
      <c r="BC138" s="152"/>
    </row>
    <row r="139" spans="1:55" x14ac:dyDescent="0.5">
      <c r="A139" s="181" t="str">
        <f t="shared" ca="1" si="55"/>
        <v/>
      </c>
      <c r="B139" s="159" t="str">
        <f>IF('البرامج '!A:A&lt;&gt;"",'البرامج '!A:A,"")</f>
        <v/>
      </c>
      <c r="C139" s="159" t="str">
        <f>IF('البرامج '!D:D&lt;&gt;"",'البرامج '!D:D,"")</f>
        <v/>
      </c>
      <c r="D139" s="159" t="str">
        <f>IF('البرامج '!G:G&lt;&gt;"",'البرامج '!G:G,"")</f>
        <v/>
      </c>
      <c r="F139" s="148"/>
      <c r="I139" s="157">
        <f t="shared" ca="1" si="73"/>
        <v>0</v>
      </c>
      <c r="K139" s="157">
        <f t="shared" ca="1" si="56"/>
        <v>0</v>
      </c>
      <c r="M139" s="157">
        <f t="shared" ca="1" si="57"/>
        <v>0</v>
      </c>
      <c r="N139" s="181" t="str">
        <f t="shared" si="74"/>
        <v/>
      </c>
      <c r="O139" s="146" t="str">
        <f t="shared" si="58"/>
        <v/>
      </c>
      <c r="P139" s="157">
        <f t="shared" ca="1" si="75"/>
        <v>0</v>
      </c>
      <c r="R139" s="161" t="str">
        <f t="shared" ca="1" si="59"/>
        <v/>
      </c>
      <c r="U139" s="157">
        <f t="shared" ca="1" si="60"/>
        <v>0</v>
      </c>
      <c r="W139" s="157">
        <f t="shared" ca="1" si="61"/>
        <v>0</v>
      </c>
      <c r="Y139" s="157">
        <f t="shared" ca="1" si="62"/>
        <v>0</v>
      </c>
      <c r="Z139" s="161" t="str">
        <f t="shared" si="63"/>
        <v/>
      </c>
      <c r="AB139" s="162" t="str">
        <f t="shared" ca="1" si="76"/>
        <v/>
      </c>
      <c r="AC139" s="175" t="str">
        <f t="shared" ca="1" si="64"/>
        <v/>
      </c>
      <c r="AD139" s="163">
        <f t="shared" ca="1" si="65"/>
        <v>0</v>
      </c>
      <c r="AG139" s="185" t="str">
        <f>IF('البرامج '!N:N&lt;&gt;"",'البرامج '!N:N,"")</f>
        <v/>
      </c>
      <c r="AH139" s="166" t="str">
        <f t="shared" ca="1" si="77"/>
        <v/>
      </c>
      <c r="AI139" s="177" t="str">
        <f t="shared" ca="1" si="66"/>
        <v/>
      </c>
      <c r="AJ139" s="165">
        <f t="shared" ca="1" si="71"/>
        <v>0</v>
      </c>
      <c r="AK139" s="164"/>
      <c r="AL139" s="152"/>
      <c r="AM139" s="162" t="str">
        <f>IF('البرامج '!O:O&lt;&gt;"",'البرامج '!O:O,"")</f>
        <v/>
      </c>
      <c r="AN139" s="162" t="str">
        <f t="shared" ca="1" si="72"/>
        <v/>
      </c>
      <c r="AO139" s="175" t="str">
        <f t="shared" ca="1" si="67"/>
        <v/>
      </c>
      <c r="AP139" s="165">
        <f t="shared" ca="1" si="78"/>
        <v>0</v>
      </c>
      <c r="AQ139" s="152"/>
      <c r="AR139" s="164"/>
      <c r="AS139" s="185" t="str">
        <f>IF('البرامج '!P:P&lt;&gt;"",'البرامج '!P:P,"")</f>
        <v/>
      </c>
      <c r="AT139" s="166" t="str">
        <f t="shared" ca="1" si="79"/>
        <v/>
      </c>
      <c r="AU139" s="177" t="str">
        <f t="shared" ca="1" si="68"/>
        <v/>
      </c>
      <c r="AV139" s="165">
        <f t="shared" ca="1" si="80"/>
        <v>0</v>
      </c>
      <c r="AW139" s="164"/>
      <c r="AX139" s="152"/>
      <c r="AY139" s="187" t="str">
        <f>IF('البرامج '!Q:Q&lt;&gt;"",'البرامج '!Q:Q,"")</f>
        <v/>
      </c>
      <c r="AZ139" s="162" t="str">
        <f t="shared" ca="1" si="81"/>
        <v/>
      </c>
      <c r="BA139" s="175" t="str">
        <f t="shared" ca="1" si="69"/>
        <v/>
      </c>
      <c r="BB139" s="165">
        <f t="shared" ca="1" si="82"/>
        <v>0</v>
      </c>
      <c r="BC139" s="152"/>
    </row>
    <row r="140" spans="1:55" x14ac:dyDescent="0.5">
      <c r="A140" s="181" t="str">
        <f t="shared" ca="1" si="55"/>
        <v/>
      </c>
      <c r="B140" s="159" t="str">
        <f>IF('البرامج '!A:A&lt;&gt;"",'البرامج '!A:A,"")</f>
        <v/>
      </c>
      <c r="C140" s="159" t="str">
        <f>IF('البرامج '!D:D&lt;&gt;"",'البرامج '!D:D,"")</f>
        <v/>
      </c>
      <c r="D140" s="159" t="str">
        <f>IF('البرامج '!G:G&lt;&gt;"",'البرامج '!G:G,"")</f>
        <v/>
      </c>
      <c r="F140" s="148"/>
      <c r="I140" s="157">
        <f t="shared" ca="1" si="73"/>
        <v>0</v>
      </c>
      <c r="K140" s="157">
        <f t="shared" ca="1" si="56"/>
        <v>0</v>
      </c>
      <c r="M140" s="157">
        <f t="shared" ca="1" si="57"/>
        <v>0</v>
      </c>
      <c r="N140" s="181" t="str">
        <f t="shared" si="74"/>
        <v/>
      </c>
      <c r="O140" s="146" t="str">
        <f t="shared" si="58"/>
        <v/>
      </c>
      <c r="P140" s="157">
        <f t="shared" ca="1" si="75"/>
        <v>0</v>
      </c>
      <c r="R140" s="161" t="str">
        <f t="shared" ca="1" si="59"/>
        <v/>
      </c>
      <c r="U140" s="157">
        <f t="shared" ca="1" si="60"/>
        <v>0</v>
      </c>
      <c r="W140" s="157">
        <f t="shared" ca="1" si="61"/>
        <v>0</v>
      </c>
      <c r="Y140" s="157">
        <f t="shared" ca="1" si="62"/>
        <v>0</v>
      </c>
      <c r="Z140" s="161" t="str">
        <f t="shared" si="63"/>
        <v/>
      </c>
      <c r="AB140" s="162" t="str">
        <f t="shared" ca="1" si="76"/>
        <v/>
      </c>
      <c r="AC140" s="175" t="str">
        <f t="shared" ca="1" si="64"/>
        <v/>
      </c>
      <c r="AD140" s="163">
        <f t="shared" ca="1" si="65"/>
        <v>0</v>
      </c>
      <c r="AG140" s="185" t="str">
        <f>IF('البرامج '!N:N&lt;&gt;"",'البرامج '!N:N,"")</f>
        <v/>
      </c>
      <c r="AH140" s="166" t="str">
        <f t="shared" ca="1" si="77"/>
        <v/>
      </c>
      <c r="AI140" s="177" t="str">
        <f t="shared" ca="1" si="66"/>
        <v/>
      </c>
      <c r="AJ140" s="165">
        <f t="shared" ca="1" si="71"/>
        <v>0</v>
      </c>
      <c r="AK140" s="164"/>
      <c r="AL140" s="152"/>
      <c r="AM140" s="162" t="str">
        <f>IF('البرامج '!O:O&lt;&gt;"",'البرامج '!O:O,"")</f>
        <v/>
      </c>
      <c r="AN140" s="162" t="str">
        <f t="shared" ca="1" si="72"/>
        <v/>
      </c>
      <c r="AO140" s="175" t="str">
        <f t="shared" ca="1" si="67"/>
        <v/>
      </c>
      <c r="AP140" s="165">
        <f t="shared" ca="1" si="78"/>
        <v>0</v>
      </c>
      <c r="AQ140" s="152"/>
      <c r="AR140" s="164"/>
      <c r="AS140" s="185" t="str">
        <f>IF('البرامج '!P:P&lt;&gt;"",'البرامج '!P:P,"")</f>
        <v/>
      </c>
      <c r="AT140" s="166" t="str">
        <f t="shared" ca="1" si="79"/>
        <v/>
      </c>
      <c r="AU140" s="177" t="str">
        <f t="shared" ca="1" si="68"/>
        <v/>
      </c>
      <c r="AV140" s="165">
        <f t="shared" ca="1" si="80"/>
        <v>0</v>
      </c>
      <c r="AW140" s="164"/>
      <c r="AX140" s="152"/>
      <c r="AY140" s="187" t="str">
        <f>IF('البرامج '!Q:Q&lt;&gt;"",'البرامج '!Q:Q,"")</f>
        <v/>
      </c>
      <c r="AZ140" s="162" t="str">
        <f t="shared" ca="1" si="81"/>
        <v/>
      </c>
      <c r="BA140" s="175" t="str">
        <f t="shared" ca="1" si="69"/>
        <v/>
      </c>
      <c r="BB140" s="165">
        <f t="shared" ca="1" si="82"/>
        <v>0</v>
      </c>
      <c r="BC140" s="152"/>
    </row>
    <row r="141" spans="1:55" x14ac:dyDescent="0.5">
      <c r="A141" s="181" t="str">
        <f t="shared" ca="1" si="55"/>
        <v/>
      </c>
      <c r="B141" s="159" t="str">
        <f>IF('البرامج '!A:A&lt;&gt;"",'البرامج '!A:A,"")</f>
        <v/>
      </c>
      <c r="C141" s="159" t="str">
        <f>IF('البرامج '!D:D&lt;&gt;"",'البرامج '!D:D,"")</f>
        <v/>
      </c>
      <c r="D141" s="159" t="str">
        <f>IF('البرامج '!G:G&lt;&gt;"",'البرامج '!G:G,"")</f>
        <v/>
      </c>
      <c r="F141" s="148"/>
      <c r="I141" s="157">
        <f t="shared" ca="1" si="73"/>
        <v>0</v>
      </c>
      <c r="K141" s="157">
        <f t="shared" ca="1" si="56"/>
        <v>0</v>
      </c>
      <c r="M141" s="157">
        <f t="shared" ca="1" si="57"/>
        <v>0</v>
      </c>
      <c r="N141" s="181" t="str">
        <f t="shared" si="74"/>
        <v/>
      </c>
      <c r="O141" s="146" t="str">
        <f t="shared" si="58"/>
        <v/>
      </c>
      <c r="P141" s="157">
        <f t="shared" ca="1" si="75"/>
        <v>0</v>
      </c>
      <c r="R141" s="161" t="str">
        <f t="shared" ca="1" si="59"/>
        <v/>
      </c>
      <c r="U141" s="157">
        <f t="shared" ca="1" si="60"/>
        <v>0</v>
      </c>
      <c r="W141" s="157">
        <f t="shared" ca="1" si="61"/>
        <v>0</v>
      </c>
      <c r="Y141" s="157">
        <f t="shared" ca="1" si="62"/>
        <v>0</v>
      </c>
      <c r="Z141" s="161" t="str">
        <f t="shared" si="63"/>
        <v/>
      </c>
      <c r="AB141" s="162" t="str">
        <f t="shared" ca="1" si="76"/>
        <v/>
      </c>
      <c r="AC141" s="175" t="str">
        <f t="shared" ca="1" si="64"/>
        <v/>
      </c>
      <c r="AD141" s="163">
        <f t="shared" ca="1" si="65"/>
        <v>0</v>
      </c>
      <c r="AG141" s="185" t="str">
        <f>IF('البرامج '!N:N&lt;&gt;"",'البرامج '!N:N,"")</f>
        <v/>
      </c>
      <c r="AH141" s="166" t="str">
        <f t="shared" ca="1" si="77"/>
        <v/>
      </c>
      <c r="AI141" s="177" t="str">
        <f t="shared" ca="1" si="66"/>
        <v/>
      </c>
      <c r="AJ141" s="165">
        <f t="shared" ca="1" si="71"/>
        <v>0</v>
      </c>
      <c r="AK141" s="164"/>
      <c r="AL141" s="152"/>
      <c r="AM141" s="162" t="str">
        <f>IF('البرامج '!O:O&lt;&gt;"",'البرامج '!O:O,"")</f>
        <v/>
      </c>
      <c r="AN141" s="162" t="str">
        <f t="shared" ca="1" si="72"/>
        <v/>
      </c>
      <c r="AO141" s="175" t="str">
        <f t="shared" ca="1" si="67"/>
        <v/>
      </c>
      <c r="AP141" s="165">
        <f t="shared" ca="1" si="78"/>
        <v>0</v>
      </c>
      <c r="AQ141" s="152"/>
      <c r="AR141" s="164"/>
      <c r="AS141" s="185" t="str">
        <f>IF('البرامج '!P:P&lt;&gt;"",'البرامج '!P:P,"")</f>
        <v/>
      </c>
      <c r="AT141" s="166" t="str">
        <f t="shared" ca="1" si="79"/>
        <v/>
      </c>
      <c r="AU141" s="177" t="str">
        <f t="shared" ca="1" si="68"/>
        <v/>
      </c>
      <c r="AV141" s="165">
        <f t="shared" ca="1" si="80"/>
        <v>0</v>
      </c>
      <c r="AW141" s="164"/>
      <c r="AX141" s="152"/>
      <c r="AY141" s="187" t="str">
        <f>IF('البرامج '!Q:Q&lt;&gt;"",'البرامج '!Q:Q,"")</f>
        <v/>
      </c>
      <c r="AZ141" s="162" t="str">
        <f t="shared" ca="1" si="81"/>
        <v/>
      </c>
      <c r="BA141" s="175" t="str">
        <f t="shared" ca="1" si="69"/>
        <v/>
      </c>
      <c r="BB141" s="165">
        <f t="shared" ca="1" si="82"/>
        <v>0</v>
      </c>
      <c r="BC141" s="152"/>
    </row>
    <row r="142" spans="1:55" x14ac:dyDescent="0.5">
      <c r="A142" s="181" t="str">
        <f t="shared" ca="1" si="55"/>
        <v/>
      </c>
      <c r="B142" s="159" t="str">
        <f>IF('البرامج '!A:A&lt;&gt;"",'البرامج '!A:A,"")</f>
        <v/>
      </c>
      <c r="C142" s="159" t="str">
        <f>IF('البرامج '!D:D&lt;&gt;"",'البرامج '!D:D,"")</f>
        <v/>
      </c>
      <c r="D142" s="159" t="str">
        <f>IF('البرامج '!G:G&lt;&gt;"",'البرامج '!G:G,"")</f>
        <v/>
      </c>
      <c r="F142" s="148"/>
      <c r="I142" s="157">
        <f t="shared" ca="1" si="73"/>
        <v>0</v>
      </c>
      <c r="K142" s="157">
        <f t="shared" ca="1" si="56"/>
        <v>0</v>
      </c>
      <c r="M142" s="157">
        <f t="shared" ca="1" si="57"/>
        <v>0</v>
      </c>
      <c r="N142" s="181" t="str">
        <f t="shared" si="74"/>
        <v/>
      </c>
      <c r="O142" s="146" t="str">
        <f t="shared" si="58"/>
        <v/>
      </c>
      <c r="P142" s="157">
        <f t="shared" ca="1" si="75"/>
        <v>0</v>
      </c>
      <c r="R142" s="161" t="str">
        <f t="shared" ca="1" si="59"/>
        <v/>
      </c>
      <c r="U142" s="157">
        <f t="shared" ca="1" si="60"/>
        <v>0</v>
      </c>
      <c r="W142" s="157">
        <f t="shared" ca="1" si="61"/>
        <v>0</v>
      </c>
      <c r="Y142" s="157">
        <f t="shared" ca="1" si="62"/>
        <v>0</v>
      </c>
      <c r="Z142" s="161" t="str">
        <f t="shared" si="63"/>
        <v/>
      </c>
      <c r="AB142" s="162" t="str">
        <f t="shared" ca="1" si="76"/>
        <v/>
      </c>
      <c r="AC142" s="175" t="str">
        <f t="shared" ca="1" si="64"/>
        <v/>
      </c>
      <c r="AD142" s="163">
        <f t="shared" ca="1" si="65"/>
        <v>0</v>
      </c>
      <c r="AG142" s="185" t="str">
        <f>IF('البرامج '!N:N&lt;&gt;"",'البرامج '!N:N,"")</f>
        <v/>
      </c>
      <c r="AH142" s="166" t="str">
        <f t="shared" ca="1" si="77"/>
        <v/>
      </c>
      <c r="AI142" s="177" t="str">
        <f t="shared" ca="1" si="66"/>
        <v/>
      </c>
      <c r="AJ142" s="165">
        <f t="shared" ca="1" si="71"/>
        <v>0</v>
      </c>
      <c r="AK142" s="164"/>
      <c r="AL142" s="152"/>
      <c r="AM142" s="162" t="str">
        <f>IF('البرامج '!O:O&lt;&gt;"",'البرامج '!O:O,"")</f>
        <v/>
      </c>
      <c r="AN142" s="162" t="str">
        <f t="shared" ca="1" si="72"/>
        <v/>
      </c>
      <c r="AO142" s="175" t="str">
        <f t="shared" ca="1" si="67"/>
        <v/>
      </c>
      <c r="AP142" s="165">
        <f t="shared" ca="1" si="78"/>
        <v>0</v>
      </c>
      <c r="AQ142" s="152"/>
      <c r="AR142" s="164"/>
      <c r="AS142" s="185" t="str">
        <f>IF('البرامج '!P:P&lt;&gt;"",'البرامج '!P:P,"")</f>
        <v/>
      </c>
      <c r="AT142" s="166" t="str">
        <f t="shared" ca="1" si="79"/>
        <v/>
      </c>
      <c r="AU142" s="177" t="str">
        <f t="shared" ca="1" si="68"/>
        <v/>
      </c>
      <c r="AV142" s="165">
        <f t="shared" ca="1" si="80"/>
        <v>0</v>
      </c>
      <c r="AW142" s="164"/>
      <c r="AX142" s="152"/>
      <c r="AY142" s="187" t="str">
        <f>IF('البرامج '!Q:Q&lt;&gt;"",'البرامج '!Q:Q,"")</f>
        <v/>
      </c>
      <c r="AZ142" s="162" t="str">
        <f t="shared" ca="1" si="81"/>
        <v/>
      </c>
      <c r="BA142" s="175" t="str">
        <f t="shared" ca="1" si="69"/>
        <v/>
      </c>
      <c r="BB142" s="165">
        <f t="shared" ca="1" si="82"/>
        <v>0</v>
      </c>
      <c r="BC142" s="152"/>
    </row>
    <row r="143" spans="1:55" x14ac:dyDescent="0.5">
      <c r="A143" s="181" t="str">
        <f t="shared" ca="1" si="55"/>
        <v/>
      </c>
      <c r="B143" s="159" t="str">
        <f>IF('البرامج '!A:A&lt;&gt;"",'البرامج '!A:A,"")</f>
        <v/>
      </c>
      <c r="C143" s="159" t="str">
        <f>IF('البرامج '!D:D&lt;&gt;"",'البرامج '!D:D,"")</f>
        <v/>
      </c>
      <c r="D143" s="159" t="str">
        <f>IF('البرامج '!G:G&lt;&gt;"",'البرامج '!G:G,"")</f>
        <v/>
      </c>
      <c r="F143" s="148"/>
      <c r="I143" s="157">
        <f t="shared" ca="1" si="73"/>
        <v>0</v>
      </c>
      <c r="K143" s="157">
        <f t="shared" ca="1" si="56"/>
        <v>0</v>
      </c>
      <c r="M143" s="157">
        <f t="shared" ca="1" si="57"/>
        <v>0</v>
      </c>
      <c r="N143" s="181" t="str">
        <f t="shared" si="74"/>
        <v/>
      </c>
      <c r="O143" s="146" t="str">
        <f t="shared" si="58"/>
        <v/>
      </c>
      <c r="P143" s="157">
        <f t="shared" ca="1" si="75"/>
        <v>0</v>
      </c>
      <c r="R143" s="161" t="str">
        <f t="shared" ca="1" si="59"/>
        <v/>
      </c>
      <c r="U143" s="157">
        <f t="shared" ca="1" si="60"/>
        <v>0</v>
      </c>
      <c r="W143" s="157">
        <f t="shared" ca="1" si="61"/>
        <v>0</v>
      </c>
      <c r="Y143" s="157">
        <f t="shared" ca="1" si="62"/>
        <v>0</v>
      </c>
      <c r="Z143" s="161" t="str">
        <f t="shared" si="63"/>
        <v/>
      </c>
      <c r="AB143" s="162" t="str">
        <f t="shared" ca="1" si="76"/>
        <v/>
      </c>
      <c r="AC143" s="175" t="str">
        <f t="shared" ca="1" si="64"/>
        <v/>
      </c>
      <c r="AD143" s="163">
        <f t="shared" ca="1" si="65"/>
        <v>0</v>
      </c>
      <c r="AG143" s="185" t="str">
        <f>IF('البرامج '!N:N&lt;&gt;"",'البرامج '!N:N,"")</f>
        <v/>
      </c>
      <c r="AH143" s="166" t="str">
        <f t="shared" ca="1" si="77"/>
        <v/>
      </c>
      <c r="AI143" s="177" t="str">
        <f t="shared" ca="1" si="66"/>
        <v/>
      </c>
      <c r="AJ143" s="165">
        <f t="shared" ca="1" si="71"/>
        <v>0</v>
      </c>
      <c r="AK143" s="164"/>
      <c r="AL143" s="152"/>
      <c r="AM143" s="162" t="str">
        <f>IF('البرامج '!O:O&lt;&gt;"",'البرامج '!O:O,"")</f>
        <v/>
      </c>
      <c r="AN143" s="162" t="str">
        <f t="shared" ca="1" si="72"/>
        <v/>
      </c>
      <c r="AO143" s="175" t="str">
        <f t="shared" ca="1" si="67"/>
        <v/>
      </c>
      <c r="AP143" s="165">
        <f t="shared" ca="1" si="78"/>
        <v>0</v>
      </c>
      <c r="AQ143" s="152"/>
      <c r="AR143" s="164"/>
      <c r="AS143" s="185" t="str">
        <f>IF('البرامج '!P:P&lt;&gt;"",'البرامج '!P:P,"")</f>
        <v/>
      </c>
      <c r="AT143" s="166" t="str">
        <f t="shared" ca="1" si="79"/>
        <v/>
      </c>
      <c r="AU143" s="177" t="str">
        <f t="shared" ca="1" si="68"/>
        <v/>
      </c>
      <c r="AV143" s="165">
        <f t="shared" ca="1" si="80"/>
        <v>0</v>
      </c>
      <c r="AW143" s="164"/>
      <c r="AX143" s="152"/>
      <c r="AY143" s="187" t="str">
        <f>IF('البرامج '!Q:Q&lt;&gt;"",'البرامج '!Q:Q,"")</f>
        <v/>
      </c>
      <c r="AZ143" s="162" t="str">
        <f t="shared" ca="1" si="81"/>
        <v/>
      </c>
      <c r="BA143" s="175" t="str">
        <f t="shared" ca="1" si="69"/>
        <v/>
      </c>
      <c r="BB143" s="165">
        <f t="shared" ca="1" si="82"/>
        <v>0</v>
      </c>
      <c r="BC143" s="152"/>
    </row>
    <row r="144" spans="1:55" x14ac:dyDescent="0.5">
      <c r="A144" s="181" t="str">
        <f t="shared" ca="1" si="55"/>
        <v/>
      </c>
      <c r="B144" s="159" t="str">
        <f>IF('البرامج '!A:A&lt;&gt;"",'البرامج '!A:A,"")</f>
        <v/>
      </c>
      <c r="C144" s="159" t="str">
        <f>IF('البرامج '!D:D&lt;&gt;"",'البرامج '!D:D,"")</f>
        <v/>
      </c>
      <c r="D144" s="159" t="str">
        <f>IF('البرامج '!G:G&lt;&gt;"",'البرامج '!G:G,"")</f>
        <v/>
      </c>
      <c r="F144" s="148"/>
      <c r="I144" s="157">
        <f t="shared" ca="1" si="73"/>
        <v>0</v>
      </c>
      <c r="K144" s="157">
        <f t="shared" ca="1" si="56"/>
        <v>0</v>
      </c>
      <c r="M144" s="157">
        <f t="shared" ca="1" si="57"/>
        <v>0</v>
      </c>
      <c r="N144" s="181" t="str">
        <f t="shared" si="74"/>
        <v/>
      </c>
      <c r="O144" s="146" t="str">
        <f t="shared" si="58"/>
        <v/>
      </c>
      <c r="P144" s="157">
        <f t="shared" ca="1" si="75"/>
        <v>0</v>
      </c>
      <c r="R144" s="161" t="str">
        <f t="shared" ca="1" si="59"/>
        <v/>
      </c>
      <c r="U144" s="157">
        <f t="shared" ca="1" si="60"/>
        <v>0</v>
      </c>
      <c r="W144" s="157">
        <f t="shared" ca="1" si="61"/>
        <v>0</v>
      </c>
      <c r="Y144" s="157">
        <f t="shared" ca="1" si="62"/>
        <v>0</v>
      </c>
      <c r="Z144" s="161" t="str">
        <f t="shared" si="63"/>
        <v/>
      </c>
      <c r="AB144" s="162" t="str">
        <f t="shared" ca="1" si="76"/>
        <v/>
      </c>
      <c r="AC144" s="175" t="str">
        <f t="shared" ca="1" si="64"/>
        <v/>
      </c>
      <c r="AD144" s="163">
        <f t="shared" ca="1" si="65"/>
        <v>0</v>
      </c>
      <c r="AG144" s="185" t="str">
        <f>IF('البرامج '!N:N&lt;&gt;"",'البرامج '!N:N,"")</f>
        <v/>
      </c>
      <c r="AH144" s="166" t="str">
        <f t="shared" ca="1" si="77"/>
        <v/>
      </c>
      <c r="AI144" s="177" t="str">
        <f t="shared" ca="1" si="66"/>
        <v/>
      </c>
      <c r="AJ144" s="165">
        <f t="shared" ca="1" si="71"/>
        <v>0</v>
      </c>
      <c r="AK144" s="164"/>
      <c r="AL144" s="152"/>
      <c r="AM144" s="162" t="str">
        <f>IF('البرامج '!O:O&lt;&gt;"",'البرامج '!O:O,"")</f>
        <v/>
      </c>
      <c r="AN144" s="162" t="str">
        <f t="shared" ca="1" si="72"/>
        <v/>
      </c>
      <c r="AO144" s="175" t="str">
        <f t="shared" ca="1" si="67"/>
        <v/>
      </c>
      <c r="AP144" s="165">
        <f t="shared" ca="1" si="78"/>
        <v>0</v>
      </c>
      <c r="AQ144" s="152"/>
      <c r="AR144" s="164"/>
      <c r="AS144" s="185" t="str">
        <f>IF('البرامج '!P:P&lt;&gt;"",'البرامج '!P:P,"")</f>
        <v/>
      </c>
      <c r="AT144" s="166" t="str">
        <f t="shared" ca="1" si="79"/>
        <v/>
      </c>
      <c r="AU144" s="177" t="str">
        <f t="shared" ca="1" si="68"/>
        <v/>
      </c>
      <c r="AV144" s="165">
        <f t="shared" ca="1" si="80"/>
        <v>0</v>
      </c>
      <c r="AW144" s="164"/>
      <c r="AX144" s="152"/>
      <c r="AY144" s="187" t="str">
        <f>IF('البرامج '!Q:Q&lt;&gt;"",'البرامج '!Q:Q,"")</f>
        <v/>
      </c>
      <c r="AZ144" s="162" t="str">
        <f t="shared" ca="1" si="81"/>
        <v/>
      </c>
      <c r="BA144" s="175" t="str">
        <f t="shared" ca="1" si="69"/>
        <v/>
      </c>
      <c r="BB144" s="165">
        <f t="shared" ca="1" si="82"/>
        <v>0</v>
      </c>
      <c r="BC144" s="152"/>
    </row>
    <row r="145" spans="1:55" x14ac:dyDescent="0.5">
      <c r="A145" s="181" t="str">
        <f t="shared" ref="A145:A208" ca="1" si="83">IF(B145&lt;&gt;"",IF(A145 = "", NOW(),A145),"")</f>
        <v/>
      </c>
      <c r="B145" s="159" t="str">
        <f>IF('البرامج '!A:A&lt;&gt;"",'البرامج '!A:A,"")</f>
        <v/>
      </c>
      <c r="C145" s="159" t="str">
        <f>IF('البرامج '!D:D&lt;&gt;"",'البرامج '!D:D,"")</f>
        <v/>
      </c>
      <c r="D145" s="159" t="str">
        <f>IF('البرامج '!G:G&lt;&gt;"",'البرامج '!G:G,"")</f>
        <v/>
      </c>
      <c r="F145" s="148"/>
      <c r="I145" s="157">
        <f t="shared" ca="1" si="73"/>
        <v>0</v>
      </c>
      <c r="K145" s="157">
        <f t="shared" ref="K145:K194" ca="1" si="84">IF(A145&lt;&gt;"",IF(J145&lt;&gt;"",IF(K145=0,NOW()-A145,K145),NOW()-A145),0)</f>
        <v>0</v>
      </c>
      <c r="M145" s="157">
        <f t="shared" ref="M145:M194" ca="1" si="85">IF(A145&lt;&gt;"",IF(L145&lt;&gt;"",IF(M145=0,NOW()-A145,M145),NOW()-A145),0)</f>
        <v>0</v>
      </c>
      <c r="N145" s="181" t="str">
        <f t="shared" si="74"/>
        <v/>
      </c>
      <c r="O145" s="146" t="str">
        <f t="shared" ref="O145:O194" si="86">IF(N145="","",MONTH(N145)&amp;"/"&amp;YEAR(N145))</f>
        <v/>
      </c>
      <c r="P145" s="157">
        <f t="shared" ca="1" si="75"/>
        <v>0</v>
      </c>
      <c r="R145" s="161" t="str">
        <f t="shared" ref="R145:R194" ca="1" si="87">IF(Q145&lt;&gt;"",IF(R145 = "", NOW(),R145),"")</f>
        <v/>
      </c>
      <c r="U145" s="157">
        <f t="shared" ref="U145:U194" ca="1" si="88">IF(R145&lt;&gt;"",IF(T145&lt;&gt;"",IF(U145=0,NOW()-R145,U145),NOW()-R145),0)</f>
        <v>0</v>
      </c>
      <c r="W145" s="157">
        <f t="shared" ref="W145:W194" ca="1" si="89">IF(R145&lt;&gt;"",IF(V145&lt;&gt;"",IF(W145=0,NOW()-R145,W145),NOW()-R145),0)</f>
        <v>0</v>
      </c>
      <c r="Y145" s="157">
        <f t="shared" ref="Y145:Y194" ca="1" si="90">IF(R145&lt;&gt;"",IF(X145&lt;&gt;"",IF(Y145=0,NOW()-R145,Y145),NOW()-R145),0)</f>
        <v>0</v>
      </c>
      <c r="Z145" s="161" t="str">
        <f t="shared" ref="Z145:Z194" si="91">IF(AND(X145&lt;&gt;"",V145&lt;&gt;"",T145&lt;&gt;""),R145+MAX(Y145,W145,U145),"")</f>
        <v/>
      </c>
      <c r="AB145" s="162" t="str">
        <f t="shared" ca="1" si="76"/>
        <v/>
      </c>
      <c r="AC145" s="175" t="str">
        <f t="shared" ref="AC145:AC194" ca="1" si="92">IF(AB145="","",MONTH(AB145)&amp;"/"&amp;YEAR(AB145))</f>
        <v/>
      </c>
      <c r="AD145" s="163">
        <f t="shared" ref="AD145:AD194" ca="1" si="93">IF(Z145&lt;&gt;"",IF(AE145="تم ",IF(AD145=0,AB145-Z145,AD145),NOW()-Z145),0)</f>
        <v>0</v>
      </c>
      <c r="AG145" s="185" t="str">
        <f>IF('البرامج '!N:N&lt;&gt;"",'البرامج '!N:N,"")</f>
        <v/>
      </c>
      <c r="AH145" s="166" t="str">
        <f t="shared" ca="1" si="77"/>
        <v/>
      </c>
      <c r="AI145" s="177" t="str">
        <f t="shared" ref="AI145:AI194" ca="1" si="94">IF(AH145="","",MONTH(AH145)&amp;"/"&amp;YEAR(AH145))</f>
        <v/>
      </c>
      <c r="AJ145" s="165">
        <f t="shared" ca="1" si="71"/>
        <v>0</v>
      </c>
      <c r="AK145" s="164"/>
      <c r="AL145" s="152"/>
      <c r="AM145" s="162" t="str">
        <f>IF('البرامج '!O:O&lt;&gt;"",'البرامج '!O:O,"")</f>
        <v/>
      </c>
      <c r="AN145" s="162" t="str">
        <f t="shared" ca="1" si="72"/>
        <v/>
      </c>
      <c r="AO145" s="175" t="str">
        <f t="shared" ref="AO145:AO194" ca="1" si="95">IF(AN145="","",MONTH(AN145)&amp;"/"&amp;YEAR(AN145))</f>
        <v/>
      </c>
      <c r="AP145" s="165">
        <f t="shared" ca="1" si="78"/>
        <v>0</v>
      </c>
      <c r="AQ145" s="152"/>
      <c r="AR145" s="164"/>
      <c r="AS145" s="185" t="str">
        <f>IF('البرامج '!P:P&lt;&gt;"",'البرامج '!P:P,"")</f>
        <v/>
      </c>
      <c r="AT145" s="166" t="str">
        <f t="shared" ca="1" si="79"/>
        <v/>
      </c>
      <c r="AU145" s="177" t="str">
        <f t="shared" ref="AU145:AU194" ca="1" si="96">IF(AT145="","",MONTH(AT145)&amp;"/"&amp;YEAR(AT145))</f>
        <v/>
      </c>
      <c r="AV145" s="165">
        <f t="shared" ca="1" si="80"/>
        <v>0</v>
      </c>
      <c r="AW145" s="164"/>
      <c r="AX145" s="152"/>
      <c r="AY145" s="187" t="str">
        <f>IF('البرامج '!Q:Q&lt;&gt;"",'البرامج '!Q:Q,"")</f>
        <v/>
      </c>
      <c r="AZ145" s="162" t="str">
        <f t="shared" ca="1" si="81"/>
        <v/>
      </c>
      <c r="BA145" s="175" t="str">
        <f t="shared" ref="BA145:BA194" ca="1" si="97">IF(AZ145="","",MONTH(AZ145)&amp;"/"&amp;YEAR(AZ145))</f>
        <v/>
      </c>
      <c r="BB145" s="165">
        <f t="shared" ca="1" si="82"/>
        <v>0</v>
      </c>
      <c r="BC145" s="152"/>
    </row>
    <row r="146" spans="1:55" x14ac:dyDescent="0.5">
      <c r="A146" s="181" t="str">
        <f t="shared" ca="1" si="83"/>
        <v/>
      </c>
      <c r="B146" s="159" t="str">
        <f>IF('البرامج '!A:A&lt;&gt;"",'البرامج '!A:A,"")</f>
        <v/>
      </c>
      <c r="C146" s="159" t="str">
        <f>IF('البرامج '!D:D&lt;&gt;"",'البرامج '!D:D,"")</f>
        <v/>
      </c>
      <c r="D146" s="159" t="str">
        <f>IF('البرامج '!G:G&lt;&gt;"",'البرامج '!G:G,"")</f>
        <v/>
      </c>
      <c r="F146" s="148"/>
      <c r="I146" s="157">
        <f t="shared" ca="1" si="73"/>
        <v>0</v>
      </c>
      <c r="K146" s="157">
        <f t="shared" ca="1" si="84"/>
        <v>0</v>
      </c>
      <c r="M146" s="157">
        <f t="shared" ca="1" si="85"/>
        <v>0</v>
      </c>
      <c r="N146" s="181" t="str">
        <f t="shared" si="74"/>
        <v/>
      </c>
      <c r="O146" s="146" t="str">
        <f t="shared" si="86"/>
        <v/>
      </c>
      <c r="P146" s="157">
        <f t="shared" ca="1" si="75"/>
        <v>0</v>
      </c>
      <c r="R146" s="161" t="str">
        <f t="shared" ca="1" si="87"/>
        <v/>
      </c>
      <c r="U146" s="157">
        <f t="shared" ca="1" si="88"/>
        <v>0</v>
      </c>
      <c r="W146" s="157">
        <f t="shared" ca="1" si="89"/>
        <v>0</v>
      </c>
      <c r="Y146" s="157">
        <f t="shared" ca="1" si="90"/>
        <v>0</v>
      </c>
      <c r="Z146" s="161" t="str">
        <f t="shared" si="91"/>
        <v/>
      </c>
      <c r="AB146" s="162" t="str">
        <f t="shared" ca="1" si="76"/>
        <v/>
      </c>
      <c r="AC146" s="175" t="str">
        <f t="shared" ca="1" si="92"/>
        <v/>
      </c>
      <c r="AD146" s="163">
        <f t="shared" ca="1" si="93"/>
        <v>0</v>
      </c>
      <c r="AG146" s="185" t="str">
        <f>IF('البرامج '!N:N&lt;&gt;"",'البرامج '!N:N,"")</f>
        <v/>
      </c>
      <c r="AH146" s="166" t="str">
        <f t="shared" ca="1" si="77"/>
        <v/>
      </c>
      <c r="AI146" s="177" t="str">
        <f t="shared" ca="1" si="94"/>
        <v/>
      </c>
      <c r="AJ146" s="165">
        <f t="shared" ca="1" si="71"/>
        <v>0</v>
      </c>
      <c r="AK146" s="164"/>
      <c r="AL146" s="152"/>
      <c r="AM146" s="162" t="str">
        <f>IF('البرامج '!O:O&lt;&gt;"",'البرامج '!O:O,"")</f>
        <v/>
      </c>
      <c r="AN146" s="162" t="str">
        <f t="shared" ca="1" si="72"/>
        <v/>
      </c>
      <c r="AO146" s="175" t="str">
        <f t="shared" ca="1" si="95"/>
        <v/>
      </c>
      <c r="AP146" s="165">
        <f t="shared" ca="1" si="78"/>
        <v>0</v>
      </c>
      <c r="AQ146" s="152"/>
      <c r="AR146" s="164"/>
      <c r="AS146" s="185" t="str">
        <f>IF('البرامج '!P:P&lt;&gt;"",'البرامج '!P:P,"")</f>
        <v/>
      </c>
      <c r="AT146" s="166" t="str">
        <f t="shared" ca="1" si="79"/>
        <v/>
      </c>
      <c r="AU146" s="177" t="str">
        <f t="shared" ca="1" si="96"/>
        <v/>
      </c>
      <c r="AV146" s="165">
        <f t="shared" ca="1" si="80"/>
        <v>0</v>
      </c>
      <c r="AW146" s="164"/>
      <c r="AX146" s="152"/>
      <c r="AY146" s="187" t="str">
        <f>IF('البرامج '!Q:Q&lt;&gt;"",'البرامج '!Q:Q,"")</f>
        <v/>
      </c>
      <c r="AZ146" s="162" t="str">
        <f t="shared" ca="1" si="81"/>
        <v/>
      </c>
      <c r="BA146" s="175" t="str">
        <f t="shared" ca="1" si="97"/>
        <v/>
      </c>
      <c r="BB146" s="165">
        <f t="shared" ca="1" si="82"/>
        <v>0</v>
      </c>
      <c r="BC146" s="152"/>
    </row>
    <row r="147" spans="1:55" x14ac:dyDescent="0.5">
      <c r="A147" s="181" t="str">
        <f t="shared" ca="1" si="83"/>
        <v/>
      </c>
      <c r="B147" s="159" t="str">
        <f>IF('البرامج '!A:A&lt;&gt;"",'البرامج '!A:A,"")</f>
        <v/>
      </c>
      <c r="C147" s="159" t="str">
        <f>IF('البرامج '!D:D&lt;&gt;"",'البرامج '!D:D,"")</f>
        <v/>
      </c>
      <c r="D147" s="159" t="str">
        <f>IF('البرامج '!G:G&lt;&gt;"",'البرامج '!G:G,"")</f>
        <v/>
      </c>
      <c r="F147" s="148"/>
      <c r="I147" s="157">
        <f t="shared" ca="1" si="73"/>
        <v>0</v>
      </c>
      <c r="K147" s="157">
        <f t="shared" ca="1" si="84"/>
        <v>0</v>
      </c>
      <c r="M147" s="157">
        <f t="shared" ca="1" si="85"/>
        <v>0</v>
      </c>
      <c r="N147" s="181" t="str">
        <f t="shared" si="74"/>
        <v/>
      </c>
      <c r="O147" s="146" t="str">
        <f t="shared" si="86"/>
        <v/>
      </c>
      <c r="P147" s="157">
        <f t="shared" ca="1" si="75"/>
        <v>0</v>
      </c>
      <c r="R147" s="161" t="str">
        <f t="shared" ca="1" si="87"/>
        <v/>
      </c>
      <c r="U147" s="157">
        <f t="shared" ca="1" si="88"/>
        <v>0</v>
      </c>
      <c r="W147" s="157">
        <f t="shared" ca="1" si="89"/>
        <v>0</v>
      </c>
      <c r="Y147" s="157">
        <f t="shared" ca="1" si="90"/>
        <v>0</v>
      </c>
      <c r="Z147" s="161" t="str">
        <f t="shared" si="91"/>
        <v/>
      </c>
      <c r="AB147" s="162" t="str">
        <f t="shared" ca="1" si="76"/>
        <v/>
      </c>
      <c r="AC147" s="175" t="str">
        <f t="shared" ca="1" si="92"/>
        <v/>
      </c>
      <c r="AD147" s="163">
        <f t="shared" ca="1" si="93"/>
        <v>0</v>
      </c>
      <c r="AG147" s="185" t="str">
        <f>IF('البرامج '!N:N&lt;&gt;"",'البرامج '!N:N,"")</f>
        <v/>
      </c>
      <c r="AH147" s="166" t="str">
        <f t="shared" ca="1" si="77"/>
        <v/>
      </c>
      <c r="AI147" s="177" t="str">
        <f t="shared" ca="1" si="94"/>
        <v/>
      </c>
      <c r="AJ147" s="165">
        <f t="shared" ca="1" si="71"/>
        <v>0</v>
      </c>
      <c r="AK147" s="164"/>
      <c r="AL147" s="152"/>
      <c r="AM147" s="162" t="str">
        <f>IF('البرامج '!O:O&lt;&gt;"",'البرامج '!O:O,"")</f>
        <v/>
      </c>
      <c r="AN147" s="162" t="str">
        <f t="shared" ca="1" si="72"/>
        <v/>
      </c>
      <c r="AO147" s="175" t="str">
        <f t="shared" ca="1" si="95"/>
        <v/>
      </c>
      <c r="AP147" s="165">
        <f t="shared" ca="1" si="78"/>
        <v>0</v>
      </c>
      <c r="AQ147" s="152"/>
      <c r="AR147" s="164"/>
      <c r="AS147" s="185" t="str">
        <f>IF('البرامج '!P:P&lt;&gt;"",'البرامج '!P:P,"")</f>
        <v/>
      </c>
      <c r="AT147" s="166" t="str">
        <f t="shared" ca="1" si="79"/>
        <v/>
      </c>
      <c r="AU147" s="177" t="str">
        <f t="shared" ca="1" si="96"/>
        <v/>
      </c>
      <c r="AV147" s="165">
        <f t="shared" ca="1" si="80"/>
        <v>0</v>
      </c>
      <c r="AW147" s="164"/>
      <c r="AX147" s="152"/>
      <c r="AY147" s="187" t="str">
        <f>IF('البرامج '!Q:Q&lt;&gt;"",'البرامج '!Q:Q,"")</f>
        <v/>
      </c>
      <c r="AZ147" s="162" t="str">
        <f t="shared" ca="1" si="81"/>
        <v/>
      </c>
      <c r="BA147" s="175" t="str">
        <f t="shared" ca="1" si="97"/>
        <v/>
      </c>
      <c r="BB147" s="165">
        <f t="shared" ca="1" si="82"/>
        <v>0</v>
      </c>
      <c r="BC147" s="152"/>
    </row>
    <row r="148" spans="1:55" x14ac:dyDescent="0.5">
      <c r="A148" s="181" t="str">
        <f t="shared" ca="1" si="83"/>
        <v/>
      </c>
      <c r="B148" s="159" t="str">
        <f>IF('البرامج '!A:A&lt;&gt;"",'البرامج '!A:A,"")</f>
        <v/>
      </c>
      <c r="C148" s="159" t="str">
        <f>IF('البرامج '!D:D&lt;&gt;"",'البرامج '!D:D,"")</f>
        <v/>
      </c>
      <c r="D148" s="159" t="str">
        <f>IF('البرامج '!G:G&lt;&gt;"",'البرامج '!G:G,"")</f>
        <v/>
      </c>
      <c r="F148" s="148"/>
      <c r="I148" s="157">
        <f t="shared" ca="1" si="73"/>
        <v>0</v>
      </c>
      <c r="K148" s="157">
        <f t="shared" ca="1" si="84"/>
        <v>0</v>
      </c>
      <c r="M148" s="157">
        <f t="shared" ca="1" si="85"/>
        <v>0</v>
      </c>
      <c r="N148" s="181" t="str">
        <f t="shared" si="74"/>
        <v/>
      </c>
      <c r="O148" s="146" t="str">
        <f t="shared" si="86"/>
        <v/>
      </c>
      <c r="P148" s="157">
        <f t="shared" ca="1" si="75"/>
        <v>0</v>
      </c>
      <c r="R148" s="161" t="str">
        <f t="shared" ca="1" si="87"/>
        <v/>
      </c>
      <c r="U148" s="157">
        <f t="shared" ca="1" si="88"/>
        <v>0</v>
      </c>
      <c r="W148" s="157">
        <f t="shared" ca="1" si="89"/>
        <v>0</v>
      </c>
      <c r="Y148" s="157">
        <f t="shared" ca="1" si="90"/>
        <v>0</v>
      </c>
      <c r="Z148" s="161" t="str">
        <f t="shared" si="91"/>
        <v/>
      </c>
      <c r="AB148" s="162" t="str">
        <f t="shared" ca="1" si="76"/>
        <v/>
      </c>
      <c r="AC148" s="175" t="str">
        <f t="shared" ca="1" si="92"/>
        <v/>
      </c>
      <c r="AD148" s="163">
        <f t="shared" ca="1" si="93"/>
        <v>0</v>
      </c>
      <c r="AG148" s="185" t="str">
        <f>IF('البرامج '!N:N&lt;&gt;"",'البرامج '!N:N,"")</f>
        <v/>
      </c>
      <c r="AH148" s="166" t="str">
        <f t="shared" ca="1" si="77"/>
        <v/>
      </c>
      <c r="AI148" s="177" t="str">
        <f t="shared" ca="1" si="94"/>
        <v/>
      </c>
      <c r="AJ148" s="165">
        <f t="shared" ca="1" si="71"/>
        <v>0</v>
      </c>
      <c r="AK148" s="164"/>
      <c r="AL148" s="152"/>
      <c r="AM148" s="162" t="str">
        <f>IF('البرامج '!O:O&lt;&gt;"",'البرامج '!O:O,"")</f>
        <v/>
      </c>
      <c r="AN148" s="162" t="str">
        <f t="shared" ca="1" si="72"/>
        <v/>
      </c>
      <c r="AO148" s="175" t="str">
        <f t="shared" ca="1" si="95"/>
        <v/>
      </c>
      <c r="AP148" s="165">
        <f t="shared" ca="1" si="78"/>
        <v>0</v>
      </c>
      <c r="AQ148" s="152"/>
      <c r="AR148" s="164"/>
      <c r="AS148" s="185" t="str">
        <f>IF('البرامج '!P:P&lt;&gt;"",'البرامج '!P:P,"")</f>
        <v/>
      </c>
      <c r="AT148" s="166" t="str">
        <f t="shared" ca="1" si="79"/>
        <v/>
      </c>
      <c r="AU148" s="177" t="str">
        <f t="shared" ca="1" si="96"/>
        <v/>
      </c>
      <c r="AV148" s="165">
        <f t="shared" ca="1" si="80"/>
        <v>0</v>
      </c>
      <c r="AW148" s="164"/>
      <c r="AX148" s="152"/>
      <c r="AY148" s="187" t="str">
        <f>IF('البرامج '!Q:Q&lt;&gt;"",'البرامج '!Q:Q,"")</f>
        <v/>
      </c>
      <c r="AZ148" s="162" t="str">
        <f t="shared" ca="1" si="81"/>
        <v/>
      </c>
      <c r="BA148" s="175" t="str">
        <f t="shared" ca="1" si="97"/>
        <v/>
      </c>
      <c r="BB148" s="165">
        <f t="shared" ca="1" si="82"/>
        <v>0</v>
      </c>
      <c r="BC148" s="152"/>
    </row>
    <row r="149" spans="1:55" x14ac:dyDescent="0.5">
      <c r="A149" s="181" t="str">
        <f t="shared" ca="1" si="83"/>
        <v/>
      </c>
      <c r="B149" s="159" t="str">
        <f>IF('البرامج '!A:A&lt;&gt;"",'البرامج '!A:A,"")</f>
        <v/>
      </c>
      <c r="C149" s="159" t="str">
        <f>IF('البرامج '!D:D&lt;&gt;"",'البرامج '!D:D,"")</f>
        <v/>
      </c>
      <c r="D149" s="159" t="str">
        <f>IF('البرامج '!G:G&lt;&gt;"",'البرامج '!G:G,"")</f>
        <v/>
      </c>
      <c r="F149" s="148"/>
      <c r="I149" s="157">
        <f t="shared" ca="1" si="73"/>
        <v>0</v>
      </c>
      <c r="K149" s="157">
        <f t="shared" ca="1" si="84"/>
        <v>0</v>
      </c>
      <c r="M149" s="157">
        <f t="shared" ca="1" si="85"/>
        <v>0</v>
      </c>
      <c r="N149" s="181" t="str">
        <f t="shared" si="74"/>
        <v/>
      </c>
      <c r="O149" s="146" t="str">
        <f t="shared" si="86"/>
        <v/>
      </c>
      <c r="P149" s="157">
        <f t="shared" ca="1" si="75"/>
        <v>0</v>
      </c>
      <c r="R149" s="161" t="str">
        <f t="shared" ca="1" si="87"/>
        <v/>
      </c>
      <c r="U149" s="157">
        <f t="shared" ca="1" si="88"/>
        <v>0</v>
      </c>
      <c r="W149" s="157">
        <f t="shared" ca="1" si="89"/>
        <v>0</v>
      </c>
      <c r="Y149" s="157">
        <f t="shared" ca="1" si="90"/>
        <v>0</v>
      </c>
      <c r="Z149" s="161" t="str">
        <f t="shared" si="91"/>
        <v/>
      </c>
      <c r="AB149" s="162" t="str">
        <f t="shared" ca="1" si="76"/>
        <v/>
      </c>
      <c r="AC149" s="175" t="str">
        <f t="shared" ca="1" si="92"/>
        <v/>
      </c>
      <c r="AD149" s="163">
        <f t="shared" ca="1" si="93"/>
        <v>0</v>
      </c>
      <c r="AG149" s="185" t="str">
        <f>IF('البرامج '!N:N&lt;&gt;"",'البرامج '!N:N,"")</f>
        <v/>
      </c>
      <c r="AH149" s="166" t="str">
        <f t="shared" ca="1" si="77"/>
        <v/>
      </c>
      <c r="AI149" s="177" t="str">
        <f t="shared" ca="1" si="94"/>
        <v/>
      </c>
      <c r="AJ149" s="165">
        <f t="shared" ca="1" si="71"/>
        <v>0</v>
      </c>
      <c r="AK149" s="164"/>
      <c r="AL149" s="152"/>
      <c r="AM149" s="162" t="str">
        <f>IF('البرامج '!O:O&lt;&gt;"",'البرامج '!O:O,"")</f>
        <v/>
      </c>
      <c r="AN149" s="162" t="str">
        <f t="shared" ca="1" si="72"/>
        <v/>
      </c>
      <c r="AO149" s="175" t="str">
        <f t="shared" ca="1" si="95"/>
        <v/>
      </c>
      <c r="AP149" s="165">
        <f t="shared" ca="1" si="78"/>
        <v>0</v>
      </c>
      <c r="AQ149" s="152"/>
      <c r="AR149" s="164"/>
      <c r="AS149" s="185" t="str">
        <f>IF('البرامج '!P:P&lt;&gt;"",'البرامج '!P:P,"")</f>
        <v/>
      </c>
      <c r="AT149" s="166" t="str">
        <f t="shared" ca="1" si="79"/>
        <v/>
      </c>
      <c r="AU149" s="177" t="str">
        <f t="shared" ca="1" si="96"/>
        <v/>
      </c>
      <c r="AV149" s="165">
        <f t="shared" ca="1" si="80"/>
        <v>0</v>
      </c>
      <c r="AW149" s="164"/>
      <c r="AX149" s="152"/>
      <c r="AY149" s="187" t="str">
        <f>IF('البرامج '!Q:Q&lt;&gt;"",'البرامج '!Q:Q,"")</f>
        <v/>
      </c>
      <c r="AZ149" s="162" t="str">
        <f t="shared" ca="1" si="81"/>
        <v/>
      </c>
      <c r="BA149" s="175" t="str">
        <f t="shared" ca="1" si="97"/>
        <v/>
      </c>
      <c r="BB149" s="165">
        <f t="shared" ca="1" si="82"/>
        <v>0</v>
      </c>
      <c r="BC149" s="152"/>
    </row>
    <row r="150" spans="1:55" x14ac:dyDescent="0.5">
      <c r="A150" s="181" t="str">
        <f t="shared" ca="1" si="83"/>
        <v/>
      </c>
      <c r="B150" s="159" t="str">
        <f>IF('البرامج '!A:A&lt;&gt;"",'البرامج '!A:A,"")</f>
        <v/>
      </c>
      <c r="C150" s="159" t="str">
        <f>IF('البرامج '!D:D&lt;&gt;"",'البرامج '!D:D,"")</f>
        <v/>
      </c>
      <c r="D150" s="159" t="str">
        <f>IF('البرامج '!G:G&lt;&gt;"",'البرامج '!G:G,"")</f>
        <v/>
      </c>
      <c r="F150" s="148"/>
      <c r="I150" s="157">
        <f t="shared" ca="1" si="73"/>
        <v>0</v>
      </c>
      <c r="K150" s="157">
        <f t="shared" ca="1" si="84"/>
        <v>0</v>
      </c>
      <c r="M150" s="157">
        <f t="shared" ca="1" si="85"/>
        <v>0</v>
      </c>
      <c r="N150" s="181" t="str">
        <f t="shared" si="74"/>
        <v/>
      </c>
      <c r="O150" s="146" t="str">
        <f t="shared" si="86"/>
        <v/>
      </c>
      <c r="P150" s="157">
        <f t="shared" ca="1" si="75"/>
        <v>0</v>
      </c>
      <c r="R150" s="161" t="str">
        <f t="shared" ca="1" si="87"/>
        <v/>
      </c>
      <c r="U150" s="157">
        <f t="shared" ca="1" si="88"/>
        <v>0</v>
      </c>
      <c r="W150" s="157">
        <f t="shared" ca="1" si="89"/>
        <v>0</v>
      </c>
      <c r="Y150" s="157">
        <f t="shared" ca="1" si="90"/>
        <v>0</v>
      </c>
      <c r="Z150" s="161" t="str">
        <f t="shared" si="91"/>
        <v/>
      </c>
      <c r="AB150" s="162" t="str">
        <f t="shared" ca="1" si="76"/>
        <v/>
      </c>
      <c r="AC150" s="175" t="str">
        <f t="shared" ca="1" si="92"/>
        <v/>
      </c>
      <c r="AD150" s="163">
        <f t="shared" ca="1" si="93"/>
        <v>0</v>
      </c>
      <c r="AG150" s="185" t="str">
        <f>IF('البرامج '!N:N&lt;&gt;"",'البرامج '!N:N,"")</f>
        <v/>
      </c>
      <c r="AH150" s="166" t="str">
        <f t="shared" ca="1" si="77"/>
        <v/>
      </c>
      <c r="AI150" s="177" t="str">
        <f t="shared" ca="1" si="94"/>
        <v/>
      </c>
      <c r="AJ150" s="165">
        <f t="shared" ca="1" si="71"/>
        <v>0</v>
      </c>
      <c r="AK150" s="164"/>
      <c r="AL150" s="152"/>
      <c r="AM150" s="162" t="str">
        <f>IF('البرامج '!O:O&lt;&gt;"",'البرامج '!O:O,"")</f>
        <v/>
      </c>
      <c r="AN150" s="162" t="str">
        <f t="shared" ca="1" si="72"/>
        <v/>
      </c>
      <c r="AO150" s="175" t="str">
        <f t="shared" ca="1" si="95"/>
        <v/>
      </c>
      <c r="AP150" s="165">
        <f t="shared" ca="1" si="78"/>
        <v>0</v>
      </c>
      <c r="AQ150" s="152"/>
      <c r="AR150" s="164"/>
      <c r="AS150" s="185" t="str">
        <f>IF('البرامج '!P:P&lt;&gt;"",'البرامج '!P:P,"")</f>
        <v/>
      </c>
      <c r="AT150" s="166" t="str">
        <f t="shared" ca="1" si="79"/>
        <v/>
      </c>
      <c r="AU150" s="177" t="str">
        <f t="shared" ca="1" si="96"/>
        <v/>
      </c>
      <c r="AV150" s="165">
        <f t="shared" ca="1" si="80"/>
        <v>0</v>
      </c>
      <c r="AW150" s="164"/>
      <c r="AX150" s="152"/>
      <c r="AY150" s="187" t="str">
        <f>IF('البرامج '!Q:Q&lt;&gt;"",'البرامج '!Q:Q,"")</f>
        <v/>
      </c>
      <c r="AZ150" s="162" t="str">
        <f t="shared" ca="1" si="81"/>
        <v/>
      </c>
      <c r="BA150" s="175" t="str">
        <f t="shared" ca="1" si="97"/>
        <v/>
      </c>
      <c r="BB150" s="165">
        <f t="shared" ca="1" si="82"/>
        <v>0</v>
      </c>
      <c r="BC150" s="152"/>
    </row>
    <row r="151" spans="1:55" x14ac:dyDescent="0.5">
      <c r="A151" s="181" t="str">
        <f t="shared" ca="1" si="83"/>
        <v/>
      </c>
      <c r="B151" s="159" t="str">
        <f>IF('البرامج '!A:A&lt;&gt;"",'البرامج '!A:A,"")</f>
        <v/>
      </c>
      <c r="C151" s="159" t="str">
        <f>IF('البرامج '!D:D&lt;&gt;"",'البرامج '!D:D,"")</f>
        <v/>
      </c>
      <c r="D151" s="159" t="str">
        <f>IF('البرامج '!G:G&lt;&gt;"",'البرامج '!G:G,"")</f>
        <v/>
      </c>
      <c r="F151" s="148"/>
      <c r="I151" s="157">
        <f t="shared" ca="1" si="73"/>
        <v>0</v>
      </c>
      <c r="K151" s="157">
        <f t="shared" ca="1" si="84"/>
        <v>0</v>
      </c>
      <c r="M151" s="157">
        <f t="shared" ca="1" si="85"/>
        <v>0</v>
      </c>
      <c r="N151" s="181" t="str">
        <f t="shared" si="74"/>
        <v/>
      </c>
      <c r="O151" s="146" t="str">
        <f t="shared" si="86"/>
        <v/>
      </c>
      <c r="P151" s="157">
        <f t="shared" ca="1" si="75"/>
        <v>0</v>
      </c>
      <c r="R151" s="161" t="str">
        <f t="shared" ca="1" si="87"/>
        <v/>
      </c>
      <c r="U151" s="157">
        <f t="shared" ca="1" si="88"/>
        <v>0</v>
      </c>
      <c r="W151" s="157">
        <f t="shared" ca="1" si="89"/>
        <v>0</v>
      </c>
      <c r="Y151" s="157">
        <f t="shared" ca="1" si="90"/>
        <v>0</v>
      </c>
      <c r="Z151" s="161" t="str">
        <f t="shared" si="91"/>
        <v/>
      </c>
      <c r="AB151" s="162" t="str">
        <f t="shared" ca="1" si="76"/>
        <v/>
      </c>
      <c r="AC151" s="175" t="str">
        <f t="shared" ca="1" si="92"/>
        <v/>
      </c>
      <c r="AD151" s="163">
        <f t="shared" ca="1" si="93"/>
        <v>0</v>
      </c>
      <c r="AG151" s="185" t="str">
        <f>IF('البرامج '!N:N&lt;&gt;"",'البرامج '!N:N,"")</f>
        <v/>
      </c>
      <c r="AH151" s="166" t="str">
        <f t="shared" ca="1" si="77"/>
        <v/>
      </c>
      <c r="AI151" s="177" t="str">
        <f t="shared" ca="1" si="94"/>
        <v/>
      </c>
      <c r="AJ151" s="165">
        <f t="shared" ca="1" si="71"/>
        <v>0</v>
      </c>
      <c r="AK151" s="164"/>
      <c r="AL151" s="152"/>
      <c r="AM151" s="162" t="str">
        <f>IF('البرامج '!O:O&lt;&gt;"",'البرامج '!O:O,"")</f>
        <v/>
      </c>
      <c r="AN151" s="162" t="str">
        <f t="shared" ca="1" si="72"/>
        <v/>
      </c>
      <c r="AO151" s="175" t="str">
        <f t="shared" ca="1" si="95"/>
        <v/>
      </c>
      <c r="AP151" s="165">
        <f t="shared" ca="1" si="78"/>
        <v>0</v>
      </c>
      <c r="AQ151" s="152"/>
      <c r="AR151" s="164"/>
      <c r="AS151" s="185" t="str">
        <f>IF('البرامج '!P:P&lt;&gt;"",'البرامج '!P:P,"")</f>
        <v/>
      </c>
      <c r="AT151" s="166" t="str">
        <f t="shared" ca="1" si="79"/>
        <v/>
      </c>
      <c r="AU151" s="177" t="str">
        <f t="shared" ca="1" si="96"/>
        <v/>
      </c>
      <c r="AV151" s="165">
        <f t="shared" ca="1" si="80"/>
        <v>0</v>
      </c>
      <c r="AW151" s="164"/>
      <c r="AX151" s="152"/>
      <c r="AY151" s="187" t="str">
        <f>IF('البرامج '!Q:Q&lt;&gt;"",'البرامج '!Q:Q,"")</f>
        <v/>
      </c>
      <c r="AZ151" s="162" t="str">
        <f t="shared" ca="1" si="81"/>
        <v/>
      </c>
      <c r="BA151" s="175" t="str">
        <f t="shared" ca="1" si="97"/>
        <v/>
      </c>
      <c r="BB151" s="165">
        <f t="shared" ca="1" si="82"/>
        <v>0</v>
      </c>
      <c r="BC151" s="152"/>
    </row>
    <row r="152" spans="1:55" x14ac:dyDescent="0.5">
      <c r="A152" s="181" t="str">
        <f t="shared" ca="1" si="83"/>
        <v/>
      </c>
      <c r="B152" s="159" t="str">
        <f>IF('البرامج '!A:A&lt;&gt;"",'البرامج '!A:A,"")</f>
        <v/>
      </c>
      <c r="C152" s="159" t="str">
        <f>IF('البرامج '!D:D&lt;&gt;"",'البرامج '!D:D,"")</f>
        <v/>
      </c>
      <c r="D152" s="159" t="str">
        <f>IF('البرامج '!G:G&lt;&gt;"",'البرامج '!G:G,"")</f>
        <v/>
      </c>
      <c r="F152" s="148"/>
      <c r="I152" s="157">
        <f t="shared" ca="1" si="73"/>
        <v>0</v>
      </c>
      <c r="K152" s="157">
        <f t="shared" ca="1" si="84"/>
        <v>0</v>
      </c>
      <c r="M152" s="157">
        <f t="shared" ca="1" si="85"/>
        <v>0</v>
      </c>
      <c r="N152" s="181" t="str">
        <f t="shared" si="74"/>
        <v/>
      </c>
      <c r="O152" s="146" t="str">
        <f t="shared" si="86"/>
        <v/>
      </c>
      <c r="P152" s="157">
        <f t="shared" ca="1" si="75"/>
        <v>0</v>
      </c>
      <c r="R152" s="161" t="str">
        <f t="shared" ca="1" si="87"/>
        <v/>
      </c>
      <c r="U152" s="157">
        <f t="shared" ca="1" si="88"/>
        <v>0</v>
      </c>
      <c r="W152" s="157">
        <f t="shared" ca="1" si="89"/>
        <v>0</v>
      </c>
      <c r="Y152" s="157">
        <f t="shared" ca="1" si="90"/>
        <v>0</v>
      </c>
      <c r="Z152" s="161" t="str">
        <f t="shared" si="91"/>
        <v/>
      </c>
      <c r="AB152" s="162" t="str">
        <f t="shared" ca="1" si="76"/>
        <v/>
      </c>
      <c r="AC152" s="175" t="str">
        <f t="shared" ca="1" si="92"/>
        <v/>
      </c>
      <c r="AD152" s="163">
        <f t="shared" ca="1" si="93"/>
        <v>0</v>
      </c>
      <c r="AG152" s="185" t="str">
        <f>IF('البرامج '!N:N&lt;&gt;"",'البرامج '!N:N,"")</f>
        <v/>
      </c>
      <c r="AH152" s="166" t="str">
        <f t="shared" ca="1" si="77"/>
        <v/>
      </c>
      <c r="AI152" s="177" t="str">
        <f t="shared" ca="1" si="94"/>
        <v/>
      </c>
      <c r="AJ152" s="165">
        <f t="shared" ca="1" si="71"/>
        <v>0</v>
      </c>
      <c r="AK152" s="164"/>
      <c r="AL152" s="152"/>
      <c r="AM152" s="162" t="str">
        <f>IF('البرامج '!O:O&lt;&gt;"",'البرامج '!O:O,"")</f>
        <v/>
      </c>
      <c r="AN152" s="162" t="str">
        <f t="shared" ca="1" si="72"/>
        <v/>
      </c>
      <c r="AO152" s="175" t="str">
        <f t="shared" ca="1" si="95"/>
        <v/>
      </c>
      <c r="AP152" s="165">
        <f t="shared" ca="1" si="78"/>
        <v>0</v>
      </c>
      <c r="AQ152" s="152"/>
      <c r="AR152" s="164"/>
      <c r="AS152" s="185" t="str">
        <f>IF('البرامج '!P:P&lt;&gt;"",'البرامج '!P:P,"")</f>
        <v/>
      </c>
      <c r="AT152" s="166" t="str">
        <f t="shared" ca="1" si="79"/>
        <v/>
      </c>
      <c r="AU152" s="177" t="str">
        <f t="shared" ca="1" si="96"/>
        <v/>
      </c>
      <c r="AV152" s="165">
        <f t="shared" ca="1" si="80"/>
        <v>0</v>
      </c>
      <c r="AW152" s="164"/>
      <c r="AX152" s="152"/>
      <c r="AY152" s="187" t="str">
        <f>IF('البرامج '!Q:Q&lt;&gt;"",'البرامج '!Q:Q,"")</f>
        <v/>
      </c>
      <c r="AZ152" s="162" t="str">
        <f t="shared" ca="1" si="81"/>
        <v/>
      </c>
      <c r="BA152" s="175" t="str">
        <f t="shared" ca="1" si="97"/>
        <v/>
      </c>
      <c r="BB152" s="165">
        <f t="shared" ca="1" si="82"/>
        <v>0</v>
      </c>
      <c r="BC152" s="152"/>
    </row>
    <row r="153" spans="1:55" x14ac:dyDescent="0.5">
      <c r="A153" s="181" t="str">
        <f t="shared" ca="1" si="83"/>
        <v/>
      </c>
      <c r="B153" s="159" t="str">
        <f>IF('البرامج '!A:A&lt;&gt;"",'البرامج '!A:A,"")</f>
        <v/>
      </c>
      <c r="C153" s="159" t="str">
        <f>IF('البرامج '!D:D&lt;&gt;"",'البرامج '!D:D,"")</f>
        <v/>
      </c>
      <c r="D153" s="159" t="str">
        <f>IF('البرامج '!G:G&lt;&gt;"",'البرامج '!G:G,"")</f>
        <v/>
      </c>
      <c r="F153" s="148"/>
      <c r="I153" s="157">
        <f t="shared" ca="1" si="73"/>
        <v>0</v>
      </c>
      <c r="K153" s="157">
        <f t="shared" ca="1" si="84"/>
        <v>0</v>
      </c>
      <c r="M153" s="157">
        <f t="shared" ca="1" si="85"/>
        <v>0</v>
      </c>
      <c r="N153" s="181" t="str">
        <f t="shared" si="74"/>
        <v/>
      </c>
      <c r="O153" s="146" t="str">
        <f t="shared" si="86"/>
        <v/>
      </c>
      <c r="P153" s="157">
        <f t="shared" ca="1" si="75"/>
        <v>0</v>
      </c>
      <c r="R153" s="161" t="str">
        <f t="shared" ca="1" si="87"/>
        <v/>
      </c>
      <c r="U153" s="157">
        <f t="shared" ca="1" si="88"/>
        <v>0</v>
      </c>
      <c r="W153" s="157">
        <f t="shared" ca="1" si="89"/>
        <v>0</v>
      </c>
      <c r="Y153" s="157">
        <f t="shared" ca="1" si="90"/>
        <v>0</v>
      </c>
      <c r="Z153" s="161" t="str">
        <f t="shared" si="91"/>
        <v/>
      </c>
      <c r="AB153" s="162" t="str">
        <f t="shared" ca="1" si="76"/>
        <v/>
      </c>
      <c r="AC153" s="175" t="str">
        <f t="shared" ca="1" si="92"/>
        <v/>
      </c>
      <c r="AD153" s="163">
        <f t="shared" ca="1" si="93"/>
        <v>0</v>
      </c>
      <c r="AG153" s="185" t="str">
        <f>IF('البرامج '!N:N&lt;&gt;"",'البرامج '!N:N,"")</f>
        <v/>
      </c>
      <c r="AH153" s="166" t="str">
        <f t="shared" ca="1" si="77"/>
        <v/>
      </c>
      <c r="AI153" s="177" t="str">
        <f t="shared" ca="1" si="94"/>
        <v/>
      </c>
      <c r="AJ153" s="165">
        <f t="shared" ca="1" si="71"/>
        <v>0</v>
      </c>
      <c r="AK153" s="164"/>
      <c r="AL153" s="152"/>
      <c r="AM153" s="162" t="str">
        <f>IF('البرامج '!O:O&lt;&gt;"",'البرامج '!O:O,"")</f>
        <v/>
      </c>
      <c r="AN153" s="162" t="str">
        <f t="shared" ca="1" si="72"/>
        <v/>
      </c>
      <c r="AO153" s="175" t="str">
        <f t="shared" ca="1" si="95"/>
        <v/>
      </c>
      <c r="AP153" s="165">
        <f t="shared" ca="1" si="78"/>
        <v>0</v>
      </c>
      <c r="AQ153" s="152"/>
      <c r="AR153" s="164"/>
      <c r="AS153" s="185" t="str">
        <f>IF('البرامج '!P:P&lt;&gt;"",'البرامج '!P:P,"")</f>
        <v/>
      </c>
      <c r="AT153" s="166" t="str">
        <f t="shared" ca="1" si="79"/>
        <v/>
      </c>
      <c r="AU153" s="177" t="str">
        <f t="shared" ca="1" si="96"/>
        <v/>
      </c>
      <c r="AV153" s="165">
        <f t="shared" ca="1" si="80"/>
        <v>0</v>
      </c>
      <c r="AW153" s="164"/>
      <c r="AX153" s="152"/>
      <c r="AY153" s="187" t="str">
        <f>IF('البرامج '!Q:Q&lt;&gt;"",'البرامج '!Q:Q,"")</f>
        <v/>
      </c>
      <c r="AZ153" s="162" t="str">
        <f t="shared" ca="1" si="81"/>
        <v/>
      </c>
      <c r="BA153" s="175" t="str">
        <f t="shared" ca="1" si="97"/>
        <v/>
      </c>
      <c r="BB153" s="165">
        <f t="shared" ca="1" si="82"/>
        <v>0</v>
      </c>
      <c r="BC153" s="152"/>
    </row>
    <row r="154" spans="1:55" x14ac:dyDescent="0.5">
      <c r="A154" s="181" t="str">
        <f t="shared" ca="1" si="83"/>
        <v/>
      </c>
      <c r="B154" s="159" t="str">
        <f>IF('البرامج '!A:A&lt;&gt;"",'البرامج '!A:A,"")</f>
        <v/>
      </c>
      <c r="C154" s="159" t="str">
        <f>IF('البرامج '!D:D&lt;&gt;"",'البرامج '!D:D,"")</f>
        <v/>
      </c>
      <c r="D154" s="159" t="str">
        <f>IF('البرامج '!G:G&lt;&gt;"",'البرامج '!G:G,"")</f>
        <v/>
      </c>
      <c r="F154" s="148"/>
      <c r="I154" s="157">
        <f t="shared" ca="1" si="73"/>
        <v>0</v>
      </c>
      <c r="K154" s="157">
        <f t="shared" ca="1" si="84"/>
        <v>0</v>
      </c>
      <c r="M154" s="157">
        <f t="shared" ca="1" si="85"/>
        <v>0</v>
      </c>
      <c r="N154" s="181" t="str">
        <f t="shared" si="74"/>
        <v/>
      </c>
      <c r="O154" s="146" t="str">
        <f t="shared" si="86"/>
        <v/>
      </c>
      <c r="P154" s="157">
        <f t="shared" ca="1" si="75"/>
        <v>0</v>
      </c>
      <c r="R154" s="161" t="str">
        <f t="shared" ca="1" si="87"/>
        <v/>
      </c>
      <c r="U154" s="157">
        <f t="shared" ca="1" si="88"/>
        <v>0</v>
      </c>
      <c r="W154" s="157">
        <f t="shared" ca="1" si="89"/>
        <v>0</v>
      </c>
      <c r="Y154" s="157">
        <f t="shared" ca="1" si="90"/>
        <v>0</v>
      </c>
      <c r="Z154" s="161" t="str">
        <f t="shared" si="91"/>
        <v/>
      </c>
      <c r="AB154" s="162" t="str">
        <f t="shared" ca="1" si="76"/>
        <v/>
      </c>
      <c r="AC154" s="175" t="str">
        <f t="shared" ca="1" si="92"/>
        <v/>
      </c>
      <c r="AD154" s="163">
        <f t="shared" ca="1" si="93"/>
        <v>0</v>
      </c>
      <c r="AG154" s="185" t="str">
        <f>IF('البرامج '!N:N&lt;&gt;"",'البرامج '!N:N,"")</f>
        <v/>
      </c>
      <c r="AH154" s="166" t="str">
        <f t="shared" ca="1" si="77"/>
        <v/>
      </c>
      <c r="AI154" s="177" t="str">
        <f t="shared" ca="1" si="94"/>
        <v/>
      </c>
      <c r="AJ154" s="165">
        <f t="shared" ca="1" si="71"/>
        <v>0</v>
      </c>
      <c r="AK154" s="164"/>
      <c r="AL154" s="152"/>
      <c r="AM154" s="162" t="str">
        <f>IF('البرامج '!O:O&lt;&gt;"",'البرامج '!O:O,"")</f>
        <v/>
      </c>
      <c r="AN154" s="162" t="str">
        <f t="shared" ca="1" si="72"/>
        <v/>
      </c>
      <c r="AO154" s="175" t="str">
        <f t="shared" ca="1" si="95"/>
        <v/>
      </c>
      <c r="AP154" s="165">
        <f t="shared" ca="1" si="78"/>
        <v>0</v>
      </c>
      <c r="AQ154" s="152"/>
      <c r="AR154" s="164"/>
      <c r="AS154" s="185" t="str">
        <f>IF('البرامج '!P:P&lt;&gt;"",'البرامج '!P:P,"")</f>
        <v/>
      </c>
      <c r="AT154" s="166" t="str">
        <f t="shared" ca="1" si="79"/>
        <v/>
      </c>
      <c r="AU154" s="177" t="str">
        <f t="shared" ca="1" si="96"/>
        <v/>
      </c>
      <c r="AV154" s="165">
        <f t="shared" ca="1" si="80"/>
        <v>0</v>
      </c>
      <c r="AW154" s="164"/>
      <c r="AX154" s="152"/>
      <c r="AY154" s="187" t="str">
        <f>IF('البرامج '!Q:Q&lt;&gt;"",'البرامج '!Q:Q,"")</f>
        <v/>
      </c>
      <c r="AZ154" s="162" t="str">
        <f t="shared" ca="1" si="81"/>
        <v/>
      </c>
      <c r="BA154" s="175" t="str">
        <f t="shared" ca="1" si="97"/>
        <v/>
      </c>
      <c r="BB154" s="165">
        <f t="shared" ca="1" si="82"/>
        <v>0</v>
      </c>
      <c r="BC154" s="152"/>
    </row>
    <row r="155" spans="1:55" x14ac:dyDescent="0.5">
      <c r="A155" s="181" t="str">
        <f t="shared" ca="1" si="83"/>
        <v/>
      </c>
      <c r="B155" s="159" t="str">
        <f>IF('البرامج '!A:A&lt;&gt;"",'البرامج '!A:A,"")</f>
        <v/>
      </c>
      <c r="C155" s="159" t="str">
        <f>IF('البرامج '!D:D&lt;&gt;"",'البرامج '!D:D,"")</f>
        <v/>
      </c>
      <c r="D155" s="159" t="str">
        <f>IF('البرامج '!G:G&lt;&gt;"",'البرامج '!G:G,"")</f>
        <v/>
      </c>
      <c r="F155" s="148"/>
      <c r="I155" s="157">
        <f t="shared" ca="1" si="73"/>
        <v>0</v>
      </c>
      <c r="K155" s="157">
        <f t="shared" ca="1" si="84"/>
        <v>0</v>
      </c>
      <c r="M155" s="157">
        <f t="shared" ca="1" si="85"/>
        <v>0</v>
      </c>
      <c r="N155" s="181" t="str">
        <f t="shared" si="74"/>
        <v/>
      </c>
      <c r="O155" s="146" t="str">
        <f t="shared" si="86"/>
        <v/>
      </c>
      <c r="P155" s="157">
        <f t="shared" ca="1" si="75"/>
        <v>0</v>
      </c>
      <c r="R155" s="161" t="str">
        <f t="shared" ca="1" si="87"/>
        <v/>
      </c>
      <c r="U155" s="157">
        <f t="shared" ca="1" si="88"/>
        <v>0</v>
      </c>
      <c r="W155" s="157">
        <f t="shared" ca="1" si="89"/>
        <v>0</v>
      </c>
      <c r="Y155" s="157">
        <f t="shared" ca="1" si="90"/>
        <v>0</v>
      </c>
      <c r="Z155" s="161" t="str">
        <f t="shared" si="91"/>
        <v/>
      </c>
      <c r="AB155" s="162" t="str">
        <f t="shared" ca="1" si="76"/>
        <v/>
      </c>
      <c r="AC155" s="175" t="str">
        <f t="shared" ca="1" si="92"/>
        <v/>
      </c>
      <c r="AD155" s="163">
        <f t="shared" ca="1" si="93"/>
        <v>0</v>
      </c>
      <c r="AG155" s="185" t="str">
        <f>IF('البرامج '!N:N&lt;&gt;"",'البرامج '!N:N,"")</f>
        <v/>
      </c>
      <c r="AH155" s="166" t="str">
        <f t="shared" ca="1" si="77"/>
        <v/>
      </c>
      <c r="AI155" s="177" t="str">
        <f t="shared" ca="1" si="94"/>
        <v/>
      </c>
      <c r="AJ155" s="165">
        <f t="shared" ca="1" si="71"/>
        <v>0</v>
      </c>
      <c r="AK155" s="164"/>
      <c r="AL155" s="152"/>
      <c r="AM155" s="162" t="str">
        <f>IF('البرامج '!O:O&lt;&gt;"",'البرامج '!O:O,"")</f>
        <v/>
      </c>
      <c r="AN155" s="162" t="str">
        <f t="shared" ca="1" si="72"/>
        <v/>
      </c>
      <c r="AO155" s="175" t="str">
        <f t="shared" ca="1" si="95"/>
        <v/>
      </c>
      <c r="AP155" s="165">
        <f t="shared" ca="1" si="78"/>
        <v>0</v>
      </c>
      <c r="AQ155" s="152"/>
      <c r="AR155" s="164"/>
      <c r="AS155" s="185" t="str">
        <f>IF('البرامج '!P:P&lt;&gt;"",'البرامج '!P:P,"")</f>
        <v/>
      </c>
      <c r="AT155" s="166" t="str">
        <f t="shared" ca="1" si="79"/>
        <v/>
      </c>
      <c r="AU155" s="177" t="str">
        <f t="shared" ca="1" si="96"/>
        <v/>
      </c>
      <c r="AV155" s="165">
        <f t="shared" ca="1" si="80"/>
        <v>0</v>
      </c>
      <c r="AW155" s="164"/>
      <c r="AX155" s="152"/>
      <c r="AY155" s="187" t="str">
        <f>IF('البرامج '!Q:Q&lt;&gt;"",'البرامج '!Q:Q,"")</f>
        <v/>
      </c>
      <c r="AZ155" s="162" t="str">
        <f t="shared" ca="1" si="81"/>
        <v/>
      </c>
      <c r="BA155" s="175" t="str">
        <f t="shared" ca="1" si="97"/>
        <v/>
      </c>
      <c r="BB155" s="165">
        <f t="shared" ca="1" si="82"/>
        <v>0</v>
      </c>
      <c r="BC155" s="152"/>
    </row>
    <row r="156" spans="1:55" x14ac:dyDescent="0.5">
      <c r="A156" s="181" t="str">
        <f t="shared" ca="1" si="83"/>
        <v/>
      </c>
      <c r="B156" s="159" t="str">
        <f>IF('البرامج '!A:A&lt;&gt;"",'البرامج '!A:A,"")</f>
        <v/>
      </c>
      <c r="C156" s="159" t="str">
        <f>IF('البرامج '!D:D&lt;&gt;"",'البرامج '!D:D,"")</f>
        <v/>
      </c>
      <c r="D156" s="159" t="str">
        <f>IF('البرامج '!G:G&lt;&gt;"",'البرامج '!G:G,"")</f>
        <v/>
      </c>
      <c r="F156" s="148"/>
      <c r="I156" s="157">
        <f t="shared" ca="1" si="73"/>
        <v>0</v>
      </c>
      <c r="K156" s="157">
        <f t="shared" ca="1" si="84"/>
        <v>0</v>
      </c>
      <c r="M156" s="157">
        <f t="shared" ca="1" si="85"/>
        <v>0</v>
      </c>
      <c r="N156" s="181" t="str">
        <f t="shared" si="74"/>
        <v/>
      </c>
      <c r="O156" s="146" t="str">
        <f t="shared" si="86"/>
        <v/>
      </c>
      <c r="P156" s="157">
        <f t="shared" ca="1" si="75"/>
        <v>0</v>
      </c>
      <c r="R156" s="161" t="str">
        <f t="shared" ca="1" si="87"/>
        <v/>
      </c>
      <c r="U156" s="157">
        <f t="shared" ca="1" si="88"/>
        <v>0</v>
      </c>
      <c r="W156" s="157">
        <f t="shared" ca="1" si="89"/>
        <v>0</v>
      </c>
      <c r="Y156" s="157">
        <f t="shared" ca="1" si="90"/>
        <v>0</v>
      </c>
      <c r="Z156" s="161" t="str">
        <f t="shared" si="91"/>
        <v/>
      </c>
      <c r="AB156" s="162" t="str">
        <f t="shared" ca="1" si="76"/>
        <v/>
      </c>
      <c r="AC156" s="175" t="str">
        <f t="shared" ca="1" si="92"/>
        <v/>
      </c>
      <c r="AD156" s="163">
        <f t="shared" ca="1" si="93"/>
        <v>0</v>
      </c>
      <c r="AG156" s="185" t="str">
        <f>IF('البرامج '!N:N&lt;&gt;"",'البرامج '!N:N,"")</f>
        <v/>
      </c>
      <c r="AH156" s="166" t="str">
        <f t="shared" ca="1" si="77"/>
        <v/>
      </c>
      <c r="AI156" s="177" t="str">
        <f t="shared" ca="1" si="94"/>
        <v/>
      </c>
      <c r="AJ156" s="165">
        <f t="shared" ca="1" si="71"/>
        <v>0</v>
      </c>
      <c r="AK156" s="164"/>
      <c r="AL156" s="152"/>
      <c r="AM156" s="162" t="str">
        <f>IF('البرامج '!O:O&lt;&gt;"",'البرامج '!O:O,"")</f>
        <v/>
      </c>
      <c r="AN156" s="162" t="str">
        <f t="shared" ca="1" si="72"/>
        <v/>
      </c>
      <c r="AO156" s="175" t="str">
        <f t="shared" ca="1" si="95"/>
        <v/>
      </c>
      <c r="AP156" s="165">
        <f t="shared" ca="1" si="78"/>
        <v>0</v>
      </c>
      <c r="AQ156" s="152"/>
      <c r="AR156" s="164"/>
      <c r="AS156" s="185" t="str">
        <f>IF('البرامج '!P:P&lt;&gt;"",'البرامج '!P:P,"")</f>
        <v/>
      </c>
      <c r="AT156" s="166" t="str">
        <f t="shared" ca="1" si="79"/>
        <v/>
      </c>
      <c r="AU156" s="177" t="str">
        <f t="shared" ca="1" si="96"/>
        <v/>
      </c>
      <c r="AV156" s="165">
        <f t="shared" ca="1" si="80"/>
        <v>0</v>
      </c>
      <c r="AW156" s="164"/>
      <c r="AX156" s="152"/>
      <c r="AY156" s="187" t="str">
        <f>IF('البرامج '!Q:Q&lt;&gt;"",'البرامج '!Q:Q,"")</f>
        <v/>
      </c>
      <c r="AZ156" s="162" t="str">
        <f t="shared" ca="1" si="81"/>
        <v/>
      </c>
      <c r="BA156" s="175" t="str">
        <f t="shared" ca="1" si="97"/>
        <v/>
      </c>
      <c r="BB156" s="165">
        <f t="shared" ca="1" si="82"/>
        <v>0</v>
      </c>
      <c r="BC156" s="152"/>
    </row>
    <row r="157" spans="1:55" x14ac:dyDescent="0.5">
      <c r="A157" s="181" t="str">
        <f t="shared" ca="1" si="83"/>
        <v/>
      </c>
      <c r="B157" s="159" t="str">
        <f>IF('البرامج '!A:A&lt;&gt;"",'البرامج '!A:A,"")</f>
        <v/>
      </c>
      <c r="C157" s="159" t="str">
        <f>IF('البرامج '!D:D&lt;&gt;"",'البرامج '!D:D,"")</f>
        <v/>
      </c>
      <c r="D157" s="159" t="str">
        <f>IF('البرامج '!G:G&lt;&gt;"",'البرامج '!G:G,"")</f>
        <v/>
      </c>
      <c r="F157" s="148"/>
      <c r="I157" s="157">
        <f t="shared" ca="1" si="73"/>
        <v>0</v>
      </c>
      <c r="K157" s="157">
        <f t="shared" ca="1" si="84"/>
        <v>0</v>
      </c>
      <c r="M157" s="157">
        <f t="shared" ca="1" si="85"/>
        <v>0</v>
      </c>
      <c r="N157" s="181" t="str">
        <f t="shared" si="74"/>
        <v/>
      </c>
      <c r="O157" s="146" t="str">
        <f t="shared" si="86"/>
        <v/>
      </c>
      <c r="P157" s="157">
        <f t="shared" ca="1" si="75"/>
        <v>0</v>
      </c>
      <c r="R157" s="161" t="str">
        <f t="shared" ca="1" si="87"/>
        <v/>
      </c>
      <c r="U157" s="157">
        <f t="shared" ca="1" si="88"/>
        <v>0</v>
      </c>
      <c r="W157" s="157">
        <f t="shared" ca="1" si="89"/>
        <v>0</v>
      </c>
      <c r="Y157" s="157">
        <f t="shared" ca="1" si="90"/>
        <v>0</v>
      </c>
      <c r="Z157" s="161" t="str">
        <f t="shared" si="91"/>
        <v/>
      </c>
      <c r="AB157" s="162" t="str">
        <f t="shared" ca="1" si="76"/>
        <v/>
      </c>
      <c r="AC157" s="175" t="str">
        <f t="shared" ca="1" si="92"/>
        <v/>
      </c>
      <c r="AD157" s="163">
        <f t="shared" ca="1" si="93"/>
        <v>0</v>
      </c>
      <c r="AG157" s="185" t="str">
        <f>IF('البرامج '!N:N&lt;&gt;"",'البرامج '!N:N,"")</f>
        <v/>
      </c>
      <c r="AH157" s="166" t="str">
        <f t="shared" ca="1" si="77"/>
        <v/>
      </c>
      <c r="AI157" s="177" t="str">
        <f t="shared" ca="1" si="94"/>
        <v/>
      </c>
      <c r="AJ157" s="165">
        <f t="shared" ca="1" si="71"/>
        <v>0</v>
      </c>
      <c r="AK157" s="164"/>
      <c r="AL157" s="152"/>
      <c r="AM157" s="162" t="str">
        <f>IF('البرامج '!O:O&lt;&gt;"",'البرامج '!O:O,"")</f>
        <v/>
      </c>
      <c r="AN157" s="162" t="str">
        <f t="shared" ca="1" si="72"/>
        <v/>
      </c>
      <c r="AO157" s="175" t="str">
        <f t="shared" ca="1" si="95"/>
        <v/>
      </c>
      <c r="AP157" s="165">
        <f t="shared" ca="1" si="78"/>
        <v>0</v>
      </c>
      <c r="AQ157" s="152"/>
      <c r="AR157" s="164"/>
      <c r="AS157" s="185" t="str">
        <f>IF('البرامج '!P:P&lt;&gt;"",'البرامج '!P:P,"")</f>
        <v/>
      </c>
      <c r="AT157" s="166" t="str">
        <f t="shared" ca="1" si="79"/>
        <v/>
      </c>
      <c r="AU157" s="177" t="str">
        <f t="shared" ca="1" si="96"/>
        <v/>
      </c>
      <c r="AV157" s="165">
        <f t="shared" ca="1" si="80"/>
        <v>0</v>
      </c>
      <c r="AW157" s="164"/>
      <c r="AX157" s="152"/>
      <c r="AY157" s="187" t="str">
        <f>IF('البرامج '!Q:Q&lt;&gt;"",'البرامج '!Q:Q,"")</f>
        <v/>
      </c>
      <c r="AZ157" s="162" t="str">
        <f t="shared" ca="1" si="81"/>
        <v/>
      </c>
      <c r="BA157" s="175" t="str">
        <f t="shared" ca="1" si="97"/>
        <v/>
      </c>
      <c r="BB157" s="165">
        <f t="shared" ca="1" si="82"/>
        <v>0</v>
      </c>
      <c r="BC157" s="152"/>
    </row>
    <row r="158" spans="1:55" x14ac:dyDescent="0.5">
      <c r="A158" s="181" t="str">
        <f t="shared" ca="1" si="83"/>
        <v/>
      </c>
      <c r="B158" s="159" t="str">
        <f>IF('البرامج '!A:A&lt;&gt;"",'البرامج '!A:A,"")</f>
        <v/>
      </c>
      <c r="C158" s="159" t="str">
        <f>IF('البرامج '!D:D&lt;&gt;"",'البرامج '!D:D,"")</f>
        <v/>
      </c>
      <c r="D158" s="159" t="str">
        <f>IF('البرامج '!G:G&lt;&gt;"",'البرامج '!G:G,"")</f>
        <v/>
      </c>
      <c r="F158" s="148"/>
      <c r="I158" s="157">
        <f t="shared" ca="1" si="73"/>
        <v>0</v>
      </c>
      <c r="K158" s="157">
        <f t="shared" ca="1" si="84"/>
        <v>0</v>
      </c>
      <c r="M158" s="157">
        <f t="shared" ca="1" si="85"/>
        <v>0</v>
      </c>
      <c r="N158" s="181" t="str">
        <f t="shared" si="74"/>
        <v/>
      </c>
      <c r="O158" s="146" t="str">
        <f t="shared" si="86"/>
        <v/>
      </c>
      <c r="P158" s="157">
        <f t="shared" ca="1" si="75"/>
        <v>0</v>
      </c>
      <c r="R158" s="161" t="str">
        <f t="shared" ca="1" si="87"/>
        <v/>
      </c>
      <c r="U158" s="157">
        <f t="shared" ca="1" si="88"/>
        <v>0</v>
      </c>
      <c r="W158" s="157">
        <f t="shared" ca="1" si="89"/>
        <v>0</v>
      </c>
      <c r="Y158" s="157">
        <f t="shared" ca="1" si="90"/>
        <v>0</v>
      </c>
      <c r="Z158" s="161" t="str">
        <f t="shared" si="91"/>
        <v/>
      </c>
      <c r="AB158" s="162" t="str">
        <f t="shared" ca="1" si="76"/>
        <v/>
      </c>
      <c r="AC158" s="175" t="str">
        <f t="shared" ca="1" si="92"/>
        <v/>
      </c>
      <c r="AD158" s="163">
        <f t="shared" ca="1" si="93"/>
        <v>0</v>
      </c>
      <c r="AG158" s="185" t="str">
        <f>IF('البرامج '!N:N&lt;&gt;"",'البرامج '!N:N,"")</f>
        <v/>
      </c>
      <c r="AH158" s="166" t="str">
        <f t="shared" ca="1" si="77"/>
        <v/>
      </c>
      <c r="AI158" s="177" t="str">
        <f t="shared" ca="1" si="94"/>
        <v/>
      </c>
      <c r="AJ158" s="165">
        <f t="shared" ca="1" si="71"/>
        <v>0</v>
      </c>
      <c r="AK158" s="164"/>
      <c r="AL158" s="152"/>
      <c r="AM158" s="162" t="str">
        <f>IF('البرامج '!O:O&lt;&gt;"",'البرامج '!O:O,"")</f>
        <v/>
      </c>
      <c r="AN158" s="162" t="str">
        <f t="shared" ca="1" si="72"/>
        <v/>
      </c>
      <c r="AO158" s="175" t="str">
        <f t="shared" ca="1" si="95"/>
        <v/>
      </c>
      <c r="AP158" s="165">
        <f t="shared" ca="1" si="78"/>
        <v>0</v>
      </c>
      <c r="AQ158" s="152"/>
      <c r="AR158" s="164"/>
      <c r="AS158" s="185" t="str">
        <f>IF('البرامج '!P:P&lt;&gt;"",'البرامج '!P:P,"")</f>
        <v/>
      </c>
      <c r="AT158" s="166" t="str">
        <f t="shared" ca="1" si="79"/>
        <v/>
      </c>
      <c r="AU158" s="177" t="str">
        <f t="shared" ca="1" si="96"/>
        <v/>
      </c>
      <c r="AV158" s="165">
        <f t="shared" ca="1" si="80"/>
        <v>0</v>
      </c>
      <c r="AW158" s="164"/>
      <c r="AX158" s="152"/>
      <c r="AY158" s="187" t="str">
        <f>IF('البرامج '!Q:Q&lt;&gt;"",'البرامج '!Q:Q,"")</f>
        <v/>
      </c>
      <c r="AZ158" s="162" t="str">
        <f t="shared" ca="1" si="81"/>
        <v/>
      </c>
      <c r="BA158" s="175" t="str">
        <f t="shared" ca="1" si="97"/>
        <v/>
      </c>
      <c r="BB158" s="165">
        <f t="shared" ca="1" si="82"/>
        <v>0</v>
      </c>
      <c r="BC158" s="152"/>
    </row>
    <row r="159" spans="1:55" x14ac:dyDescent="0.5">
      <c r="A159" s="181" t="str">
        <f t="shared" ca="1" si="83"/>
        <v/>
      </c>
      <c r="B159" s="159" t="str">
        <f>IF('البرامج '!A:A&lt;&gt;"",'البرامج '!A:A,"")</f>
        <v/>
      </c>
      <c r="C159" s="159" t="str">
        <f>IF('البرامج '!D:D&lt;&gt;"",'البرامج '!D:D,"")</f>
        <v/>
      </c>
      <c r="D159" s="159" t="str">
        <f>IF('البرامج '!G:G&lt;&gt;"",'البرامج '!G:G,"")</f>
        <v/>
      </c>
      <c r="F159" s="148"/>
      <c r="I159" s="157">
        <f t="shared" ca="1" si="73"/>
        <v>0</v>
      </c>
      <c r="K159" s="157">
        <f t="shared" ca="1" si="84"/>
        <v>0</v>
      </c>
      <c r="M159" s="157">
        <f t="shared" ca="1" si="85"/>
        <v>0</v>
      </c>
      <c r="N159" s="181" t="str">
        <f t="shared" si="74"/>
        <v/>
      </c>
      <c r="O159" s="146" t="str">
        <f t="shared" si="86"/>
        <v/>
      </c>
      <c r="P159" s="157">
        <f t="shared" ca="1" si="75"/>
        <v>0</v>
      </c>
      <c r="R159" s="161" t="str">
        <f t="shared" ca="1" si="87"/>
        <v/>
      </c>
      <c r="U159" s="157">
        <f t="shared" ca="1" si="88"/>
        <v>0</v>
      </c>
      <c r="W159" s="157">
        <f t="shared" ca="1" si="89"/>
        <v>0</v>
      </c>
      <c r="Y159" s="157">
        <f t="shared" ca="1" si="90"/>
        <v>0</v>
      </c>
      <c r="Z159" s="161" t="str">
        <f t="shared" si="91"/>
        <v/>
      </c>
      <c r="AB159" s="162" t="str">
        <f t="shared" ca="1" si="76"/>
        <v/>
      </c>
      <c r="AC159" s="175" t="str">
        <f t="shared" ca="1" si="92"/>
        <v/>
      </c>
      <c r="AD159" s="163">
        <f t="shared" ca="1" si="93"/>
        <v>0</v>
      </c>
      <c r="AG159" s="185" t="str">
        <f>IF('البرامج '!N:N&lt;&gt;"",'البرامج '!N:N,"")</f>
        <v/>
      </c>
      <c r="AH159" s="166" t="str">
        <f t="shared" ca="1" si="77"/>
        <v/>
      </c>
      <c r="AI159" s="177" t="str">
        <f t="shared" ca="1" si="94"/>
        <v/>
      </c>
      <c r="AJ159" s="165">
        <f t="shared" ca="1" si="71"/>
        <v>0</v>
      </c>
      <c r="AK159" s="164"/>
      <c r="AL159" s="152"/>
      <c r="AM159" s="162" t="str">
        <f>IF('البرامج '!O:O&lt;&gt;"",'البرامج '!O:O,"")</f>
        <v/>
      </c>
      <c r="AN159" s="162" t="str">
        <f t="shared" ca="1" si="72"/>
        <v/>
      </c>
      <c r="AO159" s="175" t="str">
        <f t="shared" ca="1" si="95"/>
        <v/>
      </c>
      <c r="AP159" s="165">
        <f t="shared" ca="1" si="78"/>
        <v>0</v>
      </c>
      <c r="AQ159" s="152"/>
      <c r="AR159" s="164"/>
      <c r="AS159" s="185" t="str">
        <f>IF('البرامج '!P:P&lt;&gt;"",'البرامج '!P:P,"")</f>
        <v/>
      </c>
      <c r="AT159" s="166" t="str">
        <f t="shared" ca="1" si="79"/>
        <v/>
      </c>
      <c r="AU159" s="177" t="str">
        <f t="shared" ca="1" si="96"/>
        <v/>
      </c>
      <c r="AV159" s="165">
        <f t="shared" ca="1" si="80"/>
        <v>0</v>
      </c>
      <c r="AW159" s="164"/>
      <c r="AX159" s="152"/>
      <c r="AY159" s="187" t="str">
        <f>IF('البرامج '!Q:Q&lt;&gt;"",'البرامج '!Q:Q,"")</f>
        <v/>
      </c>
      <c r="AZ159" s="162" t="str">
        <f t="shared" ca="1" si="81"/>
        <v/>
      </c>
      <c r="BA159" s="175" t="str">
        <f t="shared" ca="1" si="97"/>
        <v/>
      </c>
      <c r="BB159" s="165">
        <f t="shared" ca="1" si="82"/>
        <v>0</v>
      </c>
      <c r="BC159" s="152"/>
    </row>
    <row r="160" spans="1:55" x14ac:dyDescent="0.5">
      <c r="A160" s="181" t="str">
        <f t="shared" ca="1" si="83"/>
        <v/>
      </c>
      <c r="B160" s="159" t="str">
        <f>IF('البرامج '!A:A&lt;&gt;"",'البرامج '!A:A,"")</f>
        <v/>
      </c>
      <c r="C160" s="159" t="str">
        <f>IF('البرامج '!D:D&lt;&gt;"",'البرامج '!D:D,"")</f>
        <v/>
      </c>
      <c r="D160" s="159" t="str">
        <f>IF('البرامج '!G:G&lt;&gt;"",'البرامج '!G:G,"")</f>
        <v/>
      </c>
      <c r="F160" s="148"/>
      <c r="I160" s="157">
        <f t="shared" ca="1" si="73"/>
        <v>0</v>
      </c>
      <c r="K160" s="157">
        <f t="shared" ca="1" si="84"/>
        <v>0</v>
      </c>
      <c r="M160" s="157">
        <f t="shared" ca="1" si="85"/>
        <v>0</v>
      </c>
      <c r="N160" s="181" t="str">
        <f t="shared" si="74"/>
        <v/>
      </c>
      <c r="O160" s="146" t="str">
        <f t="shared" si="86"/>
        <v/>
      </c>
      <c r="P160" s="157">
        <f t="shared" ca="1" si="75"/>
        <v>0</v>
      </c>
      <c r="R160" s="161" t="str">
        <f t="shared" ca="1" si="87"/>
        <v/>
      </c>
      <c r="U160" s="157">
        <f t="shared" ca="1" si="88"/>
        <v>0</v>
      </c>
      <c r="W160" s="157">
        <f t="shared" ca="1" si="89"/>
        <v>0</v>
      </c>
      <c r="Y160" s="157">
        <f t="shared" ca="1" si="90"/>
        <v>0</v>
      </c>
      <c r="Z160" s="161" t="str">
        <f t="shared" si="91"/>
        <v/>
      </c>
      <c r="AB160" s="162" t="str">
        <f t="shared" ca="1" si="76"/>
        <v/>
      </c>
      <c r="AC160" s="175" t="str">
        <f t="shared" ca="1" si="92"/>
        <v/>
      </c>
      <c r="AD160" s="163">
        <f t="shared" ca="1" si="93"/>
        <v>0</v>
      </c>
      <c r="AG160" s="185" t="str">
        <f>IF('البرامج '!N:N&lt;&gt;"",'البرامج '!N:N,"")</f>
        <v/>
      </c>
      <c r="AH160" s="166" t="str">
        <f t="shared" ca="1" si="77"/>
        <v/>
      </c>
      <c r="AI160" s="177" t="str">
        <f t="shared" ca="1" si="94"/>
        <v/>
      </c>
      <c r="AJ160" s="165">
        <f t="shared" ca="1" si="71"/>
        <v>0</v>
      </c>
      <c r="AK160" s="164"/>
      <c r="AL160" s="152"/>
      <c r="AM160" s="162" t="str">
        <f>IF('البرامج '!O:O&lt;&gt;"",'البرامج '!O:O,"")</f>
        <v/>
      </c>
      <c r="AN160" s="162" t="str">
        <f t="shared" ca="1" si="72"/>
        <v/>
      </c>
      <c r="AO160" s="175" t="str">
        <f t="shared" ca="1" si="95"/>
        <v/>
      </c>
      <c r="AP160" s="165">
        <f t="shared" ca="1" si="78"/>
        <v>0</v>
      </c>
      <c r="AQ160" s="152"/>
      <c r="AR160" s="164"/>
      <c r="AS160" s="185" t="str">
        <f>IF('البرامج '!P:P&lt;&gt;"",'البرامج '!P:P,"")</f>
        <v/>
      </c>
      <c r="AT160" s="166" t="str">
        <f t="shared" ca="1" si="79"/>
        <v/>
      </c>
      <c r="AU160" s="177" t="str">
        <f t="shared" ca="1" si="96"/>
        <v/>
      </c>
      <c r="AV160" s="165">
        <f t="shared" ca="1" si="80"/>
        <v>0</v>
      </c>
      <c r="AW160" s="164"/>
      <c r="AX160" s="152"/>
      <c r="AY160" s="187" t="str">
        <f>IF('البرامج '!Q:Q&lt;&gt;"",'البرامج '!Q:Q,"")</f>
        <v/>
      </c>
      <c r="AZ160" s="162" t="str">
        <f t="shared" ca="1" si="81"/>
        <v/>
      </c>
      <c r="BA160" s="175" t="str">
        <f t="shared" ca="1" si="97"/>
        <v/>
      </c>
      <c r="BB160" s="165">
        <f t="shared" ca="1" si="82"/>
        <v>0</v>
      </c>
      <c r="BC160" s="152"/>
    </row>
    <row r="161" spans="1:55" x14ac:dyDescent="0.5">
      <c r="A161" s="181" t="str">
        <f t="shared" ca="1" si="83"/>
        <v/>
      </c>
      <c r="B161" s="159" t="str">
        <f>IF('البرامج '!A:A&lt;&gt;"",'البرامج '!A:A,"")</f>
        <v/>
      </c>
      <c r="C161" s="159" t="str">
        <f>IF('البرامج '!D:D&lt;&gt;"",'البرامج '!D:D,"")</f>
        <v/>
      </c>
      <c r="D161" s="159" t="str">
        <f>IF('البرامج '!G:G&lt;&gt;"",'البرامج '!G:G,"")</f>
        <v/>
      </c>
      <c r="F161" s="148"/>
      <c r="I161" s="157">
        <f t="shared" ca="1" si="73"/>
        <v>0</v>
      </c>
      <c r="K161" s="157">
        <f t="shared" ca="1" si="84"/>
        <v>0</v>
      </c>
      <c r="M161" s="157">
        <f t="shared" ca="1" si="85"/>
        <v>0</v>
      </c>
      <c r="N161" s="181" t="str">
        <f t="shared" si="74"/>
        <v/>
      </c>
      <c r="O161" s="146" t="str">
        <f t="shared" si="86"/>
        <v/>
      </c>
      <c r="P161" s="157">
        <f t="shared" ca="1" si="75"/>
        <v>0</v>
      </c>
      <c r="R161" s="161" t="str">
        <f t="shared" ca="1" si="87"/>
        <v/>
      </c>
      <c r="U161" s="157">
        <f t="shared" ca="1" si="88"/>
        <v>0</v>
      </c>
      <c r="W161" s="157">
        <f t="shared" ca="1" si="89"/>
        <v>0</v>
      </c>
      <c r="Y161" s="157">
        <f t="shared" ca="1" si="90"/>
        <v>0</v>
      </c>
      <c r="Z161" s="161" t="str">
        <f t="shared" si="91"/>
        <v/>
      </c>
      <c r="AB161" s="162" t="str">
        <f t="shared" ca="1" si="76"/>
        <v/>
      </c>
      <c r="AC161" s="175" t="str">
        <f t="shared" ca="1" si="92"/>
        <v/>
      </c>
      <c r="AD161" s="163">
        <f t="shared" ca="1" si="93"/>
        <v>0</v>
      </c>
      <c r="AG161" s="185" t="str">
        <f>IF('البرامج '!N:N&lt;&gt;"",'البرامج '!N:N,"")</f>
        <v/>
      </c>
      <c r="AH161" s="166" t="str">
        <f t="shared" ca="1" si="77"/>
        <v/>
      </c>
      <c r="AI161" s="177" t="str">
        <f t="shared" ca="1" si="94"/>
        <v/>
      </c>
      <c r="AJ161" s="165">
        <f t="shared" ca="1" si="71"/>
        <v>0</v>
      </c>
      <c r="AK161" s="164"/>
      <c r="AL161" s="152"/>
      <c r="AM161" s="162" t="str">
        <f>IF('البرامج '!O:O&lt;&gt;"",'البرامج '!O:O,"")</f>
        <v/>
      </c>
      <c r="AN161" s="162" t="str">
        <f t="shared" ca="1" si="72"/>
        <v/>
      </c>
      <c r="AO161" s="175" t="str">
        <f t="shared" ca="1" si="95"/>
        <v/>
      </c>
      <c r="AP161" s="165">
        <f t="shared" ca="1" si="78"/>
        <v>0</v>
      </c>
      <c r="AQ161" s="152"/>
      <c r="AR161" s="164"/>
      <c r="AS161" s="185" t="str">
        <f>IF('البرامج '!P:P&lt;&gt;"",'البرامج '!P:P,"")</f>
        <v/>
      </c>
      <c r="AT161" s="166" t="str">
        <f t="shared" ca="1" si="79"/>
        <v/>
      </c>
      <c r="AU161" s="177" t="str">
        <f t="shared" ca="1" si="96"/>
        <v/>
      </c>
      <c r="AV161" s="165">
        <f t="shared" ca="1" si="80"/>
        <v>0</v>
      </c>
      <c r="AW161" s="164"/>
      <c r="AX161" s="152"/>
      <c r="AY161" s="187" t="str">
        <f>IF('البرامج '!Q:Q&lt;&gt;"",'البرامج '!Q:Q,"")</f>
        <v/>
      </c>
      <c r="AZ161" s="162" t="str">
        <f t="shared" ca="1" si="81"/>
        <v/>
      </c>
      <c r="BA161" s="175" t="str">
        <f t="shared" ca="1" si="97"/>
        <v/>
      </c>
      <c r="BB161" s="165">
        <f t="shared" ca="1" si="82"/>
        <v>0</v>
      </c>
      <c r="BC161" s="152"/>
    </row>
    <row r="162" spans="1:55" x14ac:dyDescent="0.5">
      <c r="A162" s="181" t="str">
        <f t="shared" ca="1" si="83"/>
        <v/>
      </c>
      <c r="B162" s="159" t="str">
        <f>IF('البرامج '!A:A&lt;&gt;"",'البرامج '!A:A,"")</f>
        <v/>
      </c>
      <c r="C162" s="159" t="str">
        <f>IF('البرامج '!D:D&lt;&gt;"",'البرامج '!D:D,"")</f>
        <v/>
      </c>
      <c r="D162" s="159" t="str">
        <f>IF('البرامج '!G:G&lt;&gt;"",'البرامج '!G:G,"")</f>
        <v/>
      </c>
      <c r="F162" s="148"/>
      <c r="I162" s="157">
        <f t="shared" ca="1" si="73"/>
        <v>0</v>
      </c>
      <c r="K162" s="157">
        <f t="shared" ca="1" si="84"/>
        <v>0</v>
      </c>
      <c r="M162" s="157">
        <f t="shared" ca="1" si="85"/>
        <v>0</v>
      </c>
      <c r="N162" s="181" t="str">
        <f t="shared" si="74"/>
        <v/>
      </c>
      <c r="O162" s="146" t="str">
        <f t="shared" si="86"/>
        <v/>
      </c>
      <c r="P162" s="157">
        <f t="shared" ca="1" si="75"/>
        <v>0</v>
      </c>
      <c r="R162" s="161" t="str">
        <f t="shared" ca="1" si="87"/>
        <v/>
      </c>
      <c r="U162" s="157">
        <f t="shared" ca="1" si="88"/>
        <v>0</v>
      </c>
      <c r="W162" s="157">
        <f t="shared" ca="1" si="89"/>
        <v>0</v>
      </c>
      <c r="Y162" s="157">
        <f t="shared" ca="1" si="90"/>
        <v>0</v>
      </c>
      <c r="Z162" s="161" t="str">
        <f t="shared" si="91"/>
        <v/>
      </c>
      <c r="AB162" s="162" t="str">
        <f t="shared" ca="1" si="76"/>
        <v/>
      </c>
      <c r="AC162" s="175" t="str">
        <f t="shared" ca="1" si="92"/>
        <v/>
      </c>
      <c r="AD162" s="163">
        <f t="shared" ca="1" si="93"/>
        <v>0</v>
      </c>
      <c r="AG162" s="185" t="str">
        <f>IF('البرامج '!N:N&lt;&gt;"",'البرامج '!N:N,"")</f>
        <v/>
      </c>
      <c r="AH162" s="166" t="str">
        <f t="shared" ca="1" si="77"/>
        <v/>
      </c>
      <c r="AI162" s="177" t="str">
        <f t="shared" ca="1" si="94"/>
        <v/>
      </c>
      <c r="AJ162" s="165">
        <f t="shared" ref="AJ162:AJ193" ca="1" si="98">IF(AG162&lt;&gt;"",IF(AK162="تم ",IF(AJ162=0,AH162-AG162,AJ162),NOW()-AG162),0)</f>
        <v>0</v>
      </c>
      <c r="AK162" s="164"/>
      <c r="AL162" s="152"/>
      <c r="AM162" s="162" t="str">
        <f>IF('البرامج '!O:O&lt;&gt;"",'البرامج '!O:O,"")</f>
        <v/>
      </c>
      <c r="AN162" s="162" t="str">
        <f t="shared" ca="1" si="72"/>
        <v/>
      </c>
      <c r="AO162" s="175" t="str">
        <f t="shared" ca="1" si="95"/>
        <v/>
      </c>
      <c r="AP162" s="165">
        <f t="shared" ca="1" si="78"/>
        <v>0</v>
      </c>
      <c r="AQ162" s="152"/>
      <c r="AR162" s="164"/>
      <c r="AS162" s="185" t="str">
        <f>IF('البرامج '!P:P&lt;&gt;"",'البرامج '!P:P,"")</f>
        <v/>
      </c>
      <c r="AT162" s="166" t="str">
        <f t="shared" ca="1" si="79"/>
        <v/>
      </c>
      <c r="AU162" s="177" t="str">
        <f t="shared" ca="1" si="96"/>
        <v/>
      </c>
      <c r="AV162" s="165">
        <f t="shared" ca="1" si="80"/>
        <v>0</v>
      </c>
      <c r="AW162" s="164"/>
      <c r="AX162" s="152"/>
      <c r="AY162" s="187" t="str">
        <f>IF('البرامج '!Q:Q&lt;&gt;"",'البرامج '!Q:Q,"")</f>
        <v/>
      </c>
      <c r="AZ162" s="162" t="str">
        <f t="shared" ca="1" si="81"/>
        <v/>
      </c>
      <c r="BA162" s="175" t="str">
        <f t="shared" ca="1" si="97"/>
        <v/>
      </c>
      <c r="BB162" s="165">
        <f t="shared" ca="1" si="82"/>
        <v>0</v>
      </c>
      <c r="BC162" s="152"/>
    </row>
    <row r="163" spans="1:55" x14ac:dyDescent="0.5">
      <c r="A163" s="181" t="str">
        <f t="shared" ca="1" si="83"/>
        <v/>
      </c>
      <c r="B163" s="159" t="str">
        <f>IF('البرامج '!A:A&lt;&gt;"",'البرامج '!A:A,"")</f>
        <v/>
      </c>
      <c r="C163" s="159" t="str">
        <f>IF('البرامج '!D:D&lt;&gt;"",'البرامج '!D:D,"")</f>
        <v/>
      </c>
      <c r="D163" s="159" t="str">
        <f>IF('البرامج '!G:G&lt;&gt;"",'البرامج '!G:G,"")</f>
        <v/>
      </c>
      <c r="F163" s="148"/>
      <c r="I163" s="157">
        <f t="shared" ca="1" si="73"/>
        <v>0</v>
      </c>
      <c r="K163" s="157">
        <f t="shared" ca="1" si="84"/>
        <v>0</v>
      </c>
      <c r="M163" s="157">
        <f t="shared" ca="1" si="85"/>
        <v>0</v>
      </c>
      <c r="N163" s="181" t="str">
        <f t="shared" si="74"/>
        <v/>
      </c>
      <c r="O163" s="146" t="str">
        <f t="shared" si="86"/>
        <v/>
      </c>
      <c r="P163" s="157">
        <f t="shared" ca="1" si="75"/>
        <v>0</v>
      </c>
      <c r="R163" s="161" t="str">
        <f t="shared" ca="1" si="87"/>
        <v/>
      </c>
      <c r="U163" s="157">
        <f t="shared" ca="1" si="88"/>
        <v>0</v>
      </c>
      <c r="W163" s="157">
        <f t="shared" ca="1" si="89"/>
        <v>0</v>
      </c>
      <c r="Y163" s="157">
        <f t="shared" ca="1" si="90"/>
        <v>0</v>
      </c>
      <c r="Z163" s="161" t="str">
        <f t="shared" si="91"/>
        <v/>
      </c>
      <c r="AB163" s="162" t="str">
        <f t="shared" ca="1" si="76"/>
        <v/>
      </c>
      <c r="AC163" s="175" t="str">
        <f t="shared" ca="1" si="92"/>
        <v/>
      </c>
      <c r="AD163" s="163">
        <f t="shared" ca="1" si="93"/>
        <v>0</v>
      </c>
      <c r="AG163" s="185" t="str">
        <f>IF('البرامج '!N:N&lt;&gt;"",'البرامج '!N:N,"")</f>
        <v/>
      </c>
      <c r="AH163" s="166" t="str">
        <f t="shared" ca="1" si="77"/>
        <v/>
      </c>
      <c r="AI163" s="177" t="str">
        <f t="shared" ca="1" si="94"/>
        <v/>
      </c>
      <c r="AJ163" s="165">
        <f t="shared" ca="1" si="98"/>
        <v>0</v>
      </c>
      <c r="AK163" s="164"/>
      <c r="AL163" s="152"/>
      <c r="AM163" s="162" t="str">
        <f>IF('البرامج '!O:O&lt;&gt;"",'البرامج '!O:O,"")</f>
        <v/>
      </c>
      <c r="AN163" s="162" t="str">
        <f t="shared" ca="1" si="72"/>
        <v/>
      </c>
      <c r="AO163" s="175" t="str">
        <f t="shared" ca="1" si="95"/>
        <v/>
      </c>
      <c r="AP163" s="165">
        <f t="shared" ca="1" si="78"/>
        <v>0</v>
      </c>
      <c r="AQ163" s="152"/>
      <c r="AR163" s="164"/>
      <c r="AS163" s="185" t="str">
        <f>IF('البرامج '!P:P&lt;&gt;"",'البرامج '!P:P,"")</f>
        <v/>
      </c>
      <c r="AT163" s="166" t="str">
        <f t="shared" ca="1" si="79"/>
        <v/>
      </c>
      <c r="AU163" s="177" t="str">
        <f t="shared" ca="1" si="96"/>
        <v/>
      </c>
      <c r="AV163" s="165">
        <f t="shared" ca="1" si="80"/>
        <v>0</v>
      </c>
      <c r="AW163" s="164"/>
      <c r="AX163" s="152"/>
      <c r="AY163" s="187" t="str">
        <f>IF('البرامج '!Q:Q&lt;&gt;"",'البرامج '!Q:Q,"")</f>
        <v/>
      </c>
      <c r="AZ163" s="162" t="str">
        <f t="shared" ca="1" si="81"/>
        <v/>
      </c>
      <c r="BA163" s="175" t="str">
        <f t="shared" ca="1" si="97"/>
        <v/>
      </c>
      <c r="BB163" s="165">
        <f t="shared" ca="1" si="82"/>
        <v>0</v>
      </c>
      <c r="BC163" s="152"/>
    </row>
    <row r="164" spans="1:55" x14ac:dyDescent="0.5">
      <c r="A164" s="181" t="str">
        <f t="shared" ca="1" si="83"/>
        <v/>
      </c>
      <c r="B164" s="159" t="str">
        <f>IF('البرامج '!A:A&lt;&gt;"",'البرامج '!A:A,"")</f>
        <v/>
      </c>
      <c r="C164" s="159" t="str">
        <f>IF('البرامج '!D:D&lt;&gt;"",'البرامج '!D:D,"")</f>
        <v/>
      </c>
      <c r="D164" s="159" t="str">
        <f>IF('البرامج '!G:G&lt;&gt;"",'البرامج '!G:G,"")</f>
        <v/>
      </c>
      <c r="F164" s="148"/>
      <c r="I164" s="157">
        <f t="shared" ca="1" si="73"/>
        <v>0</v>
      </c>
      <c r="K164" s="157">
        <f t="shared" ca="1" si="84"/>
        <v>0</v>
      </c>
      <c r="M164" s="157">
        <f t="shared" ca="1" si="85"/>
        <v>0</v>
      </c>
      <c r="N164" s="181" t="str">
        <f t="shared" si="74"/>
        <v/>
      </c>
      <c r="O164" s="146" t="str">
        <f t="shared" si="86"/>
        <v/>
      </c>
      <c r="P164" s="157">
        <f t="shared" ca="1" si="75"/>
        <v>0</v>
      </c>
      <c r="R164" s="161" t="str">
        <f t="shared" ca="1" si="87"/>
        <v/>
      </c>
      <c r="U164" s="157">
        <f t="shared" ca="1" si="88"/>
        <v>0</v>
      </c>
      <c r="W164" s="157">
        <f t="shared" ca="1" si="89"/>
        <v>0</v>
      </c>
      <c r="Y164" s="157">
        <f t="shared" ca="1" si="90"/>
        <v>0</v>
      </c>
      <c r="Z164" s="161" t="str">
        <f t="shared" si="91"/>
        <v/>
      </c>
      <c r="AB164" s="162" t="str">
        <f t="shared" ca="1" si="76"/>
        <v/>
      </c>
      <c r="AC164" s="175" t="str">
        <f t="shared" ca="1" si="92"/>
        <v/>
      </c>
      <c r="AD164" s="163">
        <f t="shared" ca="1" si="93"/>
        <v>0</v>
      </c>
      <c r="AG164" s="185" t="str">
        <f>IF('البرامج '!N:N&lt;&gt;"",'البرامج '!N:N,"")</f>
        <v/>
      </c>
      <c r="AH164" s="166" t="str">
        <f t="shared" ca="1" si="77"/>
        <v/>
      </c>
      <c r="AI164" s="177" t="str">
        <f t="shared" ca="1" si="94"/>
        <v/>
      </c>
      <c r="AJ164" s="165">
        <f t="shared" ca="1" si="98"/>
        <v>0</v>
      </c>
      <c r="AK164" s="164"/>
      <c r="AL164" s="152"/>
      <c r="AM164" s="162" t="str">
        <f>IF('البرامج '!O:O&lt;&gt;"",'البرامج '!O:O,"")</f>
        <v/>
      </c>
      <c r="AN164" s="162" t="str">
        <f t="shared" ca="1" si="72"/>
        <v/>
      </c>
      <c r="AO164" s="175" t="str">
        <f t="shared" ca="1" si="95"/>
        <v/>
      </c>
      <c r="AP164" s="165">
        <f t="shared" ca="1" si="78"/>
        <v>0</v>
      </c>
      <c r="AQ164" s="152"/>
      <c r="AR164" s="164"/>
      <c r="AS164" s="185" t="str">
        <f>IF('البرامج '!P:P&lt;&gt;"",'البرامج '!P:P,"")</f>
        <v/>
      </c>
      <c r="AT164" s="166" t="str">
        <f t="shared" ca="1" si="79"/>
        <v/>
      </c>
      <c r="AU164" s="177" t="str">
        <f t="shared" ca="1" si="96"/>
        <v/>
      </c>
      <c r="AV164" s="165">
        <f t="shared" ca="1" si="80"/>
        <v>0</v>
      </c>
      <c r="AW164" s="164"/>
      <c r="AX164" s="152"/>
      <c r="AY164" s="187" t="str">
        <f>IF('البرامج '!Q:Q&lt;&gt;"",'البرامج '!Q:Q,"")</f>
        <v/>
      </c>
      <c r="AZ164" s="162" t="str">
        <f t="shared" ca="1" si="81"/>
        <v/>
      </c>
      <c r="BA164" s="175" t="str">
        <f t="shared" ca="1" si="97"/>
        <v/>
      </c>
      <c r="BB164" s="165">
        <f t="shared" ca="1" si="82"/>
        <v>0</v>
      </c>
      <c r="BC164" s="152"/>
    </row>
    <row r="165" spans="1:55" x14ac:dyDescent="0.5">
      <c r="A165" s="181" t="str">
        <f t="shared" ca="1" si="83"/>
        <v/>
      </c>
      <c r="B165" s="159" t="str">
        <f>IF('البرامج '!A:A&lt;&gt;"",'البرامج '!A:A,"")</f>
        <v/>
      </c>
      <c r="C165" s="159" t="str">
        <f>IF('البرامج '!D:D&lt;&gt;"",'البرامج '!D:D,"")</f>
        <v/>
      </c>
      <c r="D165" s="159" t="str">
        <f>IF('البرامج '!G:G&lt;&gt;"",'البرامج '!G:G,"")</f>
        <v/>
      </c>
      <c r="F165" s="148"/>
      <c r="I165" s="157">
        <f t="shared" ca="1" si="73"/>
        <v>0</v>
      </c>
      <c r="K165" s="157">
        <f t="shared" ca="1" si="84"/>
        <v>0</v>
      </c>
      <c r="M165" s="157">
        <f t="shared" ca="1" si="85"/>
        <v>0</v>
      </c>
      <c r="N165" s="181" t="str">
        <f t="shared" si="74"/>
        <v/>
      </c>
      <c r="O165" s="146" t="str">
        <f t="shared" si="86"/>
        <v/>
      </c>
      <c r="P165" s="157">
        <f t="shared" ca="1" si="75"/>
        <v>0</v>
      </c>
      <c r="R165" s="161" t="str">
        <f t="shared" ca="1" si="87"/>
        <v/>
      </c>
      <c r="U165" s="157">
        <f t="shared" ca="1" si="88"/>
        <v>0</v>
      </c>
      <c r="W165" s="157">
        <f t="shared" ca="1" si="89"/>
        <v>0</v>
      </c>
      <c r="Y165" s="157">
        <f t="shared" ca="1" si="90"/>
        <v>0</v>
      </c>
      <c r="Z165" s="161" t="str">
        <f t="shared" si="91"/>
        <v/>
      </c>
      <c r="AB165" s="162" t="str">
        <f t="shared" ca="1" si="76"/>
        <v/>
      </c>
      <c r="AC165" s="175" t="str">
        <f t="shared" ca="1" si="92"/>
        <v/>
      </c>
      <c r="AD165" s="163">
        <f t="shared" ca="1" si="93"/>
        <v>0</v>
      </c>
      <c r="AG165" s="185" t="str">
        <f>IF('البرامج '!N:N&lt;&gt;"",'البرامج '!N:N,"")</f>
        <v/>
      </c>
      <c r="AH165" s="166" t="str">
        <f t="shared" ca="1" si="77"/>
        <v/>
      </c>
      <c r="AI165" s="177" t="str">
        <f t="shared" ca="1" si="94"/>
        <v/>
      </c>
      <c r="AJ165" s="165">
        <f t="shared" ca="1" si="98"/>
        <v>0</v>
      </c>
      <c r="AK165" s="164"/>
      <c r="AL165" s="152"/>
      <c r="AM165" s="162" t="str">
        <f>IF('البرامج '!O:O&lt;&gt;"",'البرامج '!O:O,"")</f>
        <v/>
      </c>
      <c r="AN165" s="162" t="str">
        <f t="shared" ca="1" si="72"/>
        <v/>
      </c>
      <c r="AO165" s="175" t="str">
        <f t="shared" ca="1" si="95"/>
        <v/>
      </c>
      <c r="AP165" s="165">
        <f t="shared" ca="1" si="78"/>
        <v>0</v>
      </c>
      <c r="AQ165" s="152"/>
      <c r="AR165" s="164"/>
      <c r="AS165" s="185" t="str">
        <f>IF('البرامج '!P:P&lt;&gt;"",'البرامج '!P:P,"")</f>
        <v/>
      </c>
      <c r="AT165" s="166" t="str">
        <f t="shared" ca="1" si="79"/>
        <v/>
      </c>
      <c r="AU165" s="177" t="str">
        <f t="shared" ca="1" si="96"/>
        <v/>
      </c>
      <c r="AV165" s="165">
        <f t="shared" ca="1" si="80"/>
        <v>0</v>
      </c>
      <c r="AW165" s="164"/>
      <c r="AX165" s="152"/>
      <c r="AY165" s="187" t="str">
        <f>IF('البرامج '!Q:Q&lt;&gt;"",'البرامج '!Q:Q,"")</f>
        <v/>
      </c>
      <c r="AZ165" s="162" t="str">
        <f t="shared" ca="1" si="81"/>
        <v/>
      </c>
      <c r="BA165" s="175" t="str">
        <f t="shared" ca="1" si="97"/>
        <v/>
      </c>
      <c r="BB165" s="165">
        <f t="shared" ca="1" si="82"/>
        <v>0</v>
      </c>
      <c r="BC165" s="152"/>
    </row>
    <row r="166" spans="1:55" x14ac:dyDescent="0.5">
      <c r="A166" s="181" t="str">
        <f t="shared" ca="1" si="83"/>
        <v/>
      </c>
      <c r="B166" s="159" t="str">
        <f>IF('البرامج '!A:A&lt;&gt;"",'البرامج '!A:A,"")</f>
        <v/>
      </c>
      <c r="C166" s="159" t="str">
        <f>IF('البرامج '!D:D&lt;&gt;"",'البرامج '!D:D,"")</f>
        <v/>
      </c>
      <c r="D166" s="159" t="str">
        <f>IF('البرامج '!G:G&lt;&gt;"",'البرامج '!G:G,"")</f>
        <v/>
      </c>
      <c r="F166" s="148"/>
      <c r="I166" s="157">
        <f t="shared" ca="1" si="73"/>
        <v>0</v>
      </c>
      <c r="K166" s="157">
        <f t="shared" ca="1" si="84"/>
        <v>0</v>
      </c>
      <c r="M166" s="157">
        <f t="shared" ca="1" si="85"/>
        <v>0</v>
      </c>
      <c r="N166" s="181" t="str">
        <f t="shared" si="74"/>
        <v/>
      </c>
      <c r="O166" s="146" t="str">
        <f t="shared" si="86"/>
        <v/>
      </c>
      <c r="P166" s="157">
        <f t="shared" ca="1" si="75"/>
        <v>0</v>
      </c>
      <c r="R166" s="161" t="str">
        <f t="shared" ca="1" si="87"/>
        <v/>
      </c>
      <c r="U166" s="157">
        <f t="shared" ca="1" si="88"/>
        <v>0</v>
      </c>
      <c r="W166" s="157">
        <f t="shared" ca="1" si="89"/>
        <v>0</v>
      </c>
      <c r="Y166" s="157">
        <f t="shared" ca="1" si="90"/>
        <v>0</v>
      </c>
      <c r="Z166" s="161" t="str">
        <f t="shared" si="91"/>
        <v/>
      </c>
      <c r="AB166" s="162" t="str">
        <f t="shared" ca="1" si="76"/>
        <v/>
      </c>
      <c r="AC166" s="175" t="str">
        <f t="shared" ca="1" si="92"/>
        <v/>
      </c>
      <c r="AD166" s="163">
        <f t="shared" ca="1" si="93"/>
        <v>0</v>
      </c>
      <c r="AG166" s="185" t="str">
        <f>IF('البرامج '!N:N&lt;&gt;"",'البرامج '!N:N,"")</f>
        <v/>
      </c>
      <c r="AH166" s="166" t="str">
        <f t="shared" ca="1" si="77"/>
        <v/>
      </c>
      <c r="AI166" s="177" t="str">
        <f t="shared" ca="1" si="94"/>
        <v/>
      </c>
      <c r="AJ166" s="165">
        <f t="shared" ca="1" si="98"/>
        <v>0</v>
      </c>
      <c r="AK166" s="164"/>
      <c r="AL166" s="152"/>
      <c r="AM166" s="162" t="str">
        <f>IF('البرامج '!O:O&lt;&gt;"",'البرامج '!O:O,"")</f>
        <v/>
      </c>
      <c r="AN166" s="162" t="str">
        <f t="shared" ca="1" si="72"/>
        <v/>
      </c>
      <c r="AO166" s="175" t="str">
        <f t="shared" ca="1" si="95"/>
        <v/>
      </c>
      <c r="AP166" s="165">
        <f t="shared" ca="1" si="78"/>
        <v>0</v>
      </c>
      <c r="AQ166" s="152"/>
      <c r="AR166" s="164"/>
      <c r="AS166" s="185" t="str">
        <f>IF('البرامج '!P:P&lt;&gt;"",'البرامج '!P:P,"")</f>
        <v/>
      </c>
      <c r="AT166" s="166" t="str">
        <f t="shared" ca="1" si="79"/>
        <v/>
      </c>
      <c r="AU166" s="177" t="str">
        <f t="shared" ca="1" si="96"/>
        <v/>
      </c>
      <c r="AV166" s="165">
        <f t="shared" ca="1" si="80"/>
        <v>0</v>
      </c>
      <c r="AW166" s="164"/>
      <c r="AX166" s="152"/>
      <c r="AY166" s="187" t="str">
        <f>IF('البرامج '!Q:Q&lt;&gt;"",'البرامج '!Q:Q,"")</f>
        <v/>
      </c>
      <c r="AZ166" s="162" t="str">
        <f t="shared" ca="1" si="81"/>
        <v/>
      </c>
      <c r="BA166" s="175" t="str">
        <f t="shared" ca="1" si="97"/>
        <v/>
      </c>
      <c r="BB166" s="165">
        <f t="shared" ca="1" si="82"/>
        <v>0</v>
      </c>
      <c r="BC166" s="152"/>
    </row>
    <row r="167" spans="1:55" x14ac:dyDescent="0.5">
      <c r="A167" s="181" t="str">
        <f t="shared" ca="1" si="83"/>
        <v/>
      </c>
      <c r="B167" s="159" t="str">
        <f>IF('البرامج '!A:A&lt;&gt;"",'البرامج '!A:A,"")</f>
        <v/>
      </c>
      <c r="C167" s="159" t="str">
        <f>IF('البرامج '!D:D&lt;&gt;"",'البرامج '!D:D,"")</f>
        <v/>
      </c>
      <c r="D167" s="159" t="str">
        <f>IF('البرامج '!G:G&lt;&gt;"",'البرامج '!G:G,"")</f>
        <v/>
      </c>
      <c r="F167" s="148"/>
      <c r="I167" s="157">
        <f t="shared" ca="1" si="73"/>
        <v>0</v>
      </c>
      <c r="K167" s="157">
        <f t="shared" ca="1" si="84"/>
        <v>0</v>
      </c>
      <c r="M167" s="157">
        <f t="shared" ca="1" si="85"/>
        <v>0</v>
      </c>
      <c r="N167" s="181" t="str">
        <f t="shared" si="74"/>
        <v/>
      </c>
      <c r="O167" s="146" t="str">
        <f t="shared" si="86"/>
        <v/>
      </c>
      <c r="P167" s="157">
        <f t="shared" ca="1" si="75"/>
        <v>0</v>
      </c>
      <c r="R167" s="161" t="str">
        <f t="shared" ca="1" si="87"/>
        <v/>
      </c>
      <c r="U167" s="157">
        <f t="shared" ca="1" si="88"/>
        <v>0</v>
      </c>
      <c r="W167" s="157">
        <f t="shared" ca="1" si="89"/>
        <v>0</v>
      </c>
      <c r="Y167" s="157">
        <f t="shared" ca="1" si="90"/>
        <v>0</v>
      </c>
      <c r="Z167" s="161" t="str">
        <f t="shared" si="91"/>
        <v/>
      </c>
      <c r="AB167" s="162" t="str">
        <f t="shared" ca="1" si="76"/>
        <v/>
      </c>
      <c r="AC167" s="175" t="str">
        <f t="shared" ca="1" si="92"/>
        <v/>
      </c>
      <c r="AD167" s="163">
        <f t="shared" ca="1" si="93"/>
        <v>0</v>
      </c>
      <c r="AG167" s="185" t="str">
        <f>IF('البرامج '!N:N&lt;&gt;"",'البرامج '!N:N,"")</f>
        <v/>
      </c>
      <c r="AH167" s="166" t="str">
        <f t="shared" ca="1" si="77"/>
        <v/>
      </c>
      <c r="AI167" s="177" t="str">
        <f t="shared" ca="1" si="94"/>
        <v/>
      </c>
      <c r="AJ167" s="165">
        <f t="shared" ca="1" si="98"/>
        <v>0</v>
      </c>
      <c r="AK167" s="164"/>
      <c r="AL167" s="152"/>
      <c r="AM167" s="162" t="str">
        <f>IF('البرامج '!O:O&lt;&gt;"",'البرامج '!O:O,"")</f>
        <v/>
      </c>
      <c r="AN167" s="162" t="str">
        <f t="shared" ca="1" si="72"/>
        <v/>
      </c>
      <c r="AO167" s="175" t="str">
        <f t="shared" ca="1" si="95"/>
        <v/>
      </c>
      <c r="AP167" s="165">
        <f t="shared" ca="1" si="78"/>
        <v>0</v>
      </c>
      <c r="AQ167" s="152"/>
      <c r="AR167" s="164"/>
      <c r="AS167" s="185" t="str">
        <f>IF('البرامج '!P:P&lt;&gt;"",'البرامج '!P:P,"")</f>
        <v/>
      </c>
      <c r="AT167" s="166" t="str">
        <f t="shared" ca="1" si="79"/>
        <v/>
      </c>
      <c r="AU167" s="177" t="str">
        <f t="shared" ca="1" si="96"/>
        <v/>
      </c>
      <c r="AV167" s="165">
        <f t="shared" ca="1" si="80"/>
        <v>0</v>
      </c>
      <c r="AW167" s="164"/>
      <c r="AX167" s="152"/>
      <c r="AY167" s="187" t="str">
        <f>IF('البرامج '!Q:Q&lt;&gt;"",'البرامج '!Q:Q,"")</f>
        <v/>
      </c>
      <c r="AZ167" s="162" t="str">
        <f t="shared" ca="1" si="81"/>
        <v/>
      </c>
      <c r="BA167" s="175" t="str">
        <f t="shared" ca="1" si="97"/>
        <v/>
      </c>
      <c r="BB167" s="165">
        <f t="shared" ca="1" si="82"/>
        <v>0</v>
      </c>
      <c r="BC167" s="152"/>
    </row>
    <row r="168" spans="1:55" x14ac:dyDescent="0.5">
      <c r="A168" s="181" t="str">
        <f t="shared" ca="1" si="83"/>
        <v/>
      </c>
      <c r="B168" s="159" t="str">
        <f>IF('البرامج '!A:A&lt;&gt;"",'البرامج '!A:A,"")</f>
        <v/>
      </c>
      <c r="C168" s="159" t="str">
        <f>IF('البرامج '!D:D&lt;&gt;"",'البرامج '!D:D,"")</f>
        <v/>
      </c>
      <c r="D168" s="159" t="str">
        <f>IF('البرامج '!G:G&lt;&gt;"",'البرامج '!G:G,"")</f>
        <v/>
      </c>
      <c r="F168" s="148"/>
      <c r="I168" s="157">
        <f t="shared" ca="1" si="73"/>
        <v>0</v>
      </c>
      <c r="K168" s="157">
        <f t="shared" ca="1" si="84"/>
        <v>0</v>
      </c>
      <c r="M168" s="157">
        <f t="shared" ca="1" si="85"/>
        <v>0</v>
      </c>
      <c r="N168" s="181" t="str">
        <f t="shared" si="74"/>
        <v/>
      </c>
      <c r="O168" s="146" t="str">
        <f t="shared" si="86"/>
        <v/>
      </c>
      <c r="P168" s="157">
        <f t="shared" ca="1" si="75"/>
        <v>0</v>
      </c>
      <c r="R168" s="161" t="str">
        <f t="shared" ca="1" si="87"/>
        <v/>
      </c>
      <c r="U168" s="157">
        <f t="shared" ca="1" si="88"/>
        <v>0</v>
      </c>
      <c r="W168" s="157">
        <f t="shared" ca="1" si="89"/>
        <v>0</v>
      </c>
      <c r="Y168" s="157">
        <f t="shared" ca="1" si="90"/>
        <v>0</v>
      </c>
      <c r="Z168" s="161" t="str">
        <f t="shared" si="91"/>
        <v/>
      </c>
      <c r="AB168" s="162" t="str">
        <f t="shared" ca="1" si="76"/>
        <v/>
      </c>
      <c r="AC168" s="175" t="str">
        <f t="shared" ca="1" si="92"/>
        <v/>
      </c>
      <c r="AD168" s="163">
        <f t="shared" ca="1" si="93"/>
        <v>0</v>
      </c>
      <c r="AG168" s="185" t="str">
        <f>IF('البرامج '!N:N&lt;&gt;"",'البرامج '!N:N,"")</f>
        <v/>
      </c>
      <c r="AH168" s="166" t="str">
        <f t="shared" ca="1" si="77"/>
        <v/>
      </c>
      <c r="AI168" s="177" t="str">
        <f t="shared" ca="1" si="94"/>
        <v/>
      </c>
      <c r="AJ168" s="165">
        <f t="shared" ca="1" si="98"/>
        <v>0</v>
      </c>
      <c r="AK168" s="164"/>
      <c r="AL168" s="152"/>
      <c r="AM168" s="162" t="str">
        <f>IF('البرامج '!O:O&lt;&gt;"",'البرامج '!O:O,"")</f>
        <v/>
      </c>
      <c r="AN168" s="162" t="str">
        <f t="shared" ca="1" si="72"/>
        <v/>
      </c>
      <c r="AO168" s="175" t="str">
        <f t="shared" ca="1" si="95"/>
        <v/>
      </c>
      <c r="AP168" s="165">
        <f t="shared" ca="1" si="78"/>
        <v>0</v>
      </c>
      <c r="AQ168" s="152"/>
      <c r="AR168" s="164"/>
      <c r="AS168" s="185" t="str">
        <f>IF('البرامج '!P:P&lt;&gt;"",'البرامج '!P:P,"")</f>
        <v/>
      </c>
      <c r="AT168" s="166" t="str">
        <f t="shared" ca="1" si="79"/>
        <v/>
      </c>
      <c r="AU168" s="177" t="str">
        <f t="shared" ca="1" si="96"/>
        <v/>
      </c>
      <c r="AV168" s="165">
        <f t="shared" ca="1" si="80"/>
        <v>0</v>
      </c>
      <c r="AW168" s="164"/>
      <c r="AX168" s="152"/>
      <c r="AY168" s="187" t="str">
        <f>IF('البرامج '!Q:Q&lt;&gt;"",'البرامج '!Q:Q,"")</f>
        <v/>
      </c>
      <c r="AZ168" s="162" t="str">
        <f t="shared" ca="1" si="81"/>
        <v/>
      </c>
      <c r="BA168" s="175" t="str">
        <f t="shared" ca="1" si="97"/>
        <v/>
      </c>
      <c r="BB168" s="165">
        <f t="shared" ca="1" si="82"/>
        <v>0</v>
      </c>
      <c r="BC168" s="152"/>
    </row>
    <row r="169" spans="1:55" x14ac:dyDescent="0.5">
      <c r="A169" s="181" t="str">
        <f t="shared" ca="1" si="83"/>
        <v/>
      </c>
      <c r="B169" s="159" t="str">
        <f>IF('البرامج '!A:A&lt;&gt;"",'البرامج '!A:A,"")</f>
        <v/>
      </c>
      <c r="C169" s="159" t="str">
        <f>IF('البرامج '!D:D&lt;&gt;"",'البرامج '!D:D,"")</f>
        <v/>
      </c>
      <c r="D169" s="159" t="str">
        <f>IF('البرامج '!G:G&lt;&gt;"",'البرامج '!G:G,"")</f>
        <v/>
      </c>
      <c r="F169" s="148"/>
      <c r="I169" s="157">
        <f t="shared" ca="1" si="73"/>
        <v>0</v>
      </c>
      <c r="K169" s="157">
        <f t="shared" ca="1" si="84"/>
        <v>0</v>
      </c>
      <c r="M169" s="157">
        <f t="shared" ca="1" si="85"/>
        <v>0</v>
      </c>
      <c r="N169" s="181" t="str">
        <f t="shared" si="74"/>
        <v/>
      </c>
      <c r="O169" s="146" t="str">
        <f t="shared" si="86"/>
        <v/>
      </c>
      <c r="P169" s="157">
        <f t="shared" ca="1" si="75"/>
        <v>0</v>
      </c>
      <c r="R169" s="161" t="str">
        <f t="shared" ca="1" si="87"/>
        <v/>
      </c>
      <c r="U169" s="157">
        <f t="shared" ca="1" si="88"/>
        <v>0</v>
      </c>
      <c r="W169" s="157">
        <f t="shared" ca="1" si="89"/>
        <v>0</v>
      </c>
      <c r="Y169" s="157">
        <f t="shared" ca="1" si="90"/>
        <v>0</v>
      </c>
      <c r="Z169" s="161" t="str">
        <f t="shared" si="91"/>
        <v/>
      </c>
      <c r="AB169" s="162" t="str">
        <f t="shared" ca="1" si="76"/>
        <v/>
      </c>
      <c r="AC169" s="175" t="str">
        <f t="shared" ca="1" si="92"/>
        <v/>
      </c>
      <c r="AD169" s="163">
        <f t="shared" ca="1" si="93"/>
        <v>0</v>
      </c>
      <c r="AG169" s="185" t="str">
        <f>IF('البرامج '!N:N&lt;&gt;"",'البرامج '!N:N,"")</f>
        <v/>
      </c>
      <c r="AH169" s="166" t="str">
        <f t="shared" ca="1" si="77"/>
        <v/>
      </c>
      <c r="AI169" s="177" t="str">
        <f t="shared" ca="1" si="94"/>
        <v/>
      </c>
      <c r="AJ169" s="165">
        <f t="shared" ca="1" si="98"/>
        <v>0</v>
      </c>
      <c r="AK169" s="164"/>
      <c r="AL169" s="152"/>
      <c r="AM169" s="162" t="str">
        <f>IF('البرامج '!O:O&lt;&gt;"",'البرامج '!O:O,"")</f>
        <v/>
      </c>
      <c r="AN169" s="162" t="str">
        <f t="shared" ca="1" si="72"/>
        <v/>
      </c>
      <c r="AO169" s="175" t="str">
        <f t="shared" ca="1" si="95"/>
        <v/>
      </c>
      <c r="AP169" s="165">
        <f t="shared" ca="1" si="78"/>
        <v>0</v>
      </c>
      <c r="AQ169" s="152"/>
      <c r="AR169" s="164"/>
      <c r="AS169" s="185" t="str">
        <f>IF('البرامج '!P:P&lt;&gt;"",'البرامج '!P:P,"")</f>
        <v/>
      </c>
      <c r="AT169" s="166" t="str">
        <f t="shared" ca="1" si="79"/>
        <v/>
      </c>
      <c r="AU169" s="177" t="str">
        <f t="shared" ca="1" si="96"/>
        <v/>
      </c>
      <c r="AV169" s="165">
        <f t="shared" ca="1" si="80"/>
        <v>0</v>
      </c>
      <c r="AW169" s="164"/>
      <c r="AX169" s="152"/>
      <c r="AY169" s="187" t="str">
        <f>IF('البرامج '!Q:Q&lt;&gt;"",'البرامج '!Q:Q,"")</f>
        <v/>
      </c>
      <c r="AZ169" s="162" t="str">
        <f t="shared" ca="1" si="81"/>
        <v/>
      </c>
      <c r="BA169" s="175" t="str">
        <f t="shared" ca="1" si="97"/>
        <v/>
      </c>
      <c r="BB169" s="165">
        <f t="shared" ca="1" si="82"/>
        <v>0</v>
      </c>
      <c r="BC169" s="152"/>
    </row>
    <row r="170" spans="1:55" x14ac:dyDescent="0.5">
      <c r="A170" s="181" t="str">
        <f t="shared" ca="1" si="83"/>
        <v/>
      </c>
      <c r="B170" s="159" t="str">
        <f>IF('البرامج '!A:A&lt;&gt;"",'البرامج '!A:A,"")</f>
        <v/>
      </c>
      <c r="C170" s="159" t="str">
        <f>IF('البرامج '!D:D&lt;&gt;"",'البرامج '!D:D,"")</f>
        <v/>
      </c>
      <c r="D170" s="159" t="str">
        <f>IF('البرامج '!G:G&lt;&gt;"",'البرامج '!G:G,"")</f>
        <v/>
      </c>
      <c r="F170" s="148"/>
      <c r="I170" s="157">
        <f t="shared" ca="1" si="73"/>
        <v>0</v>
      </c>
      <c r="K170" s="157">
        <f t="shared" ca="1" si="84"/>
        <v>0</v>
      </c>
      <c r="M170" s="157">
        <f t="shared" ca="1" si="85"/>
        <v>0</v>
      </c>
      <c r="N170" s="181" t="str">
        <f t="shared" si="74"/>
        <v/>
      </c>
      <c r="O170" s="146" t="str">
        <f t="shared" si="86"/>
        <v/>
      </c>
      <c r="P170" s="157">
        <f t="shared" ca="1" si="75"/>
        <v>0</v>
      </c>
      <c r="R170" s="161" t="str">
        <f t="shared" ca="1" si="87"/>
        <v/>
      </c>
      <c r="U170" s="157">
        <f t="shared" ca="1" si="88"/>
        <v>0</v>
      </c>
      <c r="W170" s="157">
        <f t="shared" ca="1" si="89"/>
        <v>0</v>
      </c>
      <c r="Y170" s="157">
        <f t="shared" ca="1" si="90"/>
        <v>0</v>
      </c>
      <c r="Z170" s="161" t="str">
        <f t="shared" si="91"/>
        <v/>
      </c>
      <c r="AB170" s="162" t="str">
        <f t="shared" ca="1" si="76"/>
        <v/>
      </c>
      <c r="AC170" s="175" t="str">
        <f t="shared" ca="1" si="92"/>
        <v/>
      </c>
      <c r="AD170" s="163">
        <f t="shared" ca="1" si="93"/>
        <v>0</v>
      </c>
      <c r="AG170" s="185" t="str">
        <f>IF('البرامج '!N:N&lt;&gt;"",'البرامج '!N:N,"")</f>
        <v/>
      </c>
      <c r="AH170" s="166" t="str">
        <f t="shared" ca="1" si="77"/>
        <v/>
      </c>
      <c r="AI170" s="177" t="str">
        <f t="shared" ca="1" si="94"/>
        <v/>
      </c>
      <c r="AJ170" s="165">
        <f t="shared" ca="1" si="98"/>
        <v>0</v>
      </c>
      <c r="AK170" s="164"/>
      <c r="AL170" s="152"/>
      <c r="AM170" s="162" t="str">
        <f>IF('البرامج '!O:O&lt;&gt;"",'البرامج '!O:O,"")</f>
        <v/>
      </c>
      <c r="AN170" s="162" t="str">
        <f t="shared" ca="1" si="72"/>
        <v/>
      </c>
      <c r="AO170" s="175" t="str">
        <f t="shared" ca="1" si="95"/>
        <v/>
      </c>
      <c r="AP170" s="165">
        <f t="shared" ca="1" si="78"/>
        <v>0</v>
      </c>
      <c r="AQ170" s="152"/>
      <c r="AR170" s="164"/>
      <c r="AS170" s="185" t="str">
        <f>IF('البرامج '!P:P&lt;&gt;"",'البرامج '!P:P,"")</f>
        <v/>
      </c>
      <c r="AT170" s="166" t="str">
        <f t="shared" ca="1" si="79"/>
        <v/>
      </c>
      <c r="AU170" s="177" t="str">
        <f t="shared" ca="1" si="96"/>
        <v/>
      </c>
      <c r="AV170" s="165">
        <f t="shared" ca="1" si="80"/>
        <v>0</v>
      </c>
      <c r="AW170" s="164"/>
      <c r="AX170" s="152"/>
      <c r="AY170" s="187" t="str">
        <f>IF('البرامج '!Q:Q&lt;&gt;"",'البرامج '!Q:Q,"")</f>
        <v/>
      </c>
      <c r="AZ170" s="162" t="str">
        <f t="shared" ca="1" si="81"/>
        <v/>
      </c>
      <c r="BA170" s="175" t="str">
        <f t="shared" ca="1" si="97"/>
        <v/>
      </c>
      <c r="BB170" s="165">
        <f t="shared" ca="1" si="82"/>
        <v>0</v>
      </c>
      <c r="BC170" s="152"/>
    </row>
    <row r="171" spans="1:55" x14ac:dyDescent="0.5">
      <c r="A171" s="181" t="str">
        <f t="shared" ca="1" si="83"/>
        <v/>
      </c>
      <c r="B171" s="159" t="str">
        <f>IF('البرامج '!A:A&lt;&gt;"",'البرامج '!A:A,"")</f>
        <v/>
      </c>
      <c r="C171" s="159" t="str">
        <f>IF('البرامج '!D:D&lt;&gt;"",'البرامج '!D:D,"")</f>
        <v/>
      </c>
      <c r="D171" s="159" t="str">
        <f>IF('البرامج '!G:G&lt;&gt;"",'البرامج '!G:G,"")</f>
        <v/>
      </c>
      <c r="F171" s="148"/>
      <c r="I171" s="157">
        <f t="shared" ca="1" si="73"/>
        <v>0</v>
      </c>
      <c r="K171" s="157">
        <f t="shared" ca="1" si="84"/>
        <v>0</v>
      </c>
      <c r="M171" s="157">
        <f t="shared" ca="1" si="85"/>
        <v>0</v>
      </c>
      <c r="N171" s="181" t="str">
        <f t="shared" si="74"/>
        <v/>
      </c>
      <c r="O171" s="146" t="str">
        <f t="shared" si="86"/>
        <v/>
      </c>
      <c r="P171" s="157">
        <f t="shared" ca="1" si="75"/>
        <v>0</v>
      </c>
      <c r="R171" s="161" t="str">
        <f t="shared" ca="1" si="87"/>
        <v/>
      </c>
      <c r="U171" s="157">
        <f t="shared" ca="1" si="88"/>
        <v>0</v>
      </c>
      <c r="W171" s="157">
        <f t="shared" ca="1" si="89"/>
        <v>0</v>
      </c>
      <c r="Y171" s="157">
        <f t="shared" ca="1" si="90"/>
        <v>0</v>
      </c>
      <c r="Z171" s="161" t="str">
        <f t="shared" si="91"/>
        <v/>
      </c>
      <c r="AB171" s="162" t="str">
        <f t="shared" ca="1" si="76"/>
        <v/>
      </c>
      <c r="AC171" s="175" t="str">
        <f t="shared" ca="1" si="92"/>
        <v/>
      </c>
      <c r="AD171" s="163">
        <f t="shared" ca="1" si="93"/>
        <v>0</v>
      </c>
      <c r="AG171" s="185" t="str">
        <f>IF('البرامج '!N:N&lt;&gt;"",'البرامج '!N:N,"")</f>
        <v/>
      </c>
      <c r="AH171" s="166" t="str">
        <f t="shared" ca="1" si="77"/>
        <v/>
      </c>
      <c r="AI171" s="177" t="str">
        <f t="shared" ca="1" si="94"/>
        <v/>
      </c>
      <c r="AJ171" s="165">
        <f t="shared" ca="1" si="98"/>
        <v>0</v>
      </c>
      <c r="AK171" s="164"/>
      <c r="AL171" s="152"/>
      <c r="AM171" s="162" t="str">
        <f>IF('البرامج '!O:O&lt;&gt;"",'البرامج '!O:O,"")</f>
        <v/>
      </c>
      <c r="AN171" s="162" t="str">
        <f t="shared" ca="1" si="72"/>
        <v/>
      </c>
      <c r="AO171" s="175" t="str">
        <f t="shared" ca="1" si="95"/>
        <v/>
      </c>
      <c r="AP171" s="165">
        <f t="shared" ca="1" si="78"/>
        <v>0</v>
      </c>
      <c r="AQ171" s="152"/>
      <c r="AR171" s="164"/>
      <c r="AS171" s="185" t="str">
        <f>IF('البرامج '!P:P&lt;&gt;"",'البرامج '!P:P,"")</f>
        <v/>
      </c>
      <c r="AT171" s="166" t="str">
        <f t="shared" ca="1" si="79"/>
        <v/>
      </c>
      <c r="AU171" s="177" t="str">
        <f t="shared" ca="1" si="96"/>
        <v/>
      </c>
      <c r="AV171" s="165">
        <f t="shared" ca="1" si="80"/>
        <v>0</v>
      </c>
      <c r="AW171" s="164"/>
      <c r="AX171" s="152"/>
      <c r="AY171" s="187" t="str">
        <f>IF('البرامج '!Q:Q&lt;&gt;"",'البرامج '!Q:Q,"")</f>
        <v/>
      </c>
      <c r="AZ171" s="162" t="str">
        <f t="shared" ca="1" si="81"/>
        <v/>
      </c>
      <c r="BA171" s="175" t="str">
        <f t="shared" ca="1" si="97"/>
        <v/>
      </c>
      <c r="BB171" s="165">
        <f t="shared" ca="1" si="82"/>
        <v>0</v>
      </c>
      <c r="BC171" s="152"/>
    </row>
    <row r="172" spans="1:55" x14ac:dyDescent="0.5">
      <c r="A172" s="181" t="str">
        <f t="shared" ca="1" si="83"/>
        <v/>
      </c>
      <c r="B172" s="159" t="str">
        <f>IF('البرامج '!A:A&lt;&gt;"",'البرامج '!A:A,"")</f>
        <v/>
      </c>
      <c r="C172" s="159" t="str">
        <f>IF('البرامج '!D:D&lt;&gt;"",'البرامج '!D:D,"")</f>
        <v/>
      </c>
      <c r="D172" s="159" t="str">
        <f>IF('البرامج '!G:G&lt;&gt;"",'البرامج '!G:G,"")</f>
        <v/>
      </c>
      <c r="F172" s="148"/>
      <c r="I172" s="157">
        <f t="shared" ca="1" si="73"/>
        <v>0</v>
      </c>
      <c r="K172" s="157">
        <f t="shared" ca="1" si="84"/>
        <v>0</v>
      </c>
      <c r="M172" s="157">
        <f t="shared" ca="1" si="85"/>
        <v>0</v>
      </c>
      <c r="N172" s="181" t="str">
        <f t="shared" si="74"/>
        <v/>
      </c>
      <c r="O172" s="146" t="str">
        <f t="shared" si="86"/>
        <v/>
      </c>
      <c r="P172" s="157">
        <f t="shared" ca="1" si="75"/>
        <v>0</v>
      </c>
      <c r="R172" s="161" t="str">
        <f t="shared" ca="1" si="87"/>
        <v/>
      </c>
      <c r="U172" s="157">
        <f t="shared" ca="1" si="88"/>
        <v>0</v>
      </c>
      <c r="W172" s="157">
        <f t="shared" ca="1" si="89"/>
        <v>0</v>
      </c>
      <c r="Y172" s="157">
        <f t="shared" ca="1" si="90"/>
        <v>0</v>
      </c>
      <c r="Z172" s="161" t="str">
        <f t="shared" si="91"/>
        <v/>
      </c>
      <c r="AB172" s="162" t="str">
        <f t="shared" ca="1" si="76"/>
        <v/>
      </c>
      <c r="AC172" s="175" t="str">
        <f t="shared" ca="1" si="92"/>
        <v/>
      </c>
      <c r="AD172" s="163">
        <f t="shared" ca="1" si="93"/>
        <v>0</v>
      </c>
      <c r="AG172" s="185" t="str">
        <f>IF('البرامج '!N:N&lt;&gt;"",'البرامج '!N:N,"")</f>
        <v/>
      </c>
      <c r="AH172" s="166" t="str">
        <f t="shared" ca="1" si="77"/>
        <v/>
      </c>
      <c r="AI172" s="177" t="str">
        <f t="shared" ca="1" si="94"/>
        <v/>
      </c>
      <c r="AJ172" s="165">
        <f t="shared" ca="1" si="98"/>
        <v>0</v>
      </c>
      <c r="AK172" s="164"/>
      <c r="AL172" s="152"/>
      <c r="AM172" s="162" t="str">
        <f>IF('البرامج '!O:O&lt;&gt;"",'البرامج '!O:O,"")</f>
        <v/>
      </c>
      <c r="AN172" s="162" t="str">
        <f t="shared" ca="1" si="72"/>
        <v/>
      </c>
      <c r="AO172" s="175" t="str">
        <f t="shared" ca="1" si="95"/>
        <v/>
      </c>
      <c r="AP172" s="165">
        <f t="shared" ca="1" si="78"/>
        <v>0</v>
      </c>
      <c r="AQ172" s="152"/>
      <c r="AR172" s="164"/>
      <c r="AS172" s="185" t="str">
        <f>IF('البرامج '!P:P&lt;&gt;"",'البرامج '!P:P,"")</f>
        <v/>
      </c>
      <c r="AT172" s="166" t="str">
        <f t="shared" ca="1" si="79"/>
        <v/>
      </c>
      <c r="AU172" s="177" t="str">
        <f t="shared" ca="1" si="96"/>
        <v/>
      </c>
      <c r="AV172" s="165">
        <f t="shared" ca="1" si="80"/>
        <v>0</v>
      </c>
      <c r="AW172" s="164"/>
      <c r="AX172" s="152"/>
      <c r="AY172" s="187" t="str">
        <f>IF('البرامج '!Q:Q&lt;&gt;"",'البرامج '!Q:Q,"")</f>
        <v/>
      </c>
      <c r="AZ172" s="162" t="str">
        <f t="shared" ca="1" si="81"/>
        <v/>
      </c>
      <c r="BA172" s="175" t="str">
        <f t="shared" ca="1" si="97"/>
        <v/>
      </c>
      <c r="BB172" s="165">
        <f t="shared" ca="1" si="82"/>
        <v>0</v>
      </c>
      <c r="BC172" s="152"/>
    </row>
    <row r="173" spans="1:55" x14ac:dyDescent="0.5">
      <c r="A173" s="181" t="str">
        <f t="shared" ca="1" si="83"/>
        <v/>
      </c>
      <c r="B173" s="159" t="str">
        <f>IF('البرامج '!A:A&lt;&gt;"",'البرامج '!A:A,"")</f>
        <v/>
      </c>
      <c r="C173" s="159" t="str">
        <f>IF('البرامج '!D:D&lt;&gt;"",'البرامج '!D:D,"")</f>
        <v/>
      </c>
      <c r="D173" s="159" t="str">
        <f>IF('البرامج '!G:G&lt;&gt;"",'البرامج '!G:G,"")</f>
        <v/>
      </c>
      <c r="F173" s="148"/>
      <c r="I173" s="157">
        <f t="shared" ca="1" si="73"/>
        <v>0</v>
      </c>
      <c r="K173" s="157">
        <f t="shared" ca="1" si="84"/>
        <v>0</v>
      </c>
      <c r="M173" s="157">
        <f t="shared" ca="1" si="85"/>
        <v>0</v>
      </c>
      <c r="N173" s="181" t="str">
        <f t="shared" si="74"/>
        <v/>
      </c>
      <c r="O173" s="146" t="str">
        <f t="shared" si="86"/>
        <v/>
      </c>
      <c r="P173" s="157">
        <f t="shared" ca="1" si="75"/>
        <v>0</v>
      </c>
      <c r="R173" s="161" t="str">
        <f t="shared" ca="1" si="87"/>
        <v/>
      </c>
      <c r="U173" s="157">
        <f t="shared" ca="1" si="88"/>
        <v>0</v>
      </c>
      <c r="W173" s="157">
        <f t="shared" ca="1" si="89"/>
        <v>0</v>
      </c>
      <c r="Y173" s="157">
        <f t="shared" ca="1" si="90"/>
        <v>0</v>
      </c>
      <c r="Z173" s="161" t="str">
        <f t="shared" si="91"/>
        <v/>
      </c>
      <c r="AB173" s="162" t="str">
        <f t="shared" ca="1" si="76"/>
        <v/>
      </c>
      <c r="AC173" s="175" t="str">
        <f t="shared" ca="1" si="92"/>
        <v/>
      </c>
      <c r="AD173" s="163">
        <f t="shared" ca="1" si="93"/>
        <v>0</v>
      </c>
      <c r="AG173" s="185" t="str">
        <f>IF('البرامج '!N:N&lt;&gt;"",'البرامج '!N:N,"")</f>
        <v/>
      </c>
      <c r="AH173" s="166" t="str">
        <f t="shared" ca="1" si="77"/>
        <v/>
      </c>
      <c r="AI173" s="177" t="str">
        <f t="shared" ca="1" si="94"/>
        <v/>
      </c>
      <c r="AJ173" s="165">
        <f t="shared" ca="1" si="98"/>
        <v>0</v>
      </c>
      <c r="AK173" s="164"/>
      <c r="AL173" s="152"/>
      <c r="AM173" s="162" t="str">
        <f>IF('البرامج '!O:O&lt;&gt;"",'البرامج '!O:O,"")</f>
        <v/>
      </c>
      <c r="AN173" s="162" t="str">
        <f t="shared" ca="1" si="72"/>
        <v/>
      </c>
      <c r="AO173" s="175" t="str">
        <f t="shared" ca="1" si="95"/>
        <v/>
      </c>
      <c r="AP173" s="165">
        <f t="shared" ca="1" si="78"/>
        <v>0</v>
      </c>
      <c r="AQ173" s="152"/>
      <c r="AR173" s="164"/>
      <c r="AS173" s="185" t="str">
        <f>IF('البرامج '!P:P&lt;&gt;"",'البرامج '!P:P,"")</f>
        <v/>
      </c>
      <c r="AT173" s="166" t="str">
        <f t="shared" ca="1" si="79"/>
        <v/>
      </c>
      <c r="AU173" s="177" t="str">
        <f t="shared" ca="1" si="96"/>
        <v/>
      </c>
      <c r="AV173" s="165">
        <f t="shared" ca="1" si="80"/>
        <v>0</v>
      </c>
      <c r="AW173" s="164"/>
      <c r="AX173" s="152"/>
      <c r="AY173" s="187" t="str">
        <f>IF('البرامج '!Q:Q&lt;&gt;"",'البرامج '!Q:Q,"")</f>
        <v/>
      </c>
      <c r="AZ173" s="162" t="str">
        <f t="shared" ca="1" si="81"/>
        <v/>
      </c>
      <c r="BA173" s="175" t="str">
        <f t="shared" ca="1" si="97"/>
        <v/>
      </c>
      <c r="BB173" s="165">
        <f t="shared" ca="1" si="82"/>
        <v>0</v>
      </c>
      <c r="BC173" s="152"/>
    </row>
    <row r="174" spans="1:55" x14ac:dyDescent="0.5">
      <c r="A174" s="181" t="str">
        <f t="shared" ca="1" si="83"/>
        <v/>
      </c>
      <c r="B174" s="159" t="str">
        <f>IF('البرامج '!A:A&lt;&gt;"",'البرامج '!A:A,"")</f>
        <v/>
      </c>
      <c r="C174" s="159" t="str">
        <f>IF('البرامج '!D:D&lt;&gt;"",'البرامج '!D:D,"")</f>
        <v/>
      </c>
      <c r="D174" s="159" t="str">
        <f>IF('البرامج '!G:G&lt;&gt;"",'البرامج '!G:G,"")</f>
        <v/>
      </c>
      <c r="F174" s="148"/>
      <c r="I174" s="157">
        <f t="shared" ca="1" si="73"/>
        <v>0</v>
      </c>
      <c r="K174" s="157">
        <f t="shared" ca="1" si="84"/>
        <v>0</v>
      </c>
      <c r="M174" s="157">
        <f t="shared" ca="1" si="85"/>
        <v>0</v>
      </c>
      <c r="N174" s="181" t="str">
        <f t="shared" si="74"/>
        <v/>
      </c>
      <c r="O174" s="146" t="str">
        <f t="shared" si="86"/>
        <v/>
      </c>
      <c r="P174" s="157">
        <f t="shared" ca="1" si="75"/>
        <v>0</v>
      </c>
      <c r="R174" s="161" t="str">
        <f t="shared" ca="1" si="87"/>
        <v/>
      </c>
      <c r="U174" s="157">
        <f t="shared" ca="1" si="88"/>
        <v>0</v>
      </c>
      <c r="W174" s="157">
        <f t="shared" ca="1" si="89"/>
        <v>0</v>
      </c>
      <c r="Y174" s="157">
        <f t="shared" ca="1" si="90"/>
        <v>0</v>
      </c>
      <c r="Z174" s="161" t="str">
        <f t="shared" si="91"/>
        <v/>
      </c>
      <c r="AB174" s="162" t="str">
        <f t="shared" ca="1" si="76"/>
        <v/>
      </c>
      <c r="AC174" s="175" t="str">
        <f t="shared" ca="1" si="92"/>
        <v/>
      </c>
      <c r="AD174" s="163">
        <f t="shared" ca="1" si="93"/>
        <v>0</v>
      </c>
      <c r="AG174" s="185" t="str">
        <f>IF('البرامج '!N:N&lt;&gt;"",'البرامج '!N:N,"")</f>
        <v/>
      </c>
      <c r="AH174" s="166" t="str">
        <f t="shared" ca="1" si="77"/>
        <v/>
      </c>
      <c r="AI174" s="177" t="str">
        <f t="shared" ca="1" si="94"/>
        <v/>
      </c>
      <c r="AJ174" s="165">
        <f t="shared" ca="1" si="98"/>
        <v>0</v>
      </c>
      <c r="AK174" s="164"/>
      <c r="AL174" s="152"/>
      <c r="AM174" s="162" t="str">
        <f>IF('البرامج '!O:O&lt;&gt;"",'البرامج '!O:O,"")</f>
        <v/>
      </c>
      <c r="AN174" s="162" t="str">
        <f t="shared" ca="1" si="72"/>
        <v/>
      </c>
      <c r="AO174" s="175" t="str">
        <f t="shared" ca="1" si="95"/>
        <v/>
      </c>
      <c r="AP174" s="165">
        <f t="shared" ca="1" si="78"/>
        <v>0</v>
      </c>
      <c r="AQ174" s="152"/>
      <c r="AR174" s="164"/>
      <c r="AS174" s="185" t="str">
        <f>IF('البرامج '!P:P&lt;&gt;"",'البرامج '!P:P,"")</f>
        <v/>
      </c>
      <c r="AT174" s="166" t="str">
        <f t="shared" ca="1" si="79"/>
        <v/>
      </c>
      <c r="AU174" s="177" t="str">
        <f t="shared" ca="1" si="96"/>
        <v/>
      </c>
      <c r="AV174" s="165">
        <f t="shared" ca="1" si="80"/>
        <v>0</v>
      </c>
      <c r="AW174" s="164"/>
      <c r="AX174" s="152"/>
      <c r="AY174" s="187" t="str">
        <f>IF('البرامج '!Q:Q&lt;&gt;"",'البرامج '!Q:Q,"")</f>
        <v/>
      </c>
      <c r="AZ174" s="162" t="str">
        <f t="shared" ca="1" si="81"/>
        <v/>
      </c>
      <c r="BA174" s="175" t="str">
        <f t="shared" ca="1" si="97"/>
        <v/>
      </c>
      <c r="BB174" s="165">
        <f t="shared" ca="1" si="82"/>
        <v>0</v>
      </c>
      <c r="BC174" s="152"/>
    </row>
    <row r="175" spans="1:55" x14ac:dyDescent="0.5">
      <c r="A175" s="181" t="str">
        <f t="shared" ca="1" si="83"/>
        <v/>
      </c>
      <c r="B175" s="159" t="str">
        <f>IF('البرامج '!A:A&lt;&gt;"",'البرامج '!A:A,"")</f>
        <v/>
      </c>
      <c r="C175" s="159" t="str">
        <f>IF('البرامج '!D:D&lt;&gt;"",'البرامج '!D:D,"")</f>
        <v/>
      </c>
      <c r="D175" s="159" t="str">
        <f>IF('البرامج '!G:G&lt;&gt;"",'البرامج '!G:G,"")</f>
        <v/>
      </c>
      <c r="F175" s="148"/>
      <c r="I175" s="157">
        <f t="shared" ca="1" si="73"/>
        <v>0</v>
      </c>
      <c r="K175" s="157">
        <f t="shared" ca="1" si="84"/>
        <v>0</v>
      </c>
      <c r="M175" s="157">
        <f t="shared" ca="1" si="85"/>
        <v>0</v>
      </c>
      <c r="N175" s="181" t="str">
        <f t="shared" si="74"/>
        <v/>
      </c>
      <c r="O175" s="146" t="str">
        <f t="shared" si="86"/>
        <v/>
      </c>
      <c r="P175" s="157">
        <f t="shared" ca="1" si="75"/>
        <v>0</v>
      </c>
      <c r="R175" s="161" t="str">
        <f t="shared" ca="1" si="87"/>
        <v/>
      </c>
      <c r="U175" s="157">
        <f t="shared" ca="1" si="88"/>
        <v>0</v>
      </c>
      <c r="W175" s="157">
        <f t="shared" ca="1" si="89"/>
        <v>0</v>
      </c>
      <c r="Y175" s="157">
        <f t="shared" ca="1" si="90"/>
        <v>0</v>
      </c>
      <c r="Z175" s="161" t="str">
        <f t="shared" si="91"/>
        <v/>
      </c>
      <c r="AB175" s="162" t="str">
        <f t="shared" ca="1" si="76"/>
        <v/>
      </c>
      <c r="AC175" s="175" t="str">
        <f t="shared" ca="1" si="92"/>
        <v/>
      </c>
      <c r="AD175" s="163">
        <f t="shared" ca="1" si="93"/>
        <v>0</v>
      </c>
      <c r="AG175" s="185" t="str">
        <f>IF('البرامج '!N:N&lt;&gt;"",'البرامج '!N:N,"")</f>
        <v/>
      </c>
      <c r="AH175" s="166" t="str">
        <f t="shared" ca="1" si="77"/>
        <v/>
      </c>
      <c r="AI175" s="177" t="str">
        <f t="shared" ca="1" si="94"/>
        <v/>
      </c>
      <c r="AJ175" s="165">
        <f t="shared" ca="1" si="98"/>
        <v>0</v>
      </c>
      <c r="AK175" s="164"/>
      <c r="AL175" s="152"/>
      <c r="AM175" s="162" t="str">
        <f>IF('البرامج '!O:O&lt;&gt;"",'البرامج '!O:O,"")</f>
        <v/>
      </c>
      <c r="AN175" s="162" t="str">
        <f t="shared" ca="1" si="72"/>
        <v/>
      </c>
      <c r="AO175" s="175" t="str">
        <f t="shared" ca="1" si="95"/>
        <v/>
      </c>
      <c r="AP175" s="165">
        <f t="shared" ca="1" si="78"/>
        <v>0</v>
      </c>
      <c r="AQ175" s="152"/>
      <c r="AR175" s="164"/>
      <c r="AS175" s="185" t="str">
        <f>IF('البرامج '!P:P&lt;&gt;"",'البرامج '!P:P,"")</f>
        <v/>
      </c>
      <c r="AT175" s="166" t="str">
        <f t="shared" ca="1" si="79"/>
        <v/>
      </c>
      <c r="AU175" s="177" t="str">
        <f t="shared" ca="1" si="96"/>
        <v/>
      </c>
      <c r="AV175" s="165">
        <f t="shared" ca="1" si="80"/>
        <v>0</v>
      </c>
      <c r="AW175" s="164"/>
      <c r="AX175" s="152"/>
      <c r="AY175" s="187" t="str">
        <f>IF('البرامج '!Q:Q&lt;&gt;"",'البرامج '!Q:Q,"")</f>
        <v/>
      </c>
      <c r="AZ175" s="162" t="str">
        <f t="shared" ca="1" si="81"/>
        <v/>
      </c>
      <c r="BA175" s="175" t="str">
        <f t="shared" ca="1" si="97"/>
        <v/>
      </c>
      <c r="BB175" s="165">
        <f t="shared" ca="1" si="82"/>
        <v>0</v>
      </c>
      <c r="BC175" s="152"/>
    </row>
    <row r="176" spans="1:55" x14ac:dyDescent="0.5">
      <c r="A176" s="181" t="str">
        <f t="shared" ca="1" si="83"/>
        <v/>
      </c>
      <c r="B176" s="159" t="str">
        <f>IF('البرامج '!A:A&lt;&gt;"",'البرامج '!A:A,"")</f>
        <v/>
      </c>
      <c r="C176" s="159" t="str">
        <f>IF('البرامج '!D:D&lt;&gt;"",'البرامج '!D:D,"")</f>
        <v/>
      </c>
      <c r="D176" s="159" t="str">
        <f>IF('البرامج '!G:G&lt;&gt;"",'البرامج '!G:G,"")</f>
        <v/>
      </c>
      <c r="F176" s="148"/>
      <c r="I176" s="157">
        <f t="shared" ca="1" si="73"/>
        <v>0</v>
      </c>
      <c r="K176" s="157">
        <f t="shared" ca="1" si="84"/>
        <v>0</v>
      </c>
      <c r="M176" s="157">
        <f t="shared" ca="1" si="85"/>
        <v>0</v>
      </c>
      <c r="N176" s="181" t="str">
        <f t="shared" si="74"/>
        <v/>
      </c>
      <c r="O176" s="146" t="str">
        <f t="shared" si="86"/>
        <v/>
      </c>
      <c r="P176" s="157">
        <f t="shared" ca="1" si="75"/>
        <v>0</v>
      </c>
      <c r="R176" s="161" t="str">
        <f t="shared" ca="1" si="87"/>
        <v/>
      </c>
      <c r="U176" s="157">
        <f t="shared" ca="1" si="88"/>
        <v>0</v>
      </c>
      <c r="W176" s="157">
        <f t="shared" ca="1" si="89"/>
        <v>0</v>
      </c>
      <c r="Y176" s="157">
        <f t="shared" ca="1" si="90"/>
        <v>0</v>
      </c>
      <c r="Z176" s="161" t="str">
        <f t="shared" si="91"/>
        <v/>
      </c>
      <c r="AB176" s="162" t="str">
        <f t="shared" ca="1" si="76"/>
        <v/>
      </c>
      <c r="AC176" s="175" t="str">
        <f t="shared" ca="1" si="92"/>
        <v/>
      </c>
      <c r="AD176" s="163">
        <f t="shared" ca="1" si="93"/>
        <v>0</v>
      </c>
      <c r="AG176" s="185" t="str">
        <f>IF('البرامج '!N:N&lt;&gt;"",'البرامج '!N:N,"")</f>
        <v/>
      </c>
      <c r="AH176" s="166" t="str">
        <f t="shared" ca="1" si="77"/>
        <v/>
      </c>
      <c r="AI176" s="177" t="str">
        <f t="shared" ca="1" si="94"/>
        <v/>
      </c>
      <c r="AJ176" s="165">
        <f t="shared" ca="1" si="98"/>
        <v>0</v>
      </c>
      <c r="AK176" s="164"/>
      <c r="AL176" s="152"/>
      <c r="AM176" s="162" t="str">
        <f>IF('البرامج '!O:O&lt;&gt;"",'البرامج '!O:O,"")</f>
        <v/>
      </c>
      <c r="AN176" s="162" t="str">
        <f t="shared" ca="1" si="72"/>
        <v/>
      </c>
      <c r="AO176" s="175" t="str">
        <f t="shared" ca="1" si="95"/>
        <v/>
      </c>
      <c r="AP176" s="165">
        <f t="shared" ca="1" si="78"/>
        <v>0</v>
      </c>
      <c r="AQ176" s="152"/>
      <c r="AR176" s="164"/>
      <c r="AS176" s="185" t="str">
        <f>IF('البرامج '!P:P&lt;&gt;"",'البرامج '!P:P,"")</f>
        <v/>
      </c>
      <c r="AT176" s="166" t="str">
        <f t="shared" ca="1" si="79"/>
        <v/>
      </c>
      <c r="AU176" s="177" t="str">
        <f t="shared" ca="1" si="96"/>
        <v/>
      </c>
      <c r="AV176" s="165">
        <f t="shared" ca="1" si="80"/>
        <v>0</v>
      </c>
      <c r="AW176" s="164"/>
      <c r="AX176" s="152"/>
      <c r="AY176" s="187" t="str">
        <f>IF('البرامج '!Q:Q&lt;&gt;"",'البرامج '!Q:Q,"")</f>
        <v/>
      </c>
      <c r="AZ176" s="162" t="str">
        <f t="shared" ca="1" si="81"/>
        <v/>
      </c>
      <c r="BA176" s="175" t="str">
        <f t="shared" ca="1" si="97"/>
        <v/>
      </c>
      <c r="BB176" s="165">
        <f t="shared" ca="1" si="82"/>
        <v>0</v>
      </c>
      <c r="BC176" s="152"/>
    </row>
    <row r="177" spans="1:55" x14ac:dyDescent="0.5">
      <c r="A177" s="181" t="str">
        <f t="shared" ca="1" si="83"/>
        <v/>
      </c>
      <c r="B177" s="159" t="str">
        <f>IF('البرامج '!A:A&lt;&gt;"",'البرامج '!A:A,"")</f>
        <v/>
      </c>
      <c r="C177" s="159" t="str">
        <f>IF('البرامج '!D:D&lt;&gt;"",'البرامج '!D:D,"")</f>
        <v/>
      </c>
      <c r="D177" s="159" t="str">
        <f>IF('البرامج '!G:G&lt;&gt;"",'البرامج '!G:G,"")</f>
        <v/>
      </c>
      <c r="F177" s="148"/>
      <c r="I177" s="157">
        <f t="shared" ca="1" si="73"/>
        <v>0</v>
      </c>
      <c r="K177" s="157">
        <f t="shared" ca="1" si="84"/>
        <v>0</v>
      </c>
      <c r="M177" s="157">
        <f t="shared" ca="1" si="85"/>
        <v>0</v>
      </c>
      <c r="N177" s="181" t="str">
        <f t="shared" si="74"/>
        <v/>
      </c>
      <c r="O177" s="146" t="str">
        <f t="shared" si="86"/>
        <v/>
      </c>
      <c r="P177" s="157">
        <f t="shared" ca="1" si="75"/>
        <v>0</v>
      </c>
      <c r="R177" s="161" t="str">
        <f t="shared" ca="1" si="87"/>
        <v/>
      </c>
      <c r="U177" s="157">
        <f t="shared" ca="1" si="88"/>
        <v>0</v>
      </c>
      <c r="W177" s="157">
        <f t="shared" ca="1" si="89"/>
        <v>0</v>
      </c>
      <c r="Y177" s="157">
        <f t="shared" ca="1" si="90"/>
        <v>0</v>
      </c>
      <c r="Z177" s="161" t="str">
        <f t="shared" si="91"/>
        <v/>
      </c>
      <c r="AB177" s="162" t="str">
        <f t="shared" ca="1" si="76"/>
        <v/>
      </c>
      <c r="AC177" s="175" t="str">
        <f t="shared" ca="1" si="92"/>
        <v/>
      </c>
      <c r="AD177" s="163">
        <f t="shared" ca="1" si="93"/>
        <v>0</v>
      </c>
      <c r="AG177" s="185" t="str">
        <f>IF('البرامج '!N:N&lt;&gt;"",'البرامج '!N:N,"")</f>
        <v/>
      </c>
      <c r="AH177" s="166" t="str">
        <f t="shared" ca="1" si="77"/>
        <v/>
      </c>
      <c r="AI177" s="177" t="str">
        <f t="shared" ca="1" si="94"/>
        <v/>
      </c>
      <c r="AJ177" s="165">
        <f t="shared" ca="1" si="98"/>
        <v>0</v>
      </c>
      <c r="AK177" s="164"/>
      <c r="AL177" s="152"/>
      <c r="AM177" s="162" t="str">
        <f>IF('البرامج '!O:O&lt;&gt;"",'البرامج '!O:O,"")</f>
        <v/>
      </c>
      <c r="AN177" s="162" t="str">
        <f t="shared" ca="1" si="72"/>
        <v/>
      </c>
      <c r="AO177" s="175" t="str">
        <f t="shared" ca="1" si="95"/>
        <v/>
      </c>
      <c r="AP177" s="165">
        <f t="shared" ca="1" si="78"/>
        <v>0</v>
      </c>
      <c r="AQ177" s="152"/>
      <c r="AR177" s="164"/>
      <c r="AS177" s="185" t="str">
        <f>IF('البرامج '!P:P&lt;&gt;"",'البرامج '!P:P,"")</f>
        <v/>
      </c>
      <c r="AT177" s="166" t="str">
        <f t="shared" ca="1" si="79"/>
        <v/>
      </c>
      <c r="AU177" s="177" t="str">
        <f t="shared" ca="1" si="96"/>
        <v/>
      </c>
      <c r="AV177" s="165">
        <f t="shared" ca="1" si="80"/>
        <v>0</v>
      </c>
      <c r="AW177" s="164"/>
      <c r="AX177" s="152"/>
      <c r="AY177" s="187" t="str">
        <f>IF('البرامج '!Q:Q&lt;&gt;"",'البرامج '!Q:Q,"")</f>
        <v/>
      </c>
      <c r="AZ177" s="162" t="str">
        <f t="shared" ca="1" si="81"/>
        <v/>
      </c>
      <c r="BA177" s="175" t="str">
        <f t="shared" ca="1" si="97"/>
        <v/>
      </c>
      <c r="BB177" s="165">
        <f t="shared" ca="1" si="82"/>
        <v>0</v>
      </c>
      <c r="BC177" s="152"/>
    </row>
    <row r="178" spans="1:55" x14ac:dyDescent="0.5">
      <c r="A178" s="181" t="str">
        <f t="shared" ca="1" si="83"/>
        <v/>
      </c>
      <c r="B178" s="159" t="str">
        <f>IF('البرامج '!A:A&lt;&gt;"",'البرامج '!A:A,"")</f>
        <v/>
      </c>
      <c r="C178" s="159" t="str">
        <f>IF('البرامج '!D:D&lt;&gt;"",'البرامج '!D:D,"")</f>
        <v/>
      </c>
      <c r="D178" s="159" t="str">
        <f>IF('البرامج '!G:G&lt;&gt;"",'البرامج '!G:G,"")</f>
        <v/>
      </c>
      <c r="F178" s="148"/>
      <c r="I178" s="157">
        <f t="shared" ca="1" si="73"/>
        <v>0</v>
      </c>
      <c r="K178" s="157">
        <f t="shared" ca="1" si="84"/>
        <v>0</v>
      </c>
      <c r="M178" s="157">
        <f t="shared" ca="1" si="85"/>
        <v>0</v>
      </c>
      <c r="N178" s="181" t="str">
        <f t="shared" si="74"/>
        <v/>
      </c>
      <c r="O178" s="146" t="str">
        <f t="shared" si="86"/>
        <v/>
      </c>
      <c r="P178" s="157">
        <f t="shared" ca="1" si="75"/>
        <v>0</v>
      </c>
      <c r="R178" s="161" t="str">
        <f t="shared" ca="1" si="87"/>
        <v/>
      </c>
      <c r="U178" s="157">
        <f t="shared" ca="1" si="88"/>
        <v>0</v>
      </c>
      <c r="W178" s="157">
        <f t="shared" ca="1" si="89"/>
        <v>0</v>
      </c>
      <c r="Y178" s="157">
        <f t="shared" ca="1" si="90"/>
        <v>0</v>
      </c>
      <c r="Z178" s="161" t="str">
        <f t="shared" si="91"/>
        <v/>
      </c>
      <c r="AB178" s="162" t="str">
        <f t="shared" ca="1" si="76"/>
        <v/>
      </c>
      <c r="AC178" s="175" t="str">
        <f t="shared" ca="1" si="92"/>
        <v/>
      </c>
      <c r="AD178" s="163">
        <f t="shared" ca="1" si="93"/>
        <v>0</v>
      </c>
      <c r="AG178" s="185" t="str">
        <f>IF('البرامج '!N:N&lt;&gt;"",'البرامج '!N:N,"")</f>
        <v/>
      </c>
      <c r="AH178" s="166" t="str">
        <f t="shared" ca="1" si="77"/>
        <v/>
      </c>
      <c r="AI178" s="177" t="str">
        <f t="shared" ca="1" si="94"/>
        <v/>
      </c>
      <c r="AJ178" s="165">
        <f t="shared" ca="1" si="98"/>
        <v>0</v>
      </c>
      <c r="AK178" s="164"/>
      <c r="AL178" s="152"/>
      <c r="AM178" s="162" t="str">
        <f>IF('البرامج '!O:O&lt;&gt;"",'البرامج '!O:O,"")</f>
        <v/>
      </c>
      <c r="AN178" s="162" t="str">
        <f t="shared" ca="1" si="72"/>
        <v/>
      </c>
      <c r="AO178" s="175" t="str">
        <f t="shared" ca="1" si="95"/>
        <v/>
      </c>
      <c r="AP178" s="165">
        <f t="shared" ca="1" si="78"/>
        <v>0</v>
      </c>
      <c r="AQ178" s="152"/>
      <c r="AR178" s="164"/>
      <c r="AS178" s="185" t="str">
        <f>IF('البرامج '!P:P&lt;&gt;"",'البرامج '!P:P,"")</f>
        <v/>
      </c>
      <c r="AT178" s="166" t="str">
        <f t="shared" ca="1" si="79"/>
        <v/>
      </c>
      <c r="AU178" s="177" t="str">
        <f t="shared" ca="1" si="96"/>
        <v/>
      </c>
      <c r="AV178" s="165">
        <f t="shared" ca="1" si="80"/>
        <v>0</v>
      </c>
      <c r="AW178" s="164"/>
      <c r="AX178" s="152"/>
      <c r="AY178" s="187" t="str">
        <f>IF('البرامج '!Q:Q&lt;&gt;"",'البرامج '!Q:Q,"")</f>
        <v/>
      </c>
      <c r="AZ178" s="162" t="str">
        <f t="shared" ca="1" si="81"/>
        <v/>
      </c>
      <c r="BA178" s="175" t="str">
        <f t="shared" ca="1" si="97"/>
        <v/>
      </c>
      <c r="BB178" s="165">
        <f t="shared" ca="1" si="82"/>
        <v>0</v>
      </c>
      <c r="BC178" s="152"/>
    </row>
    <row r="179" spans="1:55" x14ac:dyDescent="0.5">
      <c r="A179" s="181" t="str">
        <f t="shared" ca="1" si="83"/>
        <v/>
      </c>
      <c r="B179" s="159" t="str">
        <f>IF('البرامج '!A:A&lt;&gt;"",'البرامج '!A:A,"")</f>
        <v/>
      </c>
      <c r="C179" s="159" t="str">
        <f>IF('البرامج '!D:D&lt;&gt;"",'البرامج '!D:D,"")</f>
        <v/>
      </c>
      <c r="D179" s="159" t="str">
        <f>IF('البرامج '!G:G&lt;&gt;"",'البرامج '!G:G,"")</f>
        <v/>
      </c>
      <c r="F179" s="148"/>
      <c r="I179" s="157">
        <f t="shared" ca="1" si="73"/>
        <v>0</v>
      </c>
      <c r="K179" s="157">
        <f t="shared" ca="1" si="84"/>
        <v>0</v>
      </c>
      <c r="M179" s="157">
        <f t="shared" ca="1" si="85"/>
        <v>0</v>
      </c>
      <c r="N179" s="181" t="str">
        <f t="shared" si="74"/>
        <v/>
      </c>
      <c r="O179" s="146" t="str">
        <f t="shared" si="86"/>
        <v/>
      </c>
      <c r="P179" s="157">
        <f t="shared" ca="1" si="75"/>
        <v>0</v>
      </c>
      <c r="R179" s="161" t="str">
        <f t="shared" ca="1" si="87"/>
        <v/>
      </c>
      <c r="U179" s="157">
        <f t="shared" ca="1" si="88"/>
        <v>0</v>
      </c>
      <c r="W179" s="157">
        <f t="shared" ca="1" si="89"/>
        <v>0</v>
      </c>
      <c r="Y179" s="157">
        <f t="shared" ca="1" si="90"/>
        <v>0</v>
      </c>
      <c r="Z179" s="161" t="str">
        <f t="shared" si="91"/>
        <v/>
      </c>
      <c r="AB179" s="162" t="str">
        <f t="shared" ca="1" si="76"/>
        <v/>
      </c>
      <c r="AC179" s="175" t="str">
        <f t="shared" ca="1" si="92"/>
        <v/>
      </c>
      <c r="AD179" s="163">
        <f t="shared" ca="1" si="93"/>
        <v>0</v>
      </c>
      <c r="AG179" s="185" t="str">
        <f>IF('البرامج '!N:N&lt;&gt;"",'البرامج '!N:N,"")</f>
        <v/>
      </c>
      <c r="AH179" s="166" t="str">
        <f t="shared" ca="1" si="77"/>
        <v/>
      </c>
      <c r="AI179" s="177" t="str">
        <f t="shared" ca="1" si="94"/>
        <v/>
      </c>
      <c r="AJ179" s="165">
        <f t="shared" ca="1" si="98"/>
        <v>0</v>
      </c>
      <c r="AK179" s="164"/>
      <c r="AL179" s="152"/>
      <c r="AM179" s="162" t="str">
        <f>IF('البرامج '!O:O&lt;&gt;"",'البرامج '!O:O,"")</f>
        <v/>
      </c>
      <c r="AN179" s="162" t="str">
        <f t="shared" ca="1" si="72"/>
        <v/>
      </c>
      <c r="AO179" s="175" t="str">
        <f t="shared" ca="1" si="95"/>
        <v/>
      </c>
      <c r="AP179" s="165">
        <f t="shared" ca="1" si="78"/>
        <v>0</v>
      </c>
      <c r="AQ179" s="152"/>
      <c r="AR179" s="164"/>
      <c r="AS179" s="185" t="str">
        <f>IF('البرامج '!P:P&lt;&gt;"",'البرامج '!P:P,"")</f>
        <v/>
      </c>
      <c r="AT179" s="166" t="str">
        <f t="shared" ca="1" si="79"/>
        <v/>
      </c>
      <c r="AU179" s="177" t="str">
        <f t="shared" ca="1" si="96"/>
        <v/>
      </c>
      <c r="AV179" s="165">
        <f t="shared" ca="1" si="80"/>
        <v>0</v>
      </c>
      <c r="AW179" s="164"/>
      <c r="AX179" s="152"/>
      <c r="AY179" s="187" t="str">
        <f>IF('البرامج '!Q:Q&lt;&gt;"",'البرامج '!Q:Q,"")</f>
        <v/>
      </c>
      <c r="AZ179" s="162" t="str">
        <f t="shared" ca="1" si="81"/>
        <v/>
      </c>
      <c r="BA179" s="175" t="str">
        <f t="shared" ca="1" si="97"/>
        <v/>
      </c>
      <c r="BB179" s="165">
        <f t="shared" ca="1" si="82"/>
        <v>0</v>
      </c>
      <c r="BC179" s="152"/>
    </row>
    <row r="180" spans="1:55" x14ac:dyDescent="0.5">
      <c r="A180" s="181" t="str">
        <f t="shared" ca="1" si="83"/>
        <v/>
      </c>
      <c r="B180" s="159" t="str">
        <f>IF('البرامج '!A:A&lt;&gt;"",'البرامج '!A:A,"")</f>
        <v/>
      </c>
      <c r="C180" s="159" t="str">
        <f>IF('البرامج '!D:D&lt;&gt;"",'البرامج '!D:D,"")</f>
        <v/>
      </c>
      <c r="D180" s="159" t="str">
        <f>IF('البرامج '!G:G&lt;&gt;"",'البرامج '!G:G,"")</f>
        <v/>
      </c>
      <c r="F180" s="148"/>
      <c r="I180" s="157">
        <f t="shared" ca="1" si="73"/>
        <v>0</v>
      </c>
      <c r="K180" s="157">
        <f t="shared" ca="1" si="84"/>
        <v>0</v>
      </c>
      <c r="M180" s="157">
        <f t="shared" ca="1" si="85"/>
        <v>0</v>
      </c>
      <c r="N180" s="181" t="str">
        <f t="shared" si="74"/>
        <v/>
      </c>
      <c r="O180" s="146" t="str">
        <f t="shared" si="86"/>
        <v/>
      </c>
      <c r="P180" s="157">
        <f t="shared" ca="1" si="75"/>
        <v>0</v>
      </c>
      <c r="R180" s="161" t="str">
        <f t="shared" ca="1" si="87"/>
        <v/>
      </c>
      <c r="U180" s="157">
        <f t="shared" ca="1" si="88"/>
        <v>0</v>
      </c>
      <c r="W180" s="157">
        <f t="shared" ca="1" si="89"/>
        <v>0</v>
      </c>
      <c r="Y180" s="157">
        <f t="shared" ca="1" si="90"/>
        <v>0</v>
      </c>
      <c r="Z180" s="161" t="str">
        <f t="shared" si="91"/>
        <v/>
      </c>
      <c r="AB180" s="162" t="str">
        <f t="shared" ca="1" si="76"/>
        <v/>
      </c>
      <c r="AC180" s="175" t="str">
        <f t="shared" ca="1" si="92"/>
        <v/>
      </c>
      <c r="AD180" s="163">
        <f t="shared" ca="1" si="93"/>
        <v>0</v>
      </c>
      <c r="AG180" s="185" t="str">
        <f>IF('البرامج '!N:N&lt;&gt;"",'البرامج '!N:N,"")</f>
        <v/>
      </c>
      <c r="AH180" s="166" t="str">
        <f t="shared" ca="1" si="77"/>
        <v/>
      </c>
      <c r="AI180" s="177" t="str">
        <f t="shared" ca="1" si="94"/>
        <v/>
      </c>
      <c r="AJ180" s="165">
        <f t="shared" ca="1" si="98"/>
        <v>0</v>
      </c>
      <c r="AK180" s="164"/>
      <c r="AL180" s="152"/>
      <c r="AM180" s="162" t="str">
        <f>IF('البرامج '!O:O&lt;&gt;"",'البرامج '!O:O,"")</f>
        <v/>
      </c>
      <c r="AN180" s="162" t="str">
        <f t="shared" ca="1" si="72"/>
        <v/>
      </c>
      <c r="AO180" s="175" t="str">
        <f t="shared" ca="1" si="95"/>
        <v/>
      </c>
      <c r="AP180" s="165">
        <f t="shared" ca="1" si="78"/>
        <v>0</v>
      </c>
      <c r="AQ180" s="152"/>
      <c r="AR180" s="164"/>
      <c r="AS180" s="185" t="str">
        <f>IF('البرامج '!P:P&lt;&gt;"",'البرامج '!P:P,"")</f>
        <v/>
      </c>
      <c r="AT180" s="166" t="str">
        <f t="shared" ca="1" si="79"/>
        <v/>
      </c>
      <c r="AU180" s="177" t="str">
        <f t="shared" ca="1" si="96"/>
        <v/>
      </c>
      <c r="AV180" s="165">
        <f t="shared" ca="1" si="80"/>
        <v>0</v>
      </c>
      <c r="AW180" s="164"/>
      <c r="AX180" s="152"/>
      <c r="AY180" s="187" t="str">
        <f>IF('البرامج '!Q:Q&lt;&gt;"",'البرامج '!Q:Q,"")</f>
        <v/>
      </c>
      <c r="AZ180" s="162" t="str">
        <f t="shared" ca="1" si="81"/>
        <v/>
      </c>
      <c r="BA180" s="175" t="str">
        <f t="shared" ca="1" si="97"/>
        <v/>
      </c>
      <c r="BB180" s="165">
        <f t="shared" ca="1" si="82"/>
        <v>0</v>
      </c>
      <c r="BC180" s="152"/>
    </row>
    <row r="181" spans="1:55" x14ac:dyDescent="0.5">
      <c r="A181" s="181" t="str">
        <f t="shared" ca="1" si="83"/>
        <v/>
      </c>
      <c r="B181" s="159" t="str">
        <f>IF('البرامج '!A:A&lt;&gt;"",'البرامج '!A:A,"")</f>
        <v/>
      </c>
      <c r="C181" s="159" t="str">
        <f>IF('البرامج '!D:D&lt;&gt;"",'البرامج '!D:D,"")</f>
        <v/>
      </c>
      <c r="D181" s="159" t="str">
        <f>IF('البرامج '!G:G&lt;&gt;"",'البرامج '!G:G,"")</f>
        <v/>
      </c>
      <c r="F181" s="148"/>
      <c r="I181" s="157">
        <f t="shared" ca="1" si="73"/>
        <v>0</v>
      </c>
      <c r="K181" s="157">
        <f t="shared" ca="1" si="84"/>
        <v>0</v>
      </c>
      <c r="M181" s="157">
        <f t="shared" ca="1" si="85"/>
        <v>0</v>
      </c>
      <c r="N181" s="181" t="str">
        <f t="shared" si="74"/>
        <v/>
      </c>
      <c r="O181" s="146" t="str">
        <f t="shared" si="86"/>
        <v/>
      </c>
      <c r="P181" s="157">
        <f t="shared" ca="1" si="75"/>
        <v>0</v>
      </c>
      <c r="R181" s="161" t="str">
        <f t="shared" ca="1" si="87"/>
        <v/>
      </c>
      <c r="U181" s="157">
        <f t="shared" ca="1" si="88"/>
        <v>0</v>
      </c>
      <c r="W181" s="157">
        <f t="shared" ca="1" si="89"/>
        <v>0</v>
      </c>
      <c r="Y181" s="157">
        <f t="shared" ca="1" si="90"/>
        <v>0</v>
      </c>
      <c r="Z181" s="161" t="str">
        <f t="shared" si="91"/>
        <v/>
      </c>
      <c r="AB181" s="162" t="str">
        <f t="shared" ca="1" si="76"/>
        <v/>
      </c>
      <c r="AC181" s="175" t="str">
        <f t="shared" ca="1" si="92"/>
        <v/>
      </c>
      <c r="AD181" s="163">
        <f t="shared" ca="1" si="93"/>
        <v>0</v>
      </c>
      <c r="AG181" s="185" t="str">
        <f>IF('البرامج '!N:N&lt;&gt;"",'البرامج '!N:N,"")</f>
        <v/>
      </c>
      <c r="AH181" s="166" t="str">
        <f t="shared" ca="1" si="77"/>
        <v/>
      </c>
      <c r="AI181" s="177" t="str">
        <f t="shared" ca="1" si="94"/>
        <v/>
      </c>
      <c r="AJ181" s="165">
        <f t="shared" ca="1" si="98"/>
        <v>0</v>
      </c>
      <c r="AK181" s="164"/>
      <c r="AL181" s="152"/>
      <c r="AM181" s="162" t="str">
        <f>IF('البرامج '!O:O&lt;&gt;"",'البرامج '!O:O,"")</f>
        <v/>
      </c>
      <c r="AN181" s="162" t="str">
        <f t="shared" ca="1" si="72"/>
        <v/>
      </c>
      <c r="AO181" s="175" t="str">
        <f t="shared" ca="1" si="95"/>
        <v/>
      </c>
      <c r="AP181" s="165">
        <f t="shared" ca="1" si="78"/>
        <v>0</v>
      </c>
      <c r="AQ181" s="152"/>
      <c r="AR181" s="164"/>
      <c r="AS181" s="185" t="str">
        <f>IF('البرامج '!P:P&lt;&gt;"",'البرامج '!P:P,"")</f>
        <v/>
      </c>
      <c r="AT181" s="166" t="str">
        <f t="shared" ca="1" si="79"/>
        <v/>
      </c>
      <c r="AU181" s="177" t="str">
        <f t="shared" ca="1" si="96"/>
        <v/>
      </c>
      <c r="AV181" s="165">
        <f t="shared" ca="1" si="80"/>
        <v>0</v>
      </c>
      <c r="AW181" s="164"/>
      <c r="AX181" s="152"/>
      <c r="AY181" s="187" t="str">
        <f>IF('البرامج '!Q:Q&lt;&gt;"",'البرامج '!Q:Q,"")</f>
        <v/>
      </c>
      <c r="AZ181" s="162" t="str">
        <f t="shared" ca="1" si="81"/>
        <v/>
      </c>
      <c r="BA181" s="175" t="str">
        <f t="shared" ca="1" si="97"/>
        <v/>
      </c>
      <c r="BB181" s="165">
        <f t="shared" ca="1" si="82"/>
        <v>0</v>
      </c>
      <c r="BC181" s="152"/>
    </row>
    <row r="182" spans="1:55" x14ac:dyDescent="0.5">
      <c r="A182" s="181" t="str">
        <f t="shared" ca="1" si="83"/>
        <v/>
      </c>
      <c r="B182" s="159" t="str">
        <f>IF('البرامج '!A:A&lt;&gt;"",'البرامج '!A:A,"")</f>
        <v/>
      </c>
      <c r="C182" s="159" t="str">
        <f>IF('البرامج '!D:D&lt;&gt;"",'البرامج '!D:D,"")</f>
        <v/>
      </c>
      <c r="D182" s="159" t="str">
        <f>IF('البرامج '!G:G&lt;&gt;"",'البرامج '!G:G,"")</f>
        <v/>
      </c>
      <c r="F182" s="148"/>
      <c r="I182" s="157">
        <f t="shared" ca="1" si="73"/>
        <v>0</v>
      </c>
      <c r="K182" s="157">
        <f t="shared" ca="1" si="84"/>
        <v>0</v>
      </c>
      <c r="M182" s="157">
        <f t="shared" ca="1" si="85"/>
        <v>0</v>
      </c>
      <c r="N182" s="181" t="str">
        <f t="shared" si="74"/>
        <v/>
      </c>
      <c r="O182" s="146" t="str">
        <f t="shared" si="86"/>
        <v/>
      </c>
      <c r="P182" s="157">
        <f t="shared" ca="1" si="75"/>
        <v>0</v>
      </c>
      <c r="R182" s="161" t="str">
        <f t="shared" ca="1" si="87"/>
        <v/>
      </c>
      <c r="U182" s="157">
        <f t="shared" ca="1" si="88"/>
        <v>0</v>
      </c>
      <c r="W182" s="157">
        <f t="shared" ca="1" si="89"/>
        <v>0</v>
      </c>
      <c r="Y182" s="157">
        <f t="shared" ca="1" si="90"/>
        <v>0</v>
      </c>
      <c r="Z182" s="161" t="str">
        <f t="shared" si="91"/>
        <v/>
      </c>
      <c r="AB182" s="162" t="str">
        <f t="shared" ca="1" si="76"/>
        <v/>
      </c>
      <c r="AC182" s="175" t="str">
        <f t="shared" ca="1" si="92"/>
        <v/>
      </c>
      <c r="AD182" s="163">
        <f t="shared" ca="1" si="93"/>
        <v>0</v>
      </c>
      <c r="AG182" s="185" t="str">
        <f>IF('البرامج '!N:N&lt;&gt;"",'البرامج '!N:N,"")</f>
        <v/>
      </c>
      <c r="AH182" s="166" t="str">
        <f t="shared" ca="1" si="77"/>
        <v/>
      </c>
      <c r="AI182" s="177" t="str">
        <f t="shared" ca="1" si="94"/>
        <v/>
      </c>
      <c r="AJ182" s="165">
        <f t="shared" ca="1" si="98"/>
        <v>0</v>
      </c>
      <c r="AK182" s="164"/>
      <c r="AL182" s="152"/>
      <c r="AM182" s="162" t="str">
        <f>IF('البرامج '!O:O&lt;&gt;"",'البرامج '!O:O,"")</f>
        <v/>
      </c>
      <c r="AN182" s="162" t="str">
        <f t="shared" ca="1" si="72"/>
        <v/>
      </c>
      <c r="AO182" s="175" t="str">
        <f t="shared" ca="1" si="95"/>
        <v/>
      </c>
      <c r="AP182" s="165">
        <f t="shared" ca="1" si="78"/>
        <v>0</v>
      </c>
      <c r="AQ182" s="152"/>
      <c r="AR182" s="164"/>
      <c r="AS182" s="185" t="str">
        <f>IF('البرامج '!P:P&lt;&gt;"",'البرامج '!P:P,"")</f>
        <v/>
      </c>
      <c r="AT182" s="166" t="str">
        <f t="shared" ca="1" si="79"/>
        <v/>
      </c>
      <c r="AU182" s="177" t="str">
        <f t="shared" ca="1" si="96"/>
        <v/>
      </c>
      <c r="AV182" s="165">
        <f t="shared" ca="1" si="80"/>
        <v>0</v>
      </c>
      <c r="AW182" s="164"/>
      <c r="AX182" s="152"/>
      <c r="AY182" s="187" t="str">
        <f>IF('البرامج '!Q:Q&lt;&gt;"",'البرامج '!Q:Q,"")</f>
        <v/>
      </c>
      <c r="AZ182" s="162" t="str">
        <f t="shared" ca="1" si="81"/>
        <v/>
      </c>
      <c r="BA182" s="175" t="str">
        <f t="shared" ca="1" si="97"/>
        <v/>
      </c>
      <c r="BB182" s="165">
        <f t="shared" ca="1" si="82"/>
        <v>0</v>
      </c>
      <c r="BC182" s="152"/>
    </row>
    <row r="183" spans="1:55" x14ac:dyDescent="0.5">
      <c r="A183" s="181" t="str">
        <f t="shared" ca="1" si="83"/>
        <v/>
      </c>
      <c r="B183" s="159" t="str">
        <f>IF('البرامج '!A:A&lt;&gt;"",'البرامج '!A:A,"")</f>
        <v/>
      </c>
      <c r="C183" s="159" t="str">
        <f>IF('البرامج '!D:D&lt;&gt;"",'البرامج '!D:D,"")</f>
        <v/>
      </c>
      <c r="D183" s="159" t="str">
        <f>IF('البرامج '!G:G&lt;&gt;"",'البرامج '!G:G,"")</f>
        <v/>
      </c>
      <c r="F183" s="148"/>
      <c r="I183" s="157">
        <f t="shared" ca="1" si="73"/>
        <v>0</v>
      </c>
      <c r="K183" s="157">
        <f t="shared" ca="1" si="84"/>
        <v>0</v>
      </c>
      <c r="M183" s="157">
        <f t="shared" ca="1" si="85"/>
        <v>0</v>
      </c>
      <c r="N183" s="181" t="str">
        <f t="shared" si="74"/>
        <v/>
      </c>
      <c r="O183" s="146" t="str">
        <f t="shared" si="86"/>
        <v/>
      </c>
      <c r="P183" s="157">
        <f t="shared" ca="1" si="75"/>
        <v>0</v>
      </c>
      <c r="R183" s="161" t="str">
        <f t="shared" ca="1" si="87"/>
        <v/>
      </c>
      <c r="U183" s="157">
        <f t="shared" ca="1" si="88"/>
        <v>0</v>
      </c>
      <c r="W183" s="157">
        <f t="shared" ca="1" si="89"/>
        <v>0</v>
      </c>
      <c r="Y183" s="157">
        <f t="shared" ca="1" si="90"/>
        <v>0</v>
      </c>
      <c r="Z183" s="161" t="str">
        <f t="shared" si="91"/>
        <v/>
      </c>
      <c r="AB183" s="162" t="str">
        <f t="shared" ca="1" si="76"/>
        <v/>
      </c>
      <c r="AC183" s="175" t="str">
        <f t="shared" ca="1" si="92"/>
        <v/>
      </c>
      <c r="AD183" s="163">
        <f t="shared" ca="1" si="93"/>
        <v>0</v>
      </c>
      <c r="AG183" s="185" t="str">
        <f>IF('البرامج '!N:N&lt;&gt;"",'البرامج '!N:N,"")</f>
        <v/>
      </c>
      <c r="AH183" s="166" t="str">
        <f t="shared" ca="1" si="77"/>
        <v/>
      </c>
      <c r="AI183" s="177" t="str">
        <f t="shared" ca="1" si="94"/>
        <v/>
      </c>
      <c r="AJ183" s="165">
        <f t="shared" ca="1" si="98"/>
        <v>0</v>
      </c>
      <c r="AK183" s="164"/>
      <c r="AL183" s="152"/>
      <c r="AM183" s="162" t="str">
        <f>IF('البرامج '!O:O&lt;&gt;"",'البرامج '!O:O,"")</f>
        <v/>
      </c>
      <c r="AN183" s="162" t="str">
        <f t="shared" ca="1" si="72"/>
        <v/>
      </c>
      <c r="AO183" s="175" t="str">
        <f t="shared" ca="1" si="95"/>
        <v/>
      </c>
      <c r="AP183" s="165">
        <f t="shared" ca="1" si="78"/>
        <v>0</v>
      </c>
      <c r="AQ183" s="152"/>
      <c r="AR183" s="164"/>
      <c r="AS183" s="185" t="str">
        <f>IF('البرامج '!P:P&lt;&gt;"",'البرامج '!P:P,"")</f>
        <v/>
      </c>
      <c r="AT183" s="166" t="str">
        <f t="shared" ca="1" si="79"/>
        <v/>
      </c>
      <c r="AU183" s="177" t="str">
        <f t="shared" ca="1" si="96"/>
        <v/>
      </c>
      <c r="AV183" s="165">
        <f t="shared" ca="1" si="80"/>
        <v>0</v>
      </c>
      <c r="AW183" s="164"/>
      <c r="AX183" s="152"/>
      <c r="AY183" s="187" t="str">
        <f>IF('البرامج '!Q:Q&lt;&gt;"",'البرامج '!Q:Q,"")</f>
        <v/>
      </c>
      <c r="AZ183" s="162" t="str">
        <f t="shared" ca="1" si="81"/>
        <v/>
      </c>
      <c r="BA183" s="175" t="str">
        <f t="shared" ca="1" si="97"/>
        <v/>
      </c>
      <c r="BB183" s="165">
        <f t="shared" ca="1" si="82"/>
        <v>0</v>
      </c>
      <c r="BC183" s="152"/>
    </row>
    <row r="184" spans="1:55" x14ac:dyDescent="0.5">
      <c r="A184" s="181" t="str">
        <f t="shared" ca="1" si="83"/>
        <v/>
      </c>
      <c r="B184" s="159" t="str">
        <f>IF('البرامج '!A:A&lt;&gt;"",'البرامج '!A:A,"")</f>
        <v/>
      </c>
      <c r="C184" s="159" t="str">
        <f>IF('البرامج '!D:D&lt;&gt;"",'البرامج '!D:D,"")</f>
        <v/>
      </c>
      <c r="D184" s="159" t="str">
        <f>IF('البرامج '!G:G&lt;&gt;"",'البرامج '!G:G,"")</f>
        <v/>
      </c>
      <c r="F184" s="148"/>
      <c r="I184" s="157">
        <f t="shared" ca="1" si="73"/>
        <v>0</v>
      </c>
      <c r="K184" s="157">
        <f t="shared" ca="1" si="84"/>
        <v>0</v>
      </c>
      <c r="M184" s="157">
        <f t="shared" ca="1" si="85"/>
        <v>0</v>
      </c>
      <c r="N184" s="181" t="str">
        <f t="shared" si="74"/>
        <v/>
      </c>
      <c r="O184" s="146" t="str">
        <f t="shared" si="86"/>
        <v/>
      </c>
      <c r="P184" s="157">
        <f t="shared" ca="1" si="75"/>
        <v>0</v>
      </c>
      <c r="R184" s="161" t="str">
        <f t="shared" ca="1" si="87"/>
        <v/>
      </c>
      <c r="U184" s="157">
        <f t="shared" ca="1" si="88"/>
        <v>0</v>
      </c>
      <c r="W184" s="157">
        <f t="shared" ca="1" si="89"/>
        <v>0</v>
      </c>
      <c r="Y184" s="157">
        <f t="shared" ca="1" si="90"/>
        <v>0</v>
      </c>
      <c r="Z184" s="161" t="str">
        <f t="shared" si="91"/>
        <v/>
      </c>
      <c r="AB184" s="162" t="str">
        <f t="shared" ca="1" si="76"/>
        <v/>
      </c>
      <c r="AC184" s="175" t="str">
        <f t="shared" ca="1" si="92"/>
        <v/>
      </c>
      <c r="AD184" s="163">
        <f t="shared" ca="1" si="93"/>
        <v>0</v>
      </c>
      <c r="AG184" s="185" t="str">
        <f>IF('البرامج '!N:N&lt;&gt;"",'البرامج '!N:N,"")</f>
        <v/>
      </c>
      <c r="AH184" s="166" t="str">
        <f t="shared" ca="1" si="77"/>
        <v/>
      </c>
      <c r="AI184" s="177" t="str">
        <f t="shared" ca="1" si="94"/>
        <v/>
      </c>
      <c r="AJ184" s="165">
        <f t="shared" ca="1" si="98"/>
        <v>0</v>
      </c>
      <c r="AK184" s="164"/>
      <c r="AL184" s="152"/>
      <c r="AM184" s="162" t="str">
        <f>IF('البرامج '!O:O&lt;&gt;"",'البرامج '!O:O,"")</f>
        <v/>
      </c>
      <c r="AN184" s="162" t="str">
        <f t="shared" ca="1" si="72"/>
        <v/>
      </c>
      <c r="AO184" s="175" t="str">
        <f t="shared" ca="1" si="95"/>
        <v/>
      </c>
      <c r="AP184" s="165">
        <f t="shared" ca="1" si="78"/>
        <v>0</v>
      </c>
      <c r="AQ184" s="152"/>
      <c r="AR184" s="164"/>
      <c r="AS184" s="185" t="str">
        <f>IF('البرامج '!P:P&lt;&gt;"",'البرامج '!P:P,"")</f>
        <v/>
      </c>
      <c r="AT184" s="166" t="str">
        <f t="shared" ca="1" si="79"/>
        <v/>
      </c>
      <c r="AU184" s="177" t="str">
        <f t="shared" ca="1" si="96"/>
        <v/>
      </c>
      <c r="AV184" s="165">
        <f t="shared" ca="1" si="80"/>
        <v>0</v>
      </c>
      <c r="AW184" s="164"/>
      <c r="AX184" s="152"/>
      <c r="AY184" s="187" t="str">
        <f>IF('البرامج '!Q:Q&lt;&gt;"",'البرامج '!Q:Q,"")</f>
        <v/>
      </c>
      <c r="AZ184" s="162" t="str">
        <f t="shared" ca="1" si="81"/>
        <v/>
      </c>
      <c r="BA184" s="175" t="str">
        <f t="shared" ca="1" si="97"/>
        <v/>
      </c>
      <c r="BB184" s="165">
        <f t="shared" ca="1" si="82"/>
        <v>0</v>
      </c>
      <c r="BC184" s="152"/>
    </row>
    <row r="185" spans="1:55" x14ac:dyDescent="0.5">
      <c r="A185" s="181" t="str">
        <f t="shared" ca="1" si="83"/>
        <v/>
      </c>
      <c r="B185" s="159" t="str">
        <f>IF('البرامج '!A:A&lt;&gt;"",'البرامج '!A:A,"")</f>
        <v/>
      </c>
      <c r="C185" s="159" t="str">
        <f>IF('البرامج '!D:D&lt;&gt;"",'البرامج '!D:D,"")</f>
        <v/>
      </c>
      <c r="D185" s="159" t="str">
        <f>IF('البرامج '!G:G&lt;&gt;"",'البرامج '!G:G,"")</f>
        <v/>
      </c>
      <c r="F185" s="148"/>
      <c r="I185" s="157">
        <f t="shared" ca="1" si="73"/>
        <v>0</v>
      </c>
      <c r="K185" s="157">
        <f t="shared" ca="1" si="84"/>
        <v>0</v>
      </c>
      <c r="M185" s="157">
        <f t="shared" ca="1" si="85"/>
        <v>0</v>
      </c>
      <c r="N185" s="181" t="str">
        <f t="shared" si="74"/>
        <v/>
      </c>
      <c r="O185" s="146" t="str">
        <f t="shared" si="86"/>
        <v/>
      </c>
      <c r="P185" s="157">
        <f t="shared" ca="1" si="75"/>
        <v>0</v>
      </c>
      <c r="R185" s="161" t="str">
        <f t="shared" ca="1" si="87"/>
        <v/>
      </c>
      <c r="U185" s="157">
        <f t="shared" ca="1" si="88"/>
        <v>0</v>
      </c>
      <c r="W185" s="157">
        <f t="shared" ca="1" si="89"/>
        <v>0</v>
      </c>
      <c r="Y185" s="157">
        <f t="shared" ca="1" si="90"/>
        <v>0</v>
      </c>
      <c r="Z185" s="161" t="str">
        <f t="shared" si="91"/>
        <v/>
      </c>
      <c r="AB185" s="162" t="str">
        <f t="shared" ca="1" si="76"/>
        <v/>
      </c>
      <c r="AC185" s="175" t="str">
        <f t="shared" ca="1" si="92"/>
        <v/>
      </c>
      <c r="AD185" s="163">
        <f t="shared" ca="1" si="93"/>
        <v>0</v>
      </c>
      <c r="AG185" s="185" t="str">
        <f>IF('البرامج '!N:N&lt;&gt;"",'البرامج '!N:N,"")</f>
        <v/>
      </c>
      <c r="AH185" s="166" t="str">
        <f t="shared" ca="1" si="77"/>
        <v/>
      </c>
      <c r="AI185" s="177" t="str">
        <f t="shared" ca="1" si="94"/>
        <v/>
      </c>
      <c r="AJ185" s="165">
        <f t="shared" ca="1" si="98"/>
        <v>0</v>
      </c>
      <c r="AK185" s="164"/>
      <c r="AL185" s="152"/>
      <c r="AM185" s="162" t="str">
        <f>IF('البرامج '!O:O&lt;&gt;"",'البرامج '!O:O,"")</f>
        <v/>
      </c>
      <c r="AN185" s="162" t="str">
        <f t="shared" ca="1" si="72"/>
        <v/>
      </c>
      <c r="AO185" s="175" t="str">
        <f t="shared" ca="1" si="95"/>
        <v/>
      </c>
      <c r="AP185" s="165">
        <f t="shared" ca="1" si="78"/>
        <v>0</v>
      </c>
      <c r="AQ185" s="152"/>
      <c r="AR185" s="164"/>
      <c r="AS185" s="185" t="str">
        <f>IF('البرامج '!P:P&lt;&gt;"",'البرامج '!P:P,"")</f>
        <v/>
      </c>
      <c r="AT185" s="166" t="str">
        <f t="shared" ca="1" si="79"/>
        <v/>
      </c>
      <c r="AU185" s="177" t="str">
        <f t="shared" ca="1" si="96"/>
        <v/>
      </c>
      <c r="AV185" s="165">
        <f t="shared" ca="1" si="80"/>
        <v>0</v>
      </c>
      <c r="AW185" s="164"/>
      <c r="AX185" s="152"/>
      <c r="AY185" s="187" t="str">
        <f>IF('البرامج '!Q:Q&lt;&gt;"",'البرامج '!Q:Q,"")</f>
        <v/>
      </c>
      <c r="AZ185" s="162" t="str">
        <f t="shared" ca="1" si="81"/>
        <v/>
      </c>
      <c r="BA185" s="175" t="str">
        <f t="shared" ca="1" si="97"/>
        <v/>
      </c>
      <c r="BB185" s="165">
        <f t="shared" ca="1" si="82"/>
        <v>0</v>
      </c>
      <c r="BC185" s="152"/>
    </row>
    <row r="186" spans="1:55" x14ac:dyDescent="0.5">
      <c r="A186" s="181" t="str">
        <f t="shared" ca="1" si="83"/>
        <v/>
      </c>
      <c r="B186" s="159" t="str">
        <f>IF('البرامج '!A:A&lt;&gt;"",'البرامج '!A:A,"")</f>
        <v/>
      </c>
      <c r="C186" s="159" t="str">
        <f>IF('البرامج '!D:D&lt;&gt;"",'البرامج '!D:D,"")</f>
        <v/>
      </c>
      <c r="D186" s="159" t="str">
        <f>IF('البرامج '!G:G&lt;&gt;"",'البرامج '!G:G,"")</f>
        <v/>
      </c>
      <c r="F186" s="148"/>
      <c r="I186" s="157">
        <f t="shared" ca="1" si="73"/>
        <v>0</v>
      </c>
      <c r="K186" s="157">
        <f t="shared" ca="1" si="84"/>
        <v>0</v>
      </c>
      <c r="M186" s="157">
        <f t="shared" ca="1" si="85"/>
        <v>0</v>
      </c>
      <c r="N186" s="181" t="str">
        <f t="shared" si="74"/>
        <v/>
      </c>
      <c r="O186" s="146" t="str">
        <f t="shared" si="86"/>
        <v/>
      </c>
      <c r="P186" s="157">
        <f t="shared" ca="1" si="75"/>
        <v>0</v>
      </c>
      <c r="R186" s="161" t="str">
        <f t="shared" ca="1" si="87"/>
        <v/>
      </c>
      <c r="U186" s="157">
        <f t="shared" ca="1" si="88"/>
        <v>0</v>
      </c>
      <c r="W186" s="157">
        <f t="shared" ca="1" si="89"/>
        <v>0</v>
      </c>
      <c r="Y186" s="157">
        <f t="shared" ca="1" si="90"/>
        <v>0</v>
      </c>
      <c r="Z186" s="161" t="str">
        <f t="shared" si="91"/>
        <v/>
      </c>
      <c r="AB186" s="162" t="str">
        <f t="shared" ca="1" si="76"/>
        <v/>
      </c>
      <c r="AC186" s="175" t="str">
        <f t="shared" ca="1" si="92"/>
        <v/>
      </c>
      <c r="AD186" s="163">
        <f t="shared" ca="1" si="93"/>
        <v>0</v>
      </c>
      <c r="AG186" s="185" t="str">
        <f>IF('البرامج '!N:N&lt;&gt;"",'البرامج '!N:N,"")</f>
        <v/>
      </c>
      <c r="AH186" s="166" t="str">
        <f t="shared" ca="1" si="77"/>
        <v/>
      </c>
      <c r="AI186" s="177" t="str">
        <f t="shared" ca="1" si="94"/>
        <v/>
      </c>
      <c r="AJ186" s="165">
        <f t="shared" ca="1" si="98"/>
        <v>0</v>
      </c>
      <c r="AK186" s="164"/>
      <c r="AL186" s="152"/>
      <c r="AM186" s="162" t="str">
        <f>IF('البرامج '!O:O&lt;&gt;"",'البرامج '!O:O,"")</f>
        <v/>
      </c>
      <c r="AN186" s="162" t="str">
        <f t="shared" ca="1" si="72"/>
        <v/>
      </c>
      <c r="AO186" s="175" t="str">
        <f t="shared" ca="1" si="95"/>
        <v/>
      </c>
      <c r="AP186" s="165">
        <f t="shared" ca="1" si="78"/>
        <v>0</v>
      </c>
      <c r="AQ186" s="152"/>
      <c r="AR186" s="164"/>
      <c r="AS186" s="185" t="str">
        <f>IF('البرامج '!P:P&lt;&gt;"",'البرامج '!P:P,"")</f>
        <v/>
      </c>
      <c r="AT186" s="166" t="str">
        <f t="shared" ca="1" si="79"/>
        <v/>
      </c>
      <c r="AU186" s="177" t="str">
        <f t="shared" ca="1" si="96"/>
        <v/>
      </c>
      <c r="AV186" s="165">
        <f t="shared" ca="1" si="80"/>
        <v>0</v>
      </c>
      <c r="AW186" s="164"/>
      <c r="AX186" s="152"/>
      <c r="AY186" s="187" t="str">
        <f>IF('البرامج '!Q:Q&lt;&gt;"",'البرامج '!Q:Q,"")</f>
        <v/>
      </c>
      <c r="AZ186" s="162" t="str">
        <f t="shared" ca="1" si="81"/>
        <v/>
      </c>
      <c r="BA186" s="175" t="str">
        <f t="shared" ca="1" si="97"/>
        <v/>
      </c>
      <c r="BB186" s="165">
        <f t="shared" ca="1" si="82"/>
        <v>0</v>
      </c>
      <c r="BC186" s="152"/>
    </row>
    <row r="187" spans="1:55" x14ac:dyDescent="0.5">
      <c r="A187" s="181" t="str">
        <f t="shared" ca="1" si="83"/>
        <v/>
      </c>
      <c r="B187" s="159" t="str">
        <f>IF('البرامج '!A:A&lt;&gt;"",'البرامج '!A:A,"")</f>
        <v/>
      </c>
      <c r="C187" s="159" t="str">
        <f>IF('البرامج '!D:D&lt;&gt;"",'البرامج '!D:D,"")</f>
        <v/>
      </c>
      <c r="D187" s="159" t="str">
        <f>IF('البرامج '!G:G&lt;&gt;"",'البرامج '!G:G,"")</f>
        <v/>
      </c>
      <c r="F187" s="148"/>
      <c r="I187" s="157">
        <f t="shared" ca="1" si="73"/>
        <v>0</v>
      </c>
      <c r="K187" s="157">
        <f t="shared" ca="1" si="84"/>
        <v>0</v>
      </c>
      <c r="M187" s="157">
        <f t="shared" ca="1" si="85"/>
        <v>0</v>
      </c>
      <c r="N187" s="181" t="str">
        <f t="shared" si="74"/>
        <v/>
      </c>
      <c r="O187" s="146" t="str">
        <f t="shared" si="86"/>
        <v/>
      </c>
      <c r="P187" s="157">
        <f t="shared" ca="1" si="75"/>
        <v>0</v>
      </c>
      <c r="R187" s="161" t="str">
        <f t="shared" ca="1" si="87"/>
        <v/>
      </c>
      <c r="U187" s="157">
        <f t="shared" ca="1" si="88"/>
        <v>0</v>
      </c>
      <c r="W187" s="157">
        <f t="shared" ca="1" si="89"/>
        <v>0</v>
      </c>
      <c r="Y187" s="157">
        <f t="shared" ca="1" si="90"/>
        <v>0</v>
      </c>
      <c r="Z187" s="161" t="str">
        <f t="shared" si="91"/>
        <v/>
      </c>
      <c r="AB187" s="162" t="str">
        <f t="shared" ca="1" si="76"/>
        <v/>
      </c>
      <c r="AC187" s="175" t="str">
        <f t="shared" ca="1" si="92"/>
        <v/>
      </c>
      <c r="AD187" s="163">
        <f t="shared" ca="1" si="93"/>
        <v>0</v>
      </c>
      <c r="AG187" s="185" t="str">
        <f>IF('البرامج '!N:N&lt;&gt;"",'البرامج '!N:N,"")</f>
        <v/>
      </c>
      <c r="AH187" s="166" t="str">
        <f t="shared" ca="1" si="77"/>
        <v/>
      </c>
      <c r="AI187" s="177" t="str">
        <f t="shared" ca="1" si="94"/>
        <v/>
      </c>
      <c r="AJ187" s="165">
        <f t="shared" ca="1" si="98"/>
        <v>0</v>
      </c>
      <c r="AK187" s="164"/>
      <c r="AL187" s="152"/>
      <c r="AM187" s="162" t="str">
        <f>IF('البرامج '!O:O&lt;&gt;"",'البرامج '!O:O,"")</f>
        <v/>
      </c>
      <c r="AN187" s="162" t="str">
        <f t="shared" ca="1" si="72"/>
        <v/>
      </c>
      <c r="AO187" s="175" t="str">
        <f t="shared" ca="1" si="95"/>
        <v/>
      </c>
      <c r="AP187" s="165">
        <f t="shared" ca="1" si="78"/>
        <v>0</v>
      </c>
      <c r="AQ187" s="152"/>
      <c r="AR187" s="164"/>
      <c r="AS187" s="185" t="str">
        <f>IF('البرامج '!P:P&lt;&gt;"",'البرامج '!P:P,"")</f>
        <v/>
      </c>
      <c r="AT187" s="166" t="str">
        <f t="shared" ca="1" si="79"/>
        <v/>
      </c>
      <c r="AU187" s="177" t="str">
        <f t="shared" ca="1" si="96"/>
        <v/>
      </c>
      <c r="AV187" s="165">
        <f t="shared" ca="1" si="80"/>
        <v>0</v>
      </c>
      <c r="AW187" s="164"/>
      <c r="AX187" s="152"/>
      <c r="AY187" s="187" t="str">
        <f>IF('البرامج '!Q:Q&lt;&gt;"",'البرامج '!Q:Q,"")</f>
        <v/>
      </c>
      <c r="AZ187" s="162" t="str">
        <f t="shared" ca="1" si="81"/>
        <v/>
      </c>
      <c r="BA187" s="175" t="str">
        <f t="shared" ca="1" si="97"/>
        <v/>
      </c>
      <c r="BB187" s="165">
        <f t="shared" ca="1" si="82"/>
        <v>0</v>
      </c>
      <c r="BC187" s="152"/>
    </row>
    <row r="188" spans="1:55" x14ac:dyDescent="0.5">
      <c r="A188" s="181" t="str">
        <f t="shared" ca="1" si="83"/>
        <v/>
      </c>
      <c r="B188" s="159" t="str">
        <f>IF('البرامج '!A:A&lt;&gt;"",'البرامج '!A:A,"")</f>
        <v/>
      </c>
      <c r="C188" s="159" t="str">
        <f>IF('البرامج '!D:D&lt;&gt;"",'البرامج '!D:D,"")</f>
        <v/>
      </c>
      <c r="D188" s="159" t="str">
        <f>IF('البرامج '!G:G&lt;&gt;"",'البرامج '!G:G,"")</f>
        <v/>
      </c>
      <c r="F188" s="148"/>
      <c r="I188" s="157">
        <f t="shared" ca="1" si="73"/>
        <v>0</v>
      </c>
      <c r="K188" s="157">
        <f t="shared" ca="1" si="84"/>
        <v>0</v>
      </c>
      <c r="M188" s="157">
        <f t="shared" ca="1" si="85"/>
        <v>0</v>
      </c>
      <c r="N188" s="181" t="str">
        <f t="shared" si="74"/>
        <v/>
      </c>
      <c r="O188" s="146" t="str">
        <f t="shared" si="86"/>
        <v/>
      </c>
      <c r="P188" s="157">
        <f t="shared" ca="1" si="75"/>
        <v>0</v>
      </c>
      <c r="R188" s="161" t="str">
        <f t="shared" ca="1" si="87"/>
        <v/>
      </c>
      <c r="U188" s="157">
        <f t="shared" ca="1" si="88"/>
        <v>0</v>
      </c>
      <c r="W188" s="157">
        <f t="shared" ca="1" si="89"/>
        <v>0</v>
      </c>
      <c r="Y188" s="157">
        <f t="shared" ca="1" si="90"/>
        <v>0</v>
      </c>
      <c r="Z188" s="161" t="str">
        <f t="shared" si="91"/>
        <v/>
      </c>
      <c r="AB188" s="162" t="str">
        <f t="shared" ca="1" si="76"/>
        <v/>
      </c>
      <c r="AC188" s="175" t="str">
        <f t="shared" ca="1" si="92"/>
        <v/>
      </c>
      <c r="AD188" s="163">
        <f t="shared" ca="1" si="93"/>
        <v>0</v>
      </c>
      <c r="AG188" s="185" t="str">
        <f>IF('البرامج '!N:N&lt;&gt;"",'البرامج '!N:N,"")</f>
        <v/>
      </c>
      <c r="AH188" s="166" t="str">
        <f t="shared" ca="1" si="77"/>
        <v/>
      </c>
      <c r="AI188" s="177" t="str">
        <f t="shared" ca="1" si="94"/>
        <v/>
      </c>
      <c r="AJ188" s="165">
        <f t="shared" ca="1" si="98"/>
        <v>0</v>
      </c>
      <c r="AK188" s="164"/>
      <c r="AL188" s="152"/>
      <c r="AM188" s="162" t="str">
        <f>IF('البرامج '!O:O&lt;&gt;"",'البرامج '!O:O,"")</f>
        <v/>
      </c>
      <c r="AN188" s="162" t="str">
        <f t="shared" ca="1" si="72"/>
        <v/>
      </c>
      <c r="AO188" s="175" t="str">
        <f t="shared" ca="1" si="95"/>
        <v/>
      </c>
      <c r="AP188" s="165">
        <f t="shared" ca="1" si="78"/>
        <v>0</v>
      </c>
      <c r="AQ188" s="152"/>
      <c r="AR188" s="164"/>
      <c r="AS188" s="185" t="str">
        <f>IF('البرامج '!P:P&lt;&gt;"",'البرامج '!P:P,"")</f>
        <v/>
      </c>
      <c r="AT188" s="166" t="str">
        <f t="shared" ca="1" si="79"/>
        <v/>
      </c>
      <c r="AU188" s="177" t="str">
        <f t="shared" ca="1" si="96"/>
        <v/>
      </c>
      <c r="AV188" s="165">
        <f t="shared" ca="1" si="80"/>
        <v>0</v>
      </c>
      <c r="AW188" s="164"/>
      <c r="AX188" s="152"/>
      <c r="AY188" s="187" t="str">
        <f>IF('البرامج '!Q:Q&lt;&gt;"",'البرامج '!Q:Q,"")</f>
        <v/>
      </c>
      <c r="AZ188" s="162" t="str">
        <f t="shared" ca="1" si="81"/>
        <v/>
      </c>
      <c r="BA188" s="175" t="str">
        <f t="shared" ca="1" si="97"/>
        <v/>
      </c>
      <c r="BB188" s="165">
        <f t="shared" ca="1" si="82"/>
        <v>0</v>
      </c>
      <c r="BC188" s="152"/>
    </row>
    <row r="189" spans="1:55" x14ac:dyDescent="0.5">
      <c r="A189" s="181" t="str">
        <f t="shared" ca="1" si="83"/>
        <v/>
      </c>
      <c r="B189" s="159" t="str">
        <f>IF('البرامج '!A:A&lt;&gt;"",'البرامج '!A:A,"")</f>
        <v/>
      </c>
      <c r="C189" s="159" t="str">
        <f>IF('البرامج '!D:D&lt;&gt;"",'البرامج '!D:D,"")</f>
        <v/>
      </c>
      <c r="D189" s="159" t="str">
        <f>IF('البرامج '!G:G&lt;&gt;"",'البرامج '!G:G,"")</f>
        <v/>
      </c>
      <c r="F189" s="148"/>
      <c r="I189" s="157">
        <f t="shared" ca="1" si="73"/>
        <v>0</v>
      </c>
      <c r="K189" s="157">
        <f t="shared" ca="1" si="84"/>
        <v>0</v>
      </c>
      <c r="M189" s="157">
        <f t="shared" ca="1" si="85"/>
        <v>0</v>
      </c>
      <c r="N189" s="181" t="str">
        <f t="shared" si="74"/>
        <v/>
      </c>
      <c r="O189" s="146" t="str">
        <f t="shared" si="86"/>
        <v/>
      </c>
      <c r="P189" s="157">
        <f t="shared" ca="1" si="75"/>
        <v>0</v>
      </c>
      <c r="R189" s="161" t="str">
        <f t="shared" ca="1" si="87"/>
        <v/>
      </c>
      <c r="U189" s="157">
        <f t="shared" ca="1" si="88"/>
        <v>0</v>
      </c>
      <c r="W189" s="157">
        <f t="shared" ca="1" si="89"/>
        <v>0</v>
      </c>
      <c r="Y189" s="157">
        <f t="shared" ca="1" si="90"/>
        <v>0</v>
      </c>
      <c r="Z189" s="161" t="str">
        <f t="shared" si="91"/>
        <v/>
      </c>
      <c r="AB189" s="162" t="str">
        <f t="shared" ca="1" si="76"/>
        <v/>
      </c>
      <c r="AC189" s="175" t="str">
        <f t="shared" ca="1" si="92"/>
        <v/>
      </c>
      <c r="AD189" s="163">
        <f t="shared" ca="1" si="93"/>
        <v>0</v>
      </c>
      <c r="AG189" s="185" t="str">
        <f>IF('البرامج '!N:N&lt;&gt;"",'البرامج '!N:N,"")</f>
        <v/>
      </c>
      <c r="AH189" s="166" t="str">
        <f t="shared" ca="1" si="77"/>
        <v/>
      </c>
      <c r="AI189" s="177" t="str">
        <f t="shared" ca="1" si="94"/>
        <v/>
      </c>
      <c r="AJ189" s="165">
        <f t="shared" ca="1" si="98"/>
        <v>0</v>
      </c>
      <c r="AK189" s="164"/>
      <c r="AL189" s="152"/>
      <c r="AM189" s="162" t="str">
        <f>IF('البرامج '!O:O&lt;&gt;"",'البرامج '!O:O,"")</f>
        <v/>
      </c>
      <c r="AN189" s="162" t="str">
        <f t="shared" ca="1" si="72"/>
        <v/>
      </c>
      <c r="AO189" s="175" t="str">
        <f t="shared" ca="1" si="95"/>
        <v/>
      </c>
      <c r="AP189" s="165">
        <f t="shared" ca="1" si="78"/>
        <v>0</v>
      </c>
      <c r="AQ189" s="152"/>
      <c r="AR189" s="164"/>
      <c r="AS189" s="185" t="str">
        <f>IF('البرامج '!P:P&lt;&gt;"",'البرامج '!P:P,"")</f>
        <v/>
      </c>
      <c r="AT189" s="166" t="str">
        <f t="shared" ca="1" si="79"/>
        <v/>
      </c>
      <c r="AU189" s="177" t="str">
        <f t="shared" ca="1" si="96"/>
        <v/>
      </c>
      <c r="AV189" s="165">
        <f t="shared" ca="1" si="80"/>
        <v>0</v>
      </c>
      <c r="AW189" s="164"/>
      <c r="AX189" s="152"/>
      <c r="AY189" s="187" t="str">
        <f>IF('البرامج '!Q:Q&lt;&gt;"",'البرامج '!Q:Q,"")</f>
        <v/>
      </c>
      <c r="AZ189" s="162" t="str">
        <f t="shared" ca="1" si="81"/>
        <v/>
      </c>
      <c r="BA189" s="175" t="str">
        <f t="shared" ca="1" si="97"/>
        <v/>
      </c>
      <c r="BB189" s="165">
        <f t="shared" ca="1" si="82"/>
        <v>0</v>
      </c>
      <c r="BC189" s="152"/>
    </row>
    <row r="190" spans="1:55" x14ac:dyDescent="0.5">
      <c r="A190" s="181" t="str">
        <f t="shared" ca="1" si="83"/>
        <v/>
      </c>
      <c r="B190" s="159" t="str">
        <f>IF('البرامج '!A:A&lt;&gt;"",'البرامج '!A:A,"")</f>
        <v/>
      </c>
      <c r="C190" s="159" t="str">
        <f>IF('البرامج '!D:D&lt;&gt;"",'البرامج '!D:D,"")</f>
        <v/>
      </c>
      <c r="D190" s="159" t="str">
        <f>IF('البرامج '!G:G&lt;&gt;"",'البرامج '!G:G,"")</f>
        <v/>
      </c>
      <c r="F190" s="148"/>
      <c r="I190" s="157">
        <f t="shared" ca="1" si="73"/>
        <v>0</v>
      </c>
      <c r="K190" s="157">
        <f t="shared" ca="1" si="84"/>
        <v>0</v>
      </c>
      <c r="M190" s="157">
        <f t="shared" ca="1" si="85"/>
        <v>0</v>
      </c>
      <c r="N190" s="181" t="str">
        <f t="shared" si="74"/>
        <v/>
      </c>
      <c r="O190" s="146" t="str">
        <f t="shared" si="86"/>
        <v/>
      </c>
      <c r="P190" s="157">
        <f t="shared" ca="1" si="75"/>
        <v>0</v>
      </c>
      <c r="R190" s="161" t="str">
        <f t="shared" ca="1" si="87"/>
        <v/>
      </c>
      <c r="U190" s="157">
        <f t="shared" ca="1" si="88"/>
        <v>0</v>
      </c>
      <c r="W190" s="157">
        <f t="shared" ca="1" si="89"/>
        <v>0</v>
      </c>
      <c r="Y190" s="157">
        <f t="shared" ca="1" si="90"/>
        <v>0</v>
      </c>
      <c r="Z190" s="161" t="str">
        <f t="shared" si="91"/>
        <v/>
      </c>
      <c r="AB190" s="162" t="str">
        <f t="shared" ca="1" si="76"/>
        <v/>
      </c>
      <c r="AC190" s="175" t="str">
        <f t="shared" ca="1" si="92"/>
        <v/>
      </c>
      <c r="AD190" s="163">
        <f t="shared" ca="1" si="93"/>
        <v>0</v>
      </c>
      <c r="AG190" s="185" t="str">
        <f>IF('البرامج '!N:N&lt;&gt;"",'البرامج '!N:N,"")</f>
        <v/>
      </c>
      <c r="AH190" s="166" t="str">
        <f t="shared" ca="1" si="77"/>
        <v/>
      </c>
      <c r="AI190" s="177" t="str">
        <f t="shared" ca="1" si="94"/>
        <v/>
      </c>
      <c r="AJ190" s="165">
        <f t="shared" ca="1" si="98"/>
        <v>0</v>
      </c>
      <c r="AK190" s="164"/>
      <c r="AL190" s="152"/>
      <c r="AM190" s="162" t="str">
        <f>IF('البرامج '!O:O&lt;&gt;"",'البرامج '!O:O,"")</f>
        <v/>
      </c>
      <c r="AN190" s="162" t="str">
        <f t="shared" ca="1" si="72"/>
        <v/>
      </c>
      <c r="AO190" s="175" t="str">
        <f t="shared" ca="1" si="95"/>
        <v/>
      </c>
      <c r="AP190" s="165">
        <f t="shared" ca="1" si="78"/>
        <v>0</v>
      </c>
      <c r="AQ190" s="152"/>
      <c r="AR190" s="164"/>
      <c r="AS190" s="185" t="str">
        <f>IF('البرامج '!P:P&lt;&gt;"",'البرامج '!P:P,"")</f>
        <v/>
      </c>
      <c r="AT190" s="166" t="str">
        <f t="shared" ca="1" si="79"/>
        <v/>
      </c>
      <c r="AU190" s="177" t="str">
        <f t="shared" ca="1" si="96"/>
        <v/>
      </c>
      <c r="AV190" s="165">
        <f t="shared" ca="1" si="80"/>
        <v>0</v>
      </c>
      <c r="AW190" s="164"/>
      <c r="AX190" s="152"/>
      <c r="AY190" s="187" t="str">
        <f>IF('البرامج '!Q:Q&lt;&gt;"",'البرامج '!Q:Q,"")</f>
        <v/>
      </c>
      <c r="AZ190" s="162" t="str">
        <f t="shared" ca="1" si="81"/>
        <v/>
      </c>
      <c r="BA190" s="175" t="str">
        <f t="shared" ca="1" si="97"/>
        <v/>
      </c>
      <c r="BB190" s="165">
        <f t="shared" ca="1" si="82"/>
        <v>0</v>
      </c>
      <c r="BC190" s="152"/>
    </row>
    <row r="191" spans="1:55" x14ac:dyDescent="0.5">
      <c r="A191" s="181" t="str">
        <f t="shared" ca="1" si="83"/>
        <v/>
      </c>
      <c r="B191" s="159" t="str">
        <f>IF('البرامج '!A:A&lt;&gt;"",'البرامج '!A:A,"")</f>
        <v/>
      </c>
      <c r="C191" s="159" t="str">
        <f>IF('البرامج '!D:D&lt;&gt;"",'البرامج '!D:D,"")</f>
        <v/>
      </c>
      <c r="D191" s="159" t="str">
        <f>IF('البرامج '!G:G&lt;&gt;"",'البرامج '!G:G,"")</f>
        <v/>
      </c>
      <c r="F191" s="148"/>
      <c r="I191" s="157">
        <f t="shared" ca="1" si="73"/>
        <v>0</v>
      </c>
      <c r="K191" s="157">
        <f t="shared" ca="1" si="84"/>
        <v>0</v>
      </c>
      <c r="M191" s="157">
        <f t="shared" ca="1" si="85"/>
        <v>0</v>
      </c>
      <c r="N191" s="181" t="str">
        <f t="shared" si="74"/>
        <v/>
      </c>
      <c r="O191" s="146" t="str">
        <f t="shared" si="86"/>
        <v/>
      </c>
      <c r="P191" s="157">
        <f t="shared" ca="1" si="75"/>
        <v>0</v>
      </c>
      <c r="R191" s="161" t="str">
        <f t="shared" ca="1" si="87"/>
        <v/>
      </c>
      <c r="U191" s="157">
        <f t="shared" ca="1" si="88"/>
        <v>0</v>
      </c>
      <c r="W191" s="157">
        <f t="shared" ca="1" si="89"/>
        <v>0</v>
      </c>
      <c r="Y191" s="157">
        <f t="shared" ca="1" si="90"/>
        <v>0</v>
      </c>
      <c r="Z191" s="161" t="str">
        <f t="shared" si="91"/>
        <v/>
      </c>
      <c r="AB191" s="162" t="str">
        <f t="shared" ca="1" si="76"/>
        <v/>
      </c>
      <c r="AC191" s="175" t="str">
        <f t="shared" ca="1" si="92"/>
        <v/>
      </c>
      <c r="AD191" s="163">
        <f t="shared" ca="1" si="93"/>
        <v>0</v>
      </c>
      <c r="AG191" s="185" t="str">
        <f>IF('البرامج '!N:N&lt;&gt;"",'البرامج '!N:N,"")</f>
        <v/>
      </c>
      <c r="AH191" s="166" t="str">
        <f t="shared" ca="1" si="77"/>
        <v/>
      </c>
      <c r="AI191" s="177" t="str">
        <f t="shared" ca="1" si="94"/>
        <v/>
      </c>
      <c r="AJ191" s="165">
        <f t="shared" ca="1" si="98"/>
        <v>0</v>
      </c>
      <c r="AK191" s="164"/>
      <c r="AL191" s="152"/>
      <c r="AM191" s="162" t="str">
        <f>IF('البرامج '!O:O&lt;&gt;"",'البرامج '!O:O,"")</f>
        <v/>
      </c>
      <c r="AN191" s="162" t="str">
        <f t="shared" ca="1" si="72"/>
        <v/>
      </c>
      <c r="AO191" s="175" t="str">
        <f t="shared" ca="1" si="95"/>
        <v/>
      </c>
      <c r="AP191" s="165">
        <f t="shared" ca="1" si="78"/>
        <v>0</v>
      </c>
      <c r="AQ191" s="152"/>
      <c r="AR191" s="164"/>
      <c r="AS191" s="185" t="str">
        <f>IF('البرامج '!P:P&lt;&gt;"",'البرامج '!P:P,"")</f>
        <v/>
      </c>
      <c r="AT191" s="166" t="str">
        <f t="shared" ca="1" si="79"/>
        <v/>
      </c>
      <c r="AU191" s="177" t="str">
        <f t="shared" ca="1" si="96"/>
        <v/>
      </c>
      <c r="AV191" s="165">
        <f t="shared" ca="1" si="80"/>
        <v>0</v>
      </c>
      <c r="AW191" s="164"/>
      <c r="AX191" s="152"/>
      <c r="AY191" s="187" t="str">
        <f>IF('البرامج '!Q:Q&lt;&gt;"",'البرامج '!Q:Q,"")</f>
        <v/>
      </c>
      <c r="AZ191" s="162" t="str">
        <f t="shared" ca="1" si="81"/>
        <v/>
      </c>
      <c r="BA191" s="175" t="str">
        <f t="shared" ca="1" si="97"/>
        <v/>
      </c>
      <c r="BB191" s="165">
        <f t="shared" ca="1" si="82"/>
        <v>0</v>
      </c>
      <c r="BC191" s="152"/>
    </row>
    <row r="192" spans="1:55" x14ac:dyDescent="0.5">
      <c r="A192" s="181" t="str">
        <f t="shared" ca="1" si="83"/>
        <v/>
      </c>
      <c r="B192" s="159" t="str">
        <f>IF('البرامج '!A:A&lt;&gt;"",'البرامج '!A:A,"")</f>
        <v/>
      </c>
      <c r="C192" s="159" t="str">
        <f>IF('البرامج '!D:D&lt;&gt;"",'البرامج '!D:D,"")</f>
        <v/>
      </c>
      <c r="D192" s="159" t="str">
        <f>IF('البرامج '!G:G&lt;&gt;"",'البرامج '!G:G,"")</f>
        <v/>
      </c>
      <c r="F192" s="148"/>
      <c r="I192" s="157">
        <f t="shared" ca="1" si="73"/>
        <v>0</v>
      </c>
      <c r="K192" s="157">
        <f t="shared" ca="1" si="84"/>
        <v>0</v>
      </c>
      <c r="M192" s="157">
        <f t="shared" ca="1" si="85"/>
        <v>0</v>
      </c>
      <c r="N192" s="181" t="str">
        <f t="shared" si="74"/>
        <v/>
      </c>
      <c r="O192" s="146" t="str">
        <f t="shared" si="86"/>
        <v/>
      </c>
      <c r="P192" s="157">
        <f t="shared" ca="1" si="75"/>
        <v>0</v>
      </c>
      <c r="R192" s="161" t="str">
        <f t="shared" ca="1" si="87"/>
        <v/>
      </c>
      <c r="U192" s="157">
        <f t="shared" ca="1" si="88"/>
        <v>0</v>
      </c>
      <c r="W192" s="157">
        <f t="shared" ca="1" si="89"/>
        <v>0</v>
      </c>
      <c r="Y192" s="157">
        <f t="shared" ca="1" si="90"/>
        <v>0</v>
      </c>
      <c r="Z192" s="161" t="str">
        <f t="shared" si="91"/>
        <v/>
      </c>
      <c r="AB192" s="162" t="str">
        <f t="shared" ca="1" si="76"/>
        <v/>
      </c>
      <c r="AC192" s="175" t="str">
        <f t="shared" ca="1" si="92"/>
        <v/>
      </c>
      <c r="AD192" s="163">
        <f t="shared" ca="1" si="93"/>
        <v>0</v>
      </c>
      <c r="AG192" s="185" t="str">
        <f>IF('البرامج '!N:N&lt;&gt;"",'البرامج '!N:N,"")</f>
        <v/>
      </c>
      <c r="AH192" s="166" t="str">
        <f t="shared" ca="1" si="77"/>
        <v/>
      </c>
      <c r="AI192" s="177" t="str">
        <f t="shared" ca="1" si="94"/>
        <v/>
      </c>
      <c r="AJ192" s="165">
        <f t="shared" ca="1" si="98"/>
        <v>0</v>
      </c>
      <c r="AK192" s="164"/>
      <c r="AL192" s="152"/>
      <c r="AM192" s="162" t="str">
        <f>IF('البرامج '!O:O&lt;&gt;"",'البرامج '!O:O,"")</f>
        <v/>
      </c>
      <c r="AN192" s="162" t="str">
        <f t="shared" ca="1" si="72"/>
        <v/>
      </c>
      <c r="AO192" s="175" t="str">
        <f t="shared" ca="1" si="95"/>
        <v/>
      </c>
      <c r="AP192" s="165">
        <f t="shared" ca="1" si="78"/>
        <v>0</v>
      </c>
      <c r="AQ192" s="152"/>
      <c r="AR192" s="164"/>
      <c r="AS192" s="185" t="str">
        <f>IF('البرامج '!P:P&lt;&gt;"",'البرامج '!P:P,"")</f>
        <v/>
      </c>
      <c r="AT192" s="166" t="str">
        <f t="shared" ca="1" si="79"/>
        <v/>
      </c>
      <c r="AU192" s="177" t="str">
        <f t="shared" ca="1" si="96"/>
        <v/>
      </c>
      <c r="AV192" s="165">
        <f t="shared" ca="1" si="80"/>
        <v>0</v>
      </c>
      <c r="AW192" s="164"/>
      <c r="AX192" s="152"/>
      <c r="AY192" s="187" t="str">
        <f>IF('البرامج '!Q:Q&lt;&gt;"",'البرامج '!Q:Q,"")</f>
        <v/>
      </c>
      <c r="AZ192" s="162" t="str">
        <f t="shared" ca="1" si="81"/>
        <v/>
      </c>
      <c r="BA192" s="175" t="str">
        <f t="shared" ca="1" si="97"/>
        <v/>
      </c>
      <c r="BB192" s="165">
        <f t="shared" ca="1" si="82"/>
        <v>0</v>
      </c>
      <c r="BC192" s="152"/>
    </row>
    <row r="193" spans="1:55" x14ac:dyDescent="0.5">
      <c r="A193" s="181" t="str">
        <f t="shared" ca="1" si="83"/>
        <v/>
      </c>
      <c r="B193" s="159" t="str">
        <f>IF('البرامج '!A:A&lt;&gt;"",'البرامج '!A:A,"")</f>
        <v/>
      </c>
      <c r="C193" s="159" t="str">
        <f>IF('البرامج '!D:D&lt;&gt;"",'البرامج '!D:D,"")</f>
        <v/>
      </c>
      <c r="D193" s="159" t="str">
        <f>IF('البرامج '!G:G&lt;&gt;"",'البرامج '!G:G,"")</f>
        <v/>
      </c>
      <c r="F193" s="148"/>
      <c r="I193" s="157">
        <f t="shared" ca="1" si="73"/>
        <v>0</v>
      </c>
      <c r="K193" s="157">
        <f t="shared" ca="1" si="84"/>
        <v>0</v>
      </c>
      <c r="M193" s="157">
        <f t="shared" ca="1" si="85"/>
        <v>0</v>
      </c>
      <c r="N193" s="181" t="str">
        <f t="shared" si="74"/>
        <v/>
      </c>
      <c r="O193" s="146" t="str">
        <f t="shared" si="86"/>
        <v/>
      </c>
      <c r="P193" s="157">
        <f t="shared" ca="1" si="75"/>
        <v>0</v>
      </c>
      <c r="R193" s="161" t="str">
        <f t="shared" ca="1" si="87"/>
        <v/>
      </c>
      <c r="U193" s="157">
        <f t="shared" ca="1" si="88"/>
        <v>0</v>
      </c>
      <c r="W193" s="157">
        <f t="shared" ca="1" si="89"/>
        <v>0</v>
      </c>
      <c r="Y193" s="157">
        <f t="shared" ca="1" si="90"/>
        <v>0</v>
      </c>
      <c r="Z193" s="161" t="str">
        <f t="shared" si="91"/>
        <v/>
      </c>
      <c r="AB193" s="162" t="str">
        <f t="shared" ca="1" si="76"/>
        <v/>
      </c>
      <c r="AC193" s="175" t="str">
        <f t="shared" ca="1" si="92"/>
        <v/>
      </c>
      <c r="AD193" s="163">
        <f t="shared" ca="1" si="93"/>
        <v>0</v>
      </c>
      <c r="AG193" s="185" t="str">
        <f>IF('البرامج '!N:N&lt;&gt;"",'البرامج '!N:N,"")</f>
        <v/>
      </c>
      <c r="AH193" s="166" t="str">
        <f t="shared" ca="1" si="77"/>
        <v/>
      </c>
      <c r="AI193" s="177" t="str">
        <f t="shared" ca="1" si="94"/>
        <v/>
      </c>
      <c r="AJ193" s="165">
        <f t="shared" ca="1" si="98"/>
        <v>0</v>
      </c>
      <c r="AK193" s="164"/>
      <c r="AL193" s="152"/>
      <c r="AM193" s="162" t="str">
        <f>IF('البرامج '!O:O&lt;&gt;"",'البرامج '!O:O,"")</f>
        <v/>
      </c>
      <c r="AN193" s="162" t="str">
        <f t="shared" ca="1" si="72"/>
        <v/>
      </c>
      <c r="AO193" s="175" t="str">
        <f t="shared" ca="1" si="95"/>
        <v/>
      </c>
      <c r="AP193" s="165">
        <f t="shared" ca="1" si="78"/>
        <v>0</v>
      </c>
      <c r="AQ193" s="152"/>
      <c r="AR193" s="164"/>
      <c r="AS193" s="185" t="str">
        <f>IF('البرامج '!P:P&lt;&gt;"",'البرامج '!P:P,"")</f>
        <v/>
      </c>
      <c r="AT193" s="166" t="str">
        <f t="shared" ca="1" si="79"/>
        <v/>
      </c>
      <c r="AU193" s="177" t="str">
        <f t="shared" ca="1" si="96"/>
        <v/>
      </c>
      <c r="AV193" s="165">
        <f t="shared" ca="1" si="80"/>
        <v>0</v>
      </c>
      <c r="AW193" s="164"/>
      <c r="AX193" s="152"/>
      <c r="AY193" s="187" t="str">
        <f>IF('البرامج '!Q:Q&lt;&gt;"",'البرامج '!Q:Q,"")</f>
        <v/>
      </c>
      <c r="AZ193" s="162" t="str">
        <f t="shared" ca="1" si="81"/>
        <v/>
      </c>
      <c r="BA193" s="175" t="str">
        <f t="shared" ca="1" si="97"/>
        <v/>
      </c>
      <c r="BB193" s="165">
        <f t="shared" ca="1" si="82"/>
        <v>0</v>
      </c>
      <c r="BC193" s="152"/>
    </row>
    <row r="194" spans="1:55" x14ac:dyDescent="0.5">
      <c r="A194" s="181" t="str">
        <f t="shared" ca="1" si="83"/>
        <v/>
      </c>
      <c r="B194" s="159" t="str">
        <f>IF('البرامج '!A:A&lt;&gt;"",'البرامج '!A:A,"")</f>
        <v/>
      </c>
      <c r="C194" s="159" t="str">
        <f>IF('البرامج '!D:D&lt;&gt;"",'البرامج '!D:D,"")</f>
        <v/>
      </c>
      <c r="D194" s="159" t="str">
        <f>IF('البرامج '!G:G&lt;&gt;"",'البرامج '!G:G,"")</f>
        <v/>
      </c>
      <c r="F194" s="148"/>
      <c r="I194" s="157">
        <f t="shared" ca="1" si="73"/>
        <v>0</v>
      </c>
      <c r="K194" s="157">
        <f t="shared" ca="1" si="84"/>
        <v>0</v>
      </c>
      <c r="M194" s="157">
        <f t="shared" ca="1" si="85"/>
        <v>0</v>
      </c>
      <c r="N194" s="181" t="str">
        <f t="shared" si="74"/>
        <v/>
      </c>
      <c r="O194" s="146" t="str">
        <f t="shared" si="86"/>
        <v/>
      </c>
      <c r="P194" s="157">
        <f t="shared" ca="1" si="75"/>
        <v>0</v>
      </c>
      <c r="R194" s="161" t="str">
        <f t="shared" ca="1" si="87"/>
        <v/>
      </c>
      <c r="U194" s="157">
        <f t="shared" ca="1" si="88"/>
        <v>0</v>
      </c>
      <c r="W194" s="157">
        <f t="shared" ca="1" si="89"/>
        <v>0</v>
      </c>
      <c r="Y194" s="157">
        <f t="shared" ca="1" si="90"/>
        <v>0</v>
      </c>
      <c r="Z194" s="161" t="str">
        <f t="shared" si="91"/>
        <v/>
      </c>
      <c r="AB194" s="162" t="str">
        <f t="shared" ca="1" si="76"/>
        <v/>
      </c>
      <c r="AC194" s="175" t="str">
        <f t="shared" ca="1" si="92"/>
        <v/>
      </c>
      <c r="AD194" s="163">
        <f t="shared" ca="1" si="93"/>
        <v>0</v>
      </c>
      <c r="AG194" s="185" t="str">
        <f>IF('البرامج '!N:N&lt;&gt;"",'البرامج '!N:N,"")</f>
        <v/>
      </c>
      <c r="AH194" s="166" t="str">
        <f t="shared" ca="1" si="77"/>
        <v/>
      </c>
      <c r="AI194" s="177" t="str">
        <f t="shared" ca="1" si="94"/>
        <v/>
      </c>
      <c r="AJ194" s="165">
        <f ca="1">IF(AG194&lt;&gt;"",IF(AK194="تم ",IF(AJ194=0,AH194-AG194,AJ194),NOW()-AG194),0)</f>
        <v>0</v>
      </c>
      <c r="AK194" s="164"/>
      <c r="AL194" s="152"/>
      <c r="AM194" s="162" t="str">
        <f>IF('البرامج '!O:O&lt;&gt;"",'البرامج '!O:O,"")</f>
        <v/>
      </c>
      <c r="AN194" s="162" t="str">
        <f ca="1">IF(AK194="تم ",IF(AQ194="تم ",IF(AN194="",NOW(),AN194),""),"")</f>
        <v/>
      </c>
      <c r="AO194" s="175" t="str">
        <f t="shared" ca="1" si="95"/>
        <v/>
      </c>
      <c r="AP194" s="165">
        <f t="shared" ca="1" si="78"/>
        <v>0</v>
      </c>
      <c r="AQ194" s="152"/>
      <c r="AR194" s="164"/>
      <c r="AS194" s="185" t="str">
        <f>IF('البرامج '!P:P&lt;&gt;"",'البرامج '!P:P,"")</f>
        <v/>
      </c>
      <c r="AT194" s="166" t="str">
        <f t="shared" ca="1" si="79"/>
        <v/>
      </c>
      <c r="AU194" s="177" t="str">
        <f t="shared" ca="1" si="96"/>
        <v/>
      </c>
      <c r="AV194" s="165">
        <f t="shared" ca="1" si="80"/>
        <v>0</v>
      </c>
      <c r="AW194" s="164"/>
      <c r="AX194" s="152"/>
      <c r="AY194" s="187" t="str">
        <f>IF('البرامج '!Q:Q&lt;&gt;"",'البرامج '!Q:Q,"")</f>
        <v/>
      </c>
      <c r="AZ194" s="162" t="str">
        <f t="shared" ca="1" si="81"/>
        <v/>
      </c>
      <c r="BA194" s="175" t="str">
        <f t="shared" ca="1" si="97"/>
        <v/>
      </c>
      <c r="BB194" s="165">
        <f t="shared" ca="1" si="82"/>
        <v>0</v>
      </c>
      <c r="BC194" s="152"/>
    </row>
    <row r="195" spans="1:55" x14ac:dyDescent="0.5">
      <c r="A195" s="181" t="str">
        <f t="shared" ca="1" si="83"/>
        <v/>
      </c>
      <c r="B195" s="159"/>
      <c r="F195" s="148"/>
      <c r="I195" s="157">
        <f t="shared" ref="I195:I226" ca="1" si="99">IF(A195&lt;&gt;"",IF(H195&lt;&gt;"",IF(I195=0,NOW()-A195,I195),NOW()-A195),0)</f>
        <v>0</v>
      </c>
      <c r="N195" s="181"/>
      <c r="O195" s="146"/>
      <c r="P195" s="157">
        <f t="shared" ref="P195:P226" ca="1" si="100">IF(N195&lt;&gt;"",IF(Q195&lt;&gt;"",IF(P195=0,R195-N195,P195),NOW()-N195),0)</f>
        <v>0</v>
      </c>
      <c r="AC195" s="175"/>
      <c r="AG195" s="185" t="str">
        <f>IF('البرامج '!N:N&lt;&gt;"",'البرامج '!N:N,"")</f>
        <v/>
      </c>
      <c r="AI195" s="177"/>
      <c r="AK195" s="164"/>
      <c r="AL195" s="152"/>
      <c r="AM195" s="162" t="str">
        <f>IF('البرامج '!O:O&lt;&gt;"",'البرامج '!O:O,"")</f>
        <v/>
      </c>
      <c r="AN195" s="162"/>
      <c r="AO195" s="175"/>
      <c r="AP195" s="163"/>
      <c r="AQ195" s="152"/>
      <c r="AR195" s="164"/>
      <c r="AS195" s="185" t="str">
        <f>IF('البرامج '!P:P&lt;&gt;"",'البرامج '!P:P,"")</f>
        <v/>
      </c>
      <c r="AT195" s="166"/>
      <c r="AU195" s="177"/>
      <c r="AV195" s="165"/>
      <c r="AW195" s="164"/>
      <c r="AX195" s="152"/>
      <c r="AY195" s="187" t="str">
        <f>IF('البرامج '!Q:Q&lt;&gt;"",'البرامج '!Q:Q,"")</f>
        <v/>
      </c>
      <c r="AZ195" s="162"/>
      <c r="BA195" s="175"/>
      <c r="BB195" s="163"/>
      <c r="BC195" s="155"/>
    </row>
    <row r="196" spans="1:55" x14ac:dyDescent="0.5">
      <c r="A196" s="181" t="str">
        <f t="shared" ca="1" si="83"/>
        <v/>
      </c>
      <c r="B196" s="159"/>
      <c r="F196" s="148"/>
      <c r="I196" s="157">
        <f t="shared" ca="1" si="99"/>
        <v>0</v>
      </c>
      <c r="N196" s="181"/>
      <c r="O196" s="146"/>
      <c r="P196" s="157">
        <f t="shared" ca="1" si="100"/>
        <v>0</v>
      </c>
      <c r="AC196" s="175"/>
      <c r="AG196" s="185" t="str">
        <f>IF('البرامج '!N:N&lt;&gt;"",'البرامج '!N:N,"")</f>
        <v/>
      </c>
      <c r="AI196" s="177"/>
      <c r="AK196" s="164"/>
      <c r="AL196" s="152"/>
      <c r="AM196" s="162" t="str">
        <f>IF('البرامج '!O:O&lt;&gt;"",'البرامج '!O:O,"")</f>
        <v/>
      </c>
      <c r="AN196" s="162"/>
      <c r="AO196" s="175"/>
      <c r="AP196" s="163"/>
      <c r="AQ196" s="152"/>
      <c r="AR196" s="164"/>
      <c r="AS196" s="185" t="str">
        <f>IF('البرامج '!P:P&lt;&gt;"",'البرامج '!P:P,"")</f>
        <v/>
      </c>
      <c r="AT196" s="166"/>
      <c r="AU196" s="177"/>
      <c r="AV196" s="165"/>
      <c r="AW196" s="164"/>
      <c r="AX196" s="152"/>
      <c r="AY196" s="187" t="str">
        <f>IF('البرامج '!Q:Q&lt;&gt;"",'البرامج '!Q:Q,"")</f>
        <v/>
      </c>
      <c r="AZ196" s="162"/>
      <c r="BA196" s="175"/>
      <c r="BB196" s="163"/>
      <c r="BC196" s="155"/>
    </row>
    <row r="197" spans="1:55" x14ac:dyDescent="0.5">
      <c r="A197" s="181" t="str">
        <f t="shared" ca="1" si="83"/>
        <v/>
      </c>
      <c r="B197" s="159"/>
      <c r="F197" s="148"/>
      <c r="I197" s="157">
        <f t="shared" ca="1" si="99"/>
        <v>0</v>
      </c>
      <c r="N197" s="181"/>
      <c r="O197" s="146"/>
      <c r="P197" s="157">
        <f t="shared" ca="1" si="100"/>
        <v>0</v>
      </c>
      <c r="AC197" s="175"/>
      <c r="AG197" s="185" t="str">
        <f>IF('البرامج '!N:N&lt;&gt;"",'البرامج '!N:N,"")</f>
        <v/>
      </c>
      <c r="AI197" s="177"/>
      <c r="AK197" s="164"/>
      <c r="AL197" s="152"/>
      <c r="AM197" s="162" t="str">
        <f>IF('البرامج '!O:O&lt;&gt;"",'البرامج '!O:O,"")</f>
        <v/>
      </c>
      <c r="AN197" s="162"/>
      <c r="AO197" s="175"/>
      <c r="AP197" s="163"/>
      <c r="AQ197" s="152"/>
      <c r="AR197" s="164"/>
      <c r="AS197" s="185" t="str">
        <f>IF('البرامج '!P:P&lt;&gt;"",'البرامج '!P:P,"")</f>
        <v/>
      </c>
      <c r="AT197" s="166"/>
      <c r="AU197" s="177"/>
      <c r="AV197" s="165"/>
      <c r="AW197" s="164"/>
      <c r="AX197" s="152"/>
      <c r="AY197" s="187" t="str">
        <f>IF('البرامج '!Q:Q&lt;&gt;"",'البرامج '!Q:Q,"")</f>
        <v/>
      </c>
      <c r="AZ197" s="162"/>
      <c r="BA197" s="175"/>
      <c r="BB197" s="163"/>
      <c r="BC197" s="155"/>
    </row>
    <row r="198" spans="1:55" x14ac:dyDescent="0.5">
      <c r="A198" s="181" t="str">
        <f t="shared" ca="1" si="83"/>
        <v/>
      </c>
      <c r="B198" s="159"/>
      <c r="F198" s="148"/>
      <c r="I198" s="157">
        <f t="shared" ca="1" si="99"/>
        <v>0</v>
      </c>
      <c r="N198" s="181"/>
      <c r="O198" s="146"/>
      <c r="P198" s="157">
        <f t="shared" ca="1" si="100"/>
        <v>0</v>
      </c>
      <c r="AC198" s="175"/>
      <c r="AG198" s="185" t="str">
        <f>IF('البرامج '!N:N&lt;&gt;"",'البرامج '!N:N,"")</f>
        <v/>
      </c>
      <c r="AI198" s="177"/>
      <c r="AK198" s="164"/>
      <c r="AL198" s="152"/>
      <c r="AM198" s="162" t="str">
        <f>IF('البرامج '!O:O&lt;&gt;"",'البرامج '!O:O,"")</f>
        <v/>
      </c>
      <c r="AN198" s="162"/>
      <c r="AO198" s="175"/>
      <c r="AP198" s="163"/>
      <c r="AQ198" s="152"/>
      <c r="AR198" s="164"/>
      <c r="AS198" s="185" t="str">
        <f>IF('البرامج '!P:P&lt;&gt;"",'البرامج '!P:P,"")</f>
        <v/>
      </c>
      <c r="AT198" s="166"/>
      <c r="AU198" s="177"/>
      <c r="AV198" s="165"/>
      <c r="AW198" s="164"/>
      <c r="AX198" s="152"/>
      <c r="AY198" s="187" t="str">
        <f>IF('البرامج '!Q:Q&lt;&gt;"",'البرامج '!Q:Q,"")</f>
        <v/>
      </c>
      <c r="AZ198" s="162"/>
      <c r="BA198" s="175"/>
      <c r="BB198" s="163"/>
      <c r="BC198" s="155"/>
    </row>
    <row r="199" spans="1:55" x14ac:dyDescent="0.5">
      <c r="A199" s="181" t="str">
        <f t="shared" ca="1" si="83"/>
        <v/>
      </c>
      <c r="B199" s="159"/>
      <c r="F199" s="148"/>
      <c r="I199" s="157">
        <f t="shared" ca="1" si="99"/>
        <v>0</v>
      </c>
      <c r="N199" s="181"/>
      <c r="O199" s="146"/>
      <c r="P199" s="157">
        <f t="shared" ca="1" si="100"/>
        <v>0</v>
      </c>
      <c r="AC199" s="175"/>
      <c r="AG199" s="185" t="str">
        <f>IF('البرامج '!N:N&lt;&gt;"",'البرامج '!N:N,"")</f>
        <v/>
      </c>
      <c r="AI199" s="177"/>
      <c r="AK199" s="164"/>
      <c r="AL199" s="152"/>
      <c r="AM199" s="162" t="str">
        <f>IF('البرامج '!O:O&lt;&gt;"",'البرامج '!O:O,"")</f>
        <v/>
      </c>
      <c r="AN199" s="162"/>
      <c r="AO199" s="175"/>
      <c r="AP199" s="163"/>
      <c r="AQ199" s="152"/>
      <c r="AR199" s="164"/>
      <c r="AS199" s="185" t="str">
        <f>IF('البرامج '!P:P&lt;&gt;"",'البرامج '!P:P,"")</f>
        <v/>
      </c>
      <c r="AT199" s="166"/>
      <c r="AU199" s="177"/>
      <c r="AV199" s="165"/>
      <c r="AW199" s="164"/>
      <c r="AX199" s="152"/>
      <c r="AY199" s="187" t="str">
        <f>IF('البرامج '!Q:Q&lt;&gt;"",'البرامج '!Q:Q,"")</f>
        <v/>
      </c>
      <c r="AZ199" s="162"/>
      <c r="BA199" s="175"/>
      <c r="BB199" s="163"/>
      <c r="BC199" s="155"/>
    </row>
    <row r="200" spans="1:55" x14ac:dyDescent="0.5">
      <c r="A200" s="181" t="str">
        <f t="shared" ca="1" si="83"/>
        <v/>
      </c>
      <c r="B200" s="159"/>
      <c r="F200" s="148"/>
      <c r="I200" s="157">
        <f t="shared" ca="1" si="99"/>
        <v>0</v>
      </c>
      <c r="N200" s="181"/>
      <c r="O200" s="146"/>
      <c r="P200" s="157">
        <f t="shared" ca="1" si="100"/>
        <v>0</v>
      </c>
      <c r="AC200" s="175"/>
      <c r="AG200" s="185" t="str">
        <f>IF('البرامج '!N:N&lt;&gt;"",'البرامج '!N:N,"")</f>
        <v/>
      </c>
      <c r="AI200" s="177"/>
      <c r="AK200" s="164"/>
      <c r="AL200" s="152"/>
      <c r="AM200" s="162" t="str">
        <f>IF('البرامج '!O:O&lt;&gt;"",'البرامج '!O:O,"")</f>
        <v/>
      </c>
      <c r="AN200" s="162"/>
      <c r="AO200" s="175"/>
      <c r="AP200" s="163"/>
      <c r="AQ200" s="152"/>
      <c r="AR200" s="164"/>
      <c r="AS200" s="185" t="str">
        <f>IF('البرامج '!P:P&lt;&gt;"",'البرامج '!P:P,"")</f>
        <v/>
      </c>
      <c r="AT200" s="166"/>
      <c r="AU200" s="177"/>
      <c r="AV200" s="165"/>
      <c r="AW200" s="164"/>
      <c r="AX200" s="152"/>
      <c r="AY200" s="187" t="str">
        <f>IF('البرامج '!Q:Q&lt;&gt;"",'البرامج '!Q:Q,"")</f>
        <v/>
      </c>
      <c r="AZ200" s="162"/>
      <c r="BA200" s="175"/>
      <c r="BB200" s="163"/>
      <c r="BC200" s="155"/>
    </row>
    <row r="201" spans="1:55" x14ac:dyDescent="0.5">
      <c r="A201" s="181" t="str">
        <f t="shared" ca="1" si="83"/>
        <v/>
      </c>
      <c r="B201" s="159"/>
      <c r="F201" s="148"/>
      <c r="I201" s="157">
        <f t="shared" ca="1" si="99"/>
        <v>0</v>
      </c>
      <c r="N201" s="181"/>
      <c r="O201" s="146"/>
      <c r="P201" s="157">
        <f t="shared" ca="1" si="100"/>
        <v>0</v>
      </c>
      <c r="AC201" s="175"/>
      <c r="AG201" s="185" t="str">
        <f>IF('البرامج '!N:N&lt;&gt;"",'البرامج '!N:N,"")</f>
        <v/>
      </c>
      <c r="AI201" s="177"/>
      <c r="AK201" s="164"/>
      <c r="AL201" s="152"/>
      <c r="AM201" s="162" t="str">
        <f>IF('البرامج '!O:O&lt;&gt;"",'البرامج '!O:O,"")</f>
        <v/>
      </c>
      <c r="AN201" s="162"/>
      <c r="AO201" s="175"/>
      <c r="AP201" s="163"/>
      <c r="AQ201" s="152"/>
      <c r="AR201" s="164"/>
      <c r="AS201" s="185" t="str">
        <f>IF('البرامج '!P:P&lt;&gt;"",'البرامج '!P:P,"")</f>
        <v/>
      </c>
      <c r="AT201" s="166"/>
      <c r="AU201" s="177"/>
      <c r="AV201" s="165"/>
      <c r="AW201" s="164"/>
      <c r="AX201" s="152"/>
      <c r="AY201" s="187" t="str">
        <f>IF('البرامج '!Q:Q&lt;&gt;"",'البرامج '!Q:Q,"")</f>
        <v/>
      </c>
      <c r="AZ201" s="162"/>
      <c r="BA201" s="175"/>
      <c r="BB201" s="163"/>
      <c r="BC201" s="155"/>
    </row>
    <row r="202" spans="1:55" x14ac:dyDescent="0.5">
      <c r="A202" s="181" t="str">
        <f t="shared" ca="1" si="83"/>
        <v/>
      </c>
      <c r="B202" s="159"/>
      <c r="F202" s="148"/>
      <c r="I202" s="157">
        <f t="shared" ca="1" si="99"/>
        <v>0</v>
      </c>
      <c r="N202" s="181"/>
      <c r="O202" s="146"/>
      <c r="P202" s="157">
        <f t="shared" ca="1" si="100"/>
        <v>0</v>
      </c>
      <c r="AC202" s="175"/>
      <c r="AG202" s="185" t="str">
        <f>IF('البرامج '!N:N&lt;&gt;"",'البرامج '!N:N,"")</f>
        <v/>
      </c>
      <c r="AI202" s="177"/>
      <c r="AK202" s="164"/>
      <c r="AL202" s="152"/>
      <c r="AM202" s="162" t="str">
        <f>IF('البرامج '!O:O&lt;&gt;"",'البرامج '!O:O,"")</f>
        <v/>
      </c>
      <c r="AN202" s="162"/>
      <c r="AO202" s="175"/>
      <c r="AP202" s="163"/>
      <c r="AQ202" s="152"/>
      <c r="AR202" s="164"/>
      <c r="AS202" s="185" t="str">
        <f>IF('البرامج '!P:P&lt;&gt;"",'البرامج '!P:P,"")</f>
        <v/>
      </c>
      <c r="AT202" s="166"/>
      <c r="AU202" s="177"/>
      <c r="AV202" s="165"/>
      <c r="AW202" s="164"/>
      <c r="AX202" s="152"/>
      <c r="AY202" s="187" t="str">
        <f>IF('البرامج '!Q:Q&lt;&gt;"",'البرامج '!Q:Q,"")</f>
        <v/>
      </c>
      <c r="AZ202" s="162"/>
      <c r="BA202" s="175"/>
      <c r="BB202" s="163"/>
      <c r="BC202" s="155"/>
    </row>
    <row r="203" spans="1:55" x14ac:dyDescent="0.5">
      <c r="A203" s="181" t="str">
        <f t="shared" ca="1" si="83"/>
        <v/>
      </c>
      <c r="B203" s="159"/>
      <c r="F203" s="148"/>
      <c r="I203" s="157">
        <f t="shared" ca="1" si="99"/>
        <v>0</v>
      </c>
      <c r="N203" s="181"/>
      <c r="O203" s="146"/>
      <c r="P203" s="157">
        <f t="shared" ca="1" si="100"/>
        <v>0</v>
      </c>
      <c r="AC203" s="175"/>
      <c r="AG203" s="185" t="str">
        <f>IF('البرامج '!N:N&lt;&gt;"",'البرامج '!N:N,"")</f>
        <v/>
      </c>
      <c r="AI203" s="177"/>
      <c r="AK203" s="164"/>
      <c r="AL203" s="152"/>
      <c r="AM203" s="162" t="str">
        <f>IF('البرامج '!O:O&lt;&gt;"",'البرامج '!O:O,"")</f>
        <v/>
      </c>
      <c r="AN203" s="162"/>
      <c r="AO203" s="175"/>
      <c r="AP203" s="163"/>
      <c r="AQ203" s="152"/>
      <c r="AR203" s="164"/>
      <c r="AS203" s="185" t="str">
        <f>IF('البرامج '!P:P&lt;&gt;"",'البرامج '!P:P,"")</f>
        <v/>
      </c>
      <c r="AT203" s="166"/>
      <c r="AU203" s="177"/>
      <c r="AV203" s="165"/>
      <c r="AW203" s="164"/>
      <c r="AX203" s="152"/>
      <c r="AY203" s="187" t="str">
        <f>IF('البرامج '!Q:Q&lt;&gt;"",'البرامج '!Q:Q,"")</f>
        <v/>
      </c>
      <c r="AZ203" s="162"/>
      <c r="BA203" s="175"/>
      <c r="BB203" s="163"/>
      <c r="BC203" s="155"/>
    </row>
    <row r="204" spans="1:55" x14ac:dyDescent="0.5">
      <c r="A204" s="181" t="str">
        <f t="shared" ca="1" si="83"/>
        <v/>
      </c>
      <c r="B204" s="159"/>
      <c r="F204" s="148"/>
      <c r="I204" s="157">
        <f t="shared" ca="1" si="99"/>
        <v>0</v>
      </c>
      <c r="N204" s="181"/>
      <c r="O204" s="146"/>
      <c r="P204" s="157">
        <f t="shared" ca="1" si="100"/>
        <v>0</v>
      </c>
      <c r="AC204" s="175"/>
      <c r="AG204" s="185" t="str">
        <f>IF('البرامج '!N:N&lt;&gt;"",'البرامج '!N:N,"")</f>
        <v/>
      </c>
      <c r="AI204" s="177"/>
      <c r="AK204" s="164"/>
      <c r="AL204" s="152"/>
      <c r="AM204" s="162" t="str">
        <f>IF('البرامج '!O:O&lt;&gt;"",'البرامج '!O:O,"")</f>
        <v/>
      </c>
      <c r="AN204" s="162"/>
      <c r="AO204" s="175"/>
      <c r="AP204" s="163"/>
      <c r="AQ204" s="152"/>
      <c r="AR204" s="164"/>
      <c r="AS204" s="185" t="str">
        <f>IF('البرامج '!P:P&lt;&gt;"",'البرامج '!P:P,"")</f>
        <v/>
      </c>
      <c r="AT204" s="166"/>
      <c r="AU204" s="177"/>
      <c r="AV204" s="165"/>
      <c r="AW204" s="164"/>
      <c r="AX204" s="152"/>
      <c r="AY204" s="187" t="str">
        <f>IF('البرامج '!Q:Q&lt;&gt;"",'البرامج '!Q:Q,"")</f>
        <v/>
      </c>
      <c r="AZ204" s="162"/>
      <c r="BA204" s="175"/>
      <c r="BB204" s="163"/>
      <c r="BC204" s="155"/>
    </row>
    <row r="205" spans="1:55" x14ac:dyDescent="0.5">
      <c r="A205" s="181" t="str">
        <f t="shared" ca="1" si="83"/>
        <v/>
      </c>
      <c r="B205" s="159"/>
      <c r="F205" s="148"/>
      <c r="I205" s="157">
        <f t="shared" ca="1" si="99"/>
        <v>0</v>
      </c>
      <c r="N205" s="181"/>
      <c r="O205" s="146"/>
      <c r="P205" s="157">
        <f t="shared" ca="1" si="100"/>
        <v>0</v>
      </c>
      <c r="AC205" s="175"/>
      <c r="AG205" s="185" t="str">
        <f>IF('البرامج '!N:N&lt;&gt;"",'البرامج '!N:N,"")</f>
        <v/>
      </c>
      <c r="AI205" s="177"/>
      <c r="AK205" s="164"/>
      <c r="AL205" s="152"/>
      <c r="AM205" s="162" t="str">
        <f>IF('البرامج '!O:O&lt;&gt;"",'البرامج '!O:O,"")</f>
        <v/>
      </c>
      <c r="AN205" s="162"/>
      <c r="AO205" s="175"/>
      <c r="AP205" s="163"/>
      <c r="AQ205" s="152"/>
      <c r="AR205" s="164"/>
      <c r="AS205" s="185" t="str">
        <f>IF('البرامج '!P:P&lt;&gt;"",'البرامج '!P:P,"")</f>
        <v/>
      </c>
      <c r="AT205" s="166"/>
      <c r="AU205" s="177"/>
      <c r="AV205" s="165"/>
      <c r="AW205" s="164"/>
      <c r="AX205" s="152"/>
      <c r="AY205" s="187" t="str">
        <f>IF('البرامج '!Q:Q&lt;&gt;"",'البرامج '!Q:Q,"")</f>
        <v/>
      </c>
      <c r="AZ205" s="162"/>
      <c r="BA205" s="175"/>
      <c r="BB205" s="163"/>
      <c r="BC205" s="155"/>
    </row>
    <row r="206" spans="1:55" x14ac:dyDescent="0.5">
      <c r="A206" s="181" t="str">
        <f t="shared" ca="1" si="83"/>
        <v/>
      </c>
      <c r="B206" s="159"/>
      <c r="F206" s="148"/>
      <c r="I206" s="157">
        <f t="shared" ca="1" si="99"/>
        <v>0</v>
      </c>
      <c r="N206" s="181"/>
      <c r="O206" s="146"/>
      <c r="P206" s="157">
        <f t="shared" ca="1" si="100"/>
        <v>0</v>
      </c>
      <c r="AC206" s="175"/>
      <c r="AG206" s="185" t="str">
        <f>IF('البرامج '!N:N&lt;&gt;"",'البرامج '!N:N,"")</f>
        <v/>
      </c>
      <c r="AI206" s="177"/>
      <c r="AK206" s="164"/>
      <c r="AL206" s="152"/>
      <c r="AM206" s="162" t="str">
        <f>IF('البرامج '!O:O&lt;&gt;"",'البرامج '!O:O,"")</f>
        <v/>
      </c>
      <c r="AN206" s="162"/>
      <c r="AO206" s="175"/>
      <c r="AP206" s="163"/>
      <c r="AQ206" s="152"/>
      <c r="AR206" s="164"/>
      <c r="AS206" s="185" t="str">
        <f>IF('البرامج '!P:P&lt;&gt;"",'البرامج '!P:P,"")</f>
        <v/>
      </c>
      <c r="AT206" s="166"/>
      <c r="AU206" s="177"/>
      <c r="AV206" s="165"/>
      <c r="AW206" s="164"/>
      <c r="AX206" s="152"/>
      <c r="AY206" s="187" t="str">
        <f>IF('البرامج '!Q:Q&lt;&gt;"",'البرامج '!Q:Q,"")</f>
        <v/>
      </c>
      <c r="AZ206" s="162"/>
      <c r="BA206" s="175"/>
      <c r="BB206" s="163"/>
      <c r="BC206" s="155"/>
    </row>
    <row r="207" spans="1:55" x14ac:dyDescent="0.5">
      <c r="A207" s="181" t="str">
        <f t="shared" ca="1" si="83"/>
        <v/>
      </c>
      <c r="B207" s="159"/>
      <c r="F207" s="148"/>
      <c r="I207" s="157">
        <f t="shared" ca="1" si="99"/>
        <v>0</v>
      </c>
      <c r="N207" s="181"/>
      <c r="O207" s="146"/>
      <c r="P207" s="157">
        <f t="shared" ca="1" si="100"/>
        <v>0</v>
      </c>
      <c r="AC207" s="175"/>
      <c r="AG207" s="185" t="str">
        <f>IF('البرامج '!N:N&lt;&gt;"",'البرامج '!N:N,"")</f>
        <v/>
      </c>
      <c r="AI207" s="177"/>
      <c r="AK207" s="164"/>
      <c r="AL207" s="152"/>
      <c r="AM207" s="162" t="str">
        <f>IF('البرامج '!O:O&lt;&gt;"",'البرامج '!O:O,"")</f>
        <v/>
      </c>
      <c r="AN207" s="162"/>
      <c r="AO207" s="175"/>
      <c r="AP207" s="163"/>
      <c r="AQ207" s="152"/>
      <c r="AR207" s="164"/>
      <c r="AS207" s="185" t="str">
        <f>IF('البرامج '!P:P&lt;&gt;"",'البرامج '!P:P,"")</f>
        <v/>
      </c>
      <c r="AT207" s="166"/>
      <c r="AU207" s="177"/>
      <c r="AV207" s="165"/>
      <c r="AW207" s="164"/>
      <c r="AX207" s="152"/>
      <c r="AY207" s="187" t="str">
        <f>IF('البرامج '!Q:Q&lt;&gt;"",'البرامج '!Q:Q,"")</f>
        <v/>
      </c>
      <c r="AZ207" s="162"/>
      <c r="BA207" s="175"/>
      <c r="BB207" s="163"/>
      <c r="BC207" s="155"/>
    </row>
    <row r="208" spans="1:55" x14ac:dyDescent="0.5">
      <c r="A208" s="181" t="str">
        <f t="shared" ca="1" si="83"/>
        <v/>
      </c>
      <c r="B208" s="159"/>
      <c r="F208" s="148"/>
      <c r="I208" s="157">
        <f t="shared" ca="1" si="99"/>
        <v>0</v>
      </c>
      <c r="N208" s="181"/>
      <c r="O208" s="146"/>
      <c r="P208" s="157">
        <f t="shared" ca="1" si="100"/>
        <v>0</v>
      </c>
      <c r="AC208" s="175"/>
      <c r="AG208" s="185" t="str">
        <f>IF('البرامج '!N:N&lt;&gt;"",'البرامج '!N:N,"")</f>
        <v/>
      </c>
      <c r="AI208" s="177"/>
      <c r="AK208" s="164"/>
      <c r="AL208" s="152"/>
      <c r="AM208" s="162" t="str">
        <f>IF('البرامج '!O:O&lt;&gt;"",'البرامج '!O:O,"")</f>
        <v/>
      </c>
      <c r="AN208" s="162"/>
      <c r="AO208" s="175"/>
      <c r="AP208" s="163"/>
      <c r="AQ208" s="152"/>
      <c r="AR208" s="164"/>
      <c r="AS208" s="185" t="str">
        <f>IF('البرامج '!P:P&lt;&gt;"",'البرامج '!P:P,"")</f>
        <v/>
      </c>
      <c r="AT208" s="166"/>
      <c r="AU208" s="177"/>
      <c r="AV208" s="165"/>
      <c r="AW208" s="164"/>
      <c r="AX208" s="152"/>
      <c r="AY208" s="187" t="str">
        <f>IF('البرامج '!Q:Q&lt;&gt;"",'البرامج '!Q:Q,"")</f>
        <v/>
      </c>
      <c r="AZ208" s="162"/>
      <c r="BA208" s="175"/>
      <c r="BB208" s="163"/>
      <c r="BC208" s="155"/>
    </row>
    <row r="209" spans="1:55" x14ac:dyDescent="0.5">
      <c r="A209" s="181" t="str">
        <f t="shared" ref="A209:A245" ca="1" si="101">IF(B209&lt;&gt;"",IF(A209 = "", NOW(),A209),"")</f>
        <v/>
      </c>
      <c r="B209" s="159"/>
      <c r="F209" s="148"/>
      <c r="I209" s="157">
        <f t="shared" ca="1" si="99"/>
        <v>0</v>
      </c>
      <c r="N209" s="181"/>
      <c r="O209" s="146"/>
      <c r="P209" s="157">
        <f t="shared" ca="1" si="100"/>
        <v>0</v>
      </c>
      <c r="AC209" s="175"/>
      <c r="AG209" s="185" t="str">
        <f>IF('البرامج '!N:N&lt;&gt;"",'البرامج '!N:N,"")</f>
        <v/>
      </c>
      <c r="AI209" s="177"/>
      <c r="AK209" s="164"/>
      <c r="AL209" s="152"/>
      <c r="AM209" s="162" t="str">
        <f>IF('البرامج '!O:O&lt;&gt;"",'البرامج '!O:O,"")</f>
        <v/>
      </c>
      <c r="AN209" s="162"/>
      <c r="AO209" s="175"/>
      <c r="AP209" s="163"/>
      <c r="AQ209" s="152"/>
      <c r="AR209" s="164"/>
      <c r="AS209" s="185" t="str">
        <f>IF('البرامج '!P:P&lt;&gt;"",'البرامج '!P:P,"")</f>
        <v/>
      </c>
      <c r="AT209" s="166"/>
      <c r="AU209" s="177"/>
      <c r="AV209" s="165"/>
      <c r="AW209" s="164"/>
      <c r="AX209" s="152"/>
      <c r="AY209" s="187" t="str">
        <f>IF('البرامج '!Q:Q&lt;&gt;"",'البرامج '!Q:Q,"")</f>
        <v/>
      </c>
      <c r="AZ209" s="162"/>
      <c r="BA209" s="175"/>
      <c r="BB209" s="163"/>
      <c r="BC209" s="155"/>
    </row>
    <row r="210" spans="1:55" x14ac:dyDescent="0.5">
      <c r="A210" s="181" t="str">
        <f t="shared" ca="1" si="101"/>
        <v/>
      </c>
      <c r="B210" s="159"/>
      <c r="F210" s="148"/>
      <c r="I210" s="157">
        <f t="shared" ca="1" si="99"/>
        <v>0</v>
      </c>
      <c r="N210" s="181"/>
      <c r="O210" s="146"/>
      <c r="P210" s="157">
        <f t="shared" ca="1" si="100"/>
        <v>0</v>
      </c>
      <c r="AC210" s="175"/>
      <c r="AG210" s="185" t="str">
        <f>IF('البرامج '!N:N&lt;&gt;"",'البرامج '!N:N,"")</f>
        <v/>
      </c>
      <c r="AI210" s="177"/>
      <c r="AK210" s="164"/>
      <c r="AL210" s="152"/>
      <c r="AM210" s="162" t="str">
        <f>IF('البرامج '!O:O&lt;&gt;"",'البرامج '!O:O,"")</f>
        <v/>
      </c>
      <c r="AN210" s="162"/>
      <c r="AO210" s="175"/>
      <c r="AP210" s="163"/>
      <c r="AQ210" s="152"/>
      <c r="AR210" s="164"/>
      <c r="AS210" s="185" t="str">
        <f>IF('البرامج '!P:P&lt;&gt;"",'البرامج '!P:P,"")</f>
        <v/>
      </c>
      <c r="AT210" s="166"/>
      <c r="AU210" s="177"/>
      <c r="AV210" s="165"/>
      <c r="AW210" s="164"/>
      <c r="AX210" s="152"/>
      <c r="AY210" s="187" t="str">
        <f>IF('البرامج '!Q:Q&lt;&gt;"",'البرامج '!Q:Q,"")</f>
        <v/>
      </c>
      <c r="AZ210" s="162"/>
      <c r="BA210" s="175"/>
      <c r="BB210" s="163"/>
      <c r="BC210" s="155"/>
    </row>
    <row r="211" spans="1:55" x14ac:dyDescent="0.5">
      <c r="A211" s="181" t="str">
        <f t="shared" ca="1" si="101"/>
        <v/>
      </c>
      <c r="B211" s="159"/>
      <c r="F211" s="148"/>
      <c r="I211" s="157">
        <f t="shared" ca="1" si="99"/>
        <v>0</v>
      </c>
      <c r="N211" s="181"/>
      <c r="O211" s="146"/>
      <c r="P211" s="157">
        <f t="shared" ca="1" si="100"/>
        <v>0</v>
      </c>
      <c r="AC211" s="175"/>
      <c r="AG211" s="185" t="str">
        <f>IF('البرامج '!N:N&lt;&gt;"",'البرامج '!N:N,"")</f>
        <v/>
      </c>
      <c r="AI211" s="177"/>
      <c r="AK211" s="164"/>
      <c r="AL211" s="152"/>
      <c r="AM211" s="162" t="str">
        <f>IF('البرامج '!O:O&lt;&gt;"",'البرامج '!O:O,"")</f>
        <v/>
      </c>
      <c r="AN211" s="162"/>
      <c r="AO211" s="175"/>
      <c r="AP211" s="163"/>
      <c r="AQ211" s="152"/>
      <c r="AR211" s="164"/>
      <c r="AS211" s="185" t="str">
        <f>IF('البرامج '!P:P&lt;&gt;"",'البرامج '!P:P,"")</f>
        <v/>
      </c>
      <c r="AT211" s="166"/>
      <c r="AU211" s="177"/>
      <c r="AV211" s="165"/>
      <c r="AW211" s="164"/>
      <c r="AX211" s="152"/>
      <c r="AY211" s="187" t="str">
        <f>IF('البرامج '!Q:Q&lt;&gt;"",'البرامج '!Q:Q,"")</f>
        <v/>
      </c>
      <c r="AZ211" s="162"/>
      <c r="BA211" s="175"/>
      <c r="BB211" s="163"/>
      <c r="BC211" s="155"/>
    </row>
    <row r="212" spans="1:55" x14ac:dyDescent="0.5">
      <c r="A212" s="181" t="str">
        <f t="shared" ca="1" si="101"/>
        <v/>
      </c>
      <c r="B212" s="159"/>
      <c r="F212" s="148"/>
      <c r="I212" s="157">
        <f t="shared" ca="1" si="99"/>
        <v>0</v>
      </c>
      <c r="N212" s="181"/>
      <c r="O212" s="146"/>
      <c r="P212" s="157">
        <f t="shared" ca="1" si="100"/>
        <v>0</v>
      </c>
      <c r="AC212" s="175"/>
      <c r="AG212" s="185" t="str">
        <f>IF('البرامج '!N:N&lt;&gt;"",'البرامج '!N:N,"")</f>
        <v/>
      </c>
      <c r="AI212" s="177"/>
      <c r="AK212" s="164"/>
      <c r="AL212" s="152"/>
      <c r="AM212" s="162" t="str">
        <f>IF('البرامج '!O:O&lt;&gt;"",'البرامج '!O:O,"")</f>
        <v/>
      </c>
      <c r="AN212" s="162"/>
      <c r="AO212" s="175"/>
      <c r="AP212" s="163"/>
      <c r="AQ212" s="152"/>
      <c r="AR212" s="164"/>
      <c r="AS212" s="185" t="str">
        <f>IF('البرامج '!P:P&lt;&gt;"",'البرامج '!P:P,"")</f>
        <v/>
      </c>
      <c r="AT212" s="166"/>
      <c r="AU212" s="177"/>
      <c r="AV212" s="165"/>
      <c r="AW212" s="164"/>
      <c r="AX212" s="152"/>
      <c r="AY212" s="187" t="str">
        <f>IF('البرامج '!Q:Q&lt;&gt;"",'البرامج '!Q:Q,"")</f>
        <v/>
      </c>
      <c r="AZ212" s="162"/>
      <c r="BA212" s="175"/>
      <c r="BB212" s="163"/>
      <c r="BC212" s="155"/>
    </row>
    <row r="213" spans="1:55" x14ac:dyDescent="0.5">
      <c r="A213" s="181" t="str">
        <f t="shared" ca="1" si="101"/>
        <v/>
      </c>
      <c r="B213" s="159"/>
      <c r="F213" s="148"/>
      <c r="I213" s="157">
        <f t="shared" ca="1" si="99"/>
        <v>0</v>
      </c>
      <c r="N213" s="181"/>
      <c r="O213" s="146"/>
      <c r="P213" s="157">
        <f t="shared" ca="1" si="100"/>
        <v>0</v>
      </c>
      <c r="AC213" s="175"/>
      <c r="AG213" s="185" t="str">
        <f>IF('البرامج '!N:N&lt;&gt;"",'البرامج '!N:N,"")</f>
        <v/>
      </c>
      <c r="AI213" s="177"/>
      <c r="AK213" s="164"/>
      <c r="AL213" s="152"/>
      <c r="AM213" s="162" t="str">
        <f>IF('البرامج '!O:O&lt;&gt;"",'البرامج '!O:O,"")</f>
        <v/>
      </c>
      <c r="AN213" s="162"/>
      <c r="AO213" s="175"/>
      <c r="AP213" s="163"/>
      <c r="AQ213" s="152"/>
      <c r="AR213" s="164"/>
      <c r="AS213" s="185" t="str">
        <f>IF('البرامج '!P:P&lt;&gt;"",'البرامج '!P:P,"")</f>
        <v/>
      </c>
      <c r="AT213" s="166"/>
      <c r="AU213" s="177"/>
      <c r="AV213" s="165"/>
      <c r="AW213" s="164"/>
      <c r="AX213" s="152"/>
      <c r="AY213" s="187" t="str">
        <f>IF('البرامج '!Q:Q&lt;&gt;"",'البرامج '!Q:Q,"")</f>
        <v/>
      </c>
      <c r="AZ213" s="162"/>
      <c r="BA213" s="175"/>
      <c r="BB213" s="163"/>
      <c r="BC213" s="155"/>
    </row>
    <row r="214" spans="1:55" x14ac:dyDescent="0.5">
      <c r="A214" s="181" t="str">
        <f t="shared" ca="1" si="101"/>
        <v/>
      </c>
      <c r="B214" s="159"/>
      <c r="F214" s="148"/>
      <c r="I214" s="157">
        <f t="shared" ca="1" si="99"/>
        <v>0</v>
      </c>
      <c r="N214" s="181"/>
      <c r="O214" s="146"/>
      <c r="P214" s="157">
        <f t="shared" ca="1" si="100"/>
        <v>0</v>
      </c>
      <c r="AC214" s="175"/>
      <c r="AG214" s="185" t="str">
        <f>IF('البرامج '!N:N&lt;&gt;"",'البرامج '!N:N,"")</f>
        <v/>
      </c>
      <c r="AI214" s="177"/>
      <c r="AK214" s="164"/>
      <c r="AL214" s="152"/>
      <c r="AM214" s="162" t="str">
        <f>IF('البرامج '!O:O&lt;&gt;"",'البرامج '!O:O,"")</f>
        <v/>
      </c>
      <c r="AN214" s="162"/>
      <c r="AO214" s="175"/>
      <c r="AP214" s="163"/>
      <c r="AQ214" s="152"/>
      <c r="AR214" s="164"/>
      <c r="AS214" s="185" t="str">
        <f>IF('البرامج '!P:P&lt;&gt;"",'البرامج '!P:P,"")</f>
        <v/>
      </c>
      <c r="AT214" s="166"/>
      <c r="AU214" s="177"/>
      <c r="AV214" s="165"/>
      <c r="AW214" s="164"/>
      <c r="AX214" s="152"/>
      <c r="AY214" s="187" t="str">
        <f>IF('البرامج '!Q:Q&lt;&gt;"",'البرامج '!Q:Q,"")</f>
        <v/>
      </c>
      <c r="AZ214" s="162"/>
      <c r="BA214" s="175"/>
      <c r="BB214" s="163"/>
      <c r="BC214" s="155"/>
    </row>
    <row r="215" spans="1:55" x14ac:dyDescent="0.5">
      <c r="A215" s="181" t="str">
        <f t="shared" ca="1" si="101"/>
        <v/>
      </c>
      <c r="B215" s="159"/>
      <c r="F215" s="148"/>
      <c r="I215" s="157">
        <f t="shared" ca="1" si="99"/>
        <v>0</v>
      </c>
      <c r="N215" s="181"/>
      <c r="O215" s="146"/>
      <c r="P215" s="157">
        <f t="shared" ca="1" si="100"/>
        <v>0</v>
      </c>
      <c r="AC215" s="175"/>
      <c r="AG215" s="185" t="str">
        <f>IF('البرامج '!N:N&lt;&gt;"",'البرامج '!N:N,"")</f>
        <v/>
      </c>
      <c r="AI215" s="177"/>
      <c r="AK215" s="164"/>
      <c r="AL215" s="152"/>
      <c r="AM215" s="162" t="str">
        <f>IF('البرامج '!O:O&lt;&gt;"",'البرامج '!O:O,"")</f>
        <v/>
      </c>
      <c r="AN215" s="162"/>
      <c r="AO215" s="175"/>
      <c r="AP215" s="163"/>
      <c r="AQ215" s="152"/>
      <c r="AR215" s="164"/>
      <c r="AS215" s="185" t="str">
        <f>IF('البرامج '!P:P&lt;&gt;"",'البرامج '!P:P,"")</f>
        <v/>
      </c>
      <c r="AT215" s="166"/>
      <c r="AU215" s="177"/>
      <c r="AV215" s="165"/>
      <c r="AW215" s="164"/>
      <c r="AX215" s="152"/>
      <c r="AY215" s="187" t="str">
        <f>IF('البرامج '!Q:Q&lt;&gt;"",'البرامج '!Q:Q,"")</f>
        <v/>
      </c>
      <c r="AZ215" s="162"/>
      <c r="BA215" s="175"/>
      <c r="BB215" s="163"/>
      <c r="BC215" s="155"/>
    </row>
    <row r="216" spans="1:55" x14ac:dyDescent="0.5">
      <c r="A216" s="181" t="str">
        <f t="shared" ca="1" si="101"/>
        <v/>
      </c>
      <c r="B216" s="159"/>
      <c r="F216" s="148"/>
      <c r="I216" s="157">
        <f t="shared" ca="1" si="99"/>
        <v>0</v>
      </c>
      <c r="N216" s="181"/>
      <c r="O216" s="146"/>
      <c r="P216" s="157">
        <f t="shared" ca="1" si="100"/>
        <v>0</v>
      </c>
      <c r="AC216" s="175"/>
      <c r="AG216" s="185" t="str">
        <f>IF('البرامج '!N:N&lt;&gt;"",'البرامج '!N:N,"")</f>
        <v/>
      </c>
      <c r="AI216" s="177"/>
      <c r="AK216" s="164"/>
      <c r="AL216" s="152"/>
      <c r="AM216" s="162" t="str">
        <f>IF('البرامج '!O:O&lt;&gt;"",'البرامج '!O:O,"")</f>
        <v/>
      </c>
      <c r="AN216" s="162"/>
      <c r="AO216" s="175"/>
      <c r="AP216" s="163"/>
      <c r="AQ216" s="152"/>
      <c r="AR216" s="164"/>
      <c r="AS216" s="185" t="str">
        <f>IF('البرامج '!P:P&lt;&gt;"",'البرامج '!P:P,"")</f>
        <v/>
      </c>
      <c r="AT216" s="166"/>
      <c r="AU216" s="177"/>
      <c r="AV216" s="165"/>
      <c r="AW216" s="164"/>
      <c r="AX216" s="152"/>
      <c r="AY216" s="187" t="str">
        <f>IF('البرامج '!Q:Q&lt;&gt;"",'البرامج '!Q:Q,"")</f>
        <v/>
      </c>
      <c r="AZ216" s="162"/>
      <c r="BA216" s="175"/>
      <c r="BB216" s="163"/>
      <c r="BC216" s="155"/>
    </row>
    <row r="217" spans="1:55" x14ac:dyDescent="0.5">
      <c r="A217" s="181" t="str">
        <f t="shared" ca="1" si="101"/>
        <v/>
      </c>
      <c r="B217" s="159"/>
      <c r="F217" s="148"/>
      <c r="I217" s="157">
        <f t="shared" ca="1" si="99"/>
        <v>0</v>
      </c>
      <c r="N217" s="181"/>
      <c r="O217" s="146"/>
      <c r="P217" s="157">
        <f t="shared" ca="1" si="100"/>
        <v>0</v>
      </c>
      <c r="AC217" s="175"/>
      <c r="AG217" s="185" t="str">
        <f>IF('البرامج '!N:N&lt;&gt;"",'البرامج '!N:N,"")</f>
        <v/>
      </c>
      <c r="AI217" s="177"/>
      <c r="AK217" s="164"/>
      <c r="AL217" s="152"/>
      <c r="AM217" s="162" t="str">
        <f>IF('البرامج '!O:O&lt;&gt;"",'البرامج '!O:O,"")</f>
        <v/>
      </c>
      <c r="AN217" s="162"/>
      <c r="AO217" s="175"/>
      <c r="AP217" s="163"/>
      <c r="AQ217" s="152"/>
      <c r="AR217" s="164"/>
      <c r="AS217" s="185" t="str">
        <f>IF('البرامج '!P:P&lt;&gt;"",'البرامج '!P:P,"")</f>
        <v/>
      </c>
      <c r="AT217" s="166"/>
      <c r="AU217" s="177"/>
      <c r="AV217" s="165"/>
      <c r="AW217" s="164"/>
      <c r="AX217" s="152"/>
      <c r="AY217" s="187" t="str">
        <f>IF('البرامج '!Q:Q&lt;&gt;"",'البرامج '!Q:Q,"")</f>
        <v/>
      </c>
      <c r="AZ217" s="162"/>
      <c r="BA217" s="175"/>
      <c r="BB217" s="163"/>
      <c r="BC217" s="155"/>
    </row>
    <row r="218" spans="1:55" x14ac:dyDescent="0.5">
      <c r="A218" s="181" t="str">
        <f t="shared" ca="1" si="101"/>
        <v/>
      </c>
      <c r="B218" s="159"/>
      <c r="F218" s="148"/>
      <c r="I218" s="157">
        <f t="shared" ca="1" si="99"/>
        <v>0</v>
      </c>
      <c r="N218" s="181"/>
      <c r="O218" s="146"/>
      <c r="P218" s="157">
        <f t="shared" ca="1" si="100"/>
        <v>0</v>
      </c>
      <c r="AC218" s="175"/>
      <c r="AG218" s="185" t="str">
        <f>IF('البرامج '!N:N&lt;&gt;"",'البرامج '!N:N,"")</f>
        <v/>
      </c>
      <c r="AI218" s="177"/>
      <c r="AK218" s="164"/>
      <c r="AL218" s="152"/>
      <c r="AM218" s="162" t="str">
        <f>IF('البرامج '!O:O&lt;&gt;"",'البرامج '!O:O,"")</f>
        <v/>
      </c>
      <c r="AN218" s="162"/>
      <c r="AO218" s="175"/>
      <c r="AP218" s="163"/>
      <c r="AQ218" s="152"/>
      <c r="AR218" s="164"/>
      <c r="AS218" s="185" t="str">
        <f>IF('البرامج '!P:P&lt;&gt;"",'البرامج '!P:P,"")</f>
        <v/>
      </c>
      <c r="AT218" s="166"/>
      <c r="AU218" s="177"/>
      <c r="AV218" s="165"/>
      <c r="AW218" s="164"/>
      <c r="AX218" s="152"/>
      <c r="AY218" s="187" t="str">
        <f>IF('البرامج '!Q:Q&lt;&gt;"",'البرامج '!Q:Q,"")</f>
        <v/>
      </c>
      <c r="AZ218" s="162"/>
      <c r="BA218" s="175"/>
      <c r="BB218" s="163"/>
      <c r="BC218" s="155"/>
    </row>
    <row r="219" spans="1:55" x14ac:dyDescent="0.5">
      <c r="A219" s="181" t="str">
        <f t="shared" ca="1" si="101"/>
        <v/>
      </c>
      <c r="B219" s="159"/>
      <c r="F219" s="148"/>
      <c r="I219" s="157">
        <f t="shared" ca="1" si="99"/>
        <v>0</v>
      </c>
      <c r="N219" s="181"/>
      <c r="O219" s="146"/>
      <c r="P219" s="157">
        <f t="shared" ca="1" si="100"/>
        <v>0</v>
      </c>
      <c r="AC219" s="175"/>
      <c r="AG219" s="185" t="str">
        <f>IF('البرامج '!N:N&lt;&gt;"",'البرامج '!N:N,"")</f>
        <v/>
      </c>
      <c r="AI219" s="177"/>
      <c r="AK219" s="164"/>
      <c r="AL219" s="152"/>
      <c r="AM219" s="162" t="str">
        <f>IF('البرامج '!O:O&lt;&gt;"",'البرامج '!O:O,"")</f>
        <v/>
      </c>
      <c r="AN219" s="162"/>
      <c r="AO219" s="175"/>
      <c r="AP219" s="163"/>
      <c r="AQ219" s="152"/>
      <c r="AR219" s="164"/>
      <c r="AS219" s="185" t="str">
        <f>IF('البرامج '!P:P&lt;&gt;"",'البرامج '!P:P,"")</f>
        <v/>
      </c>
      <c r="AT219" s="166"/>
      <c r="AU219" s="177"/>
      <c r="AV219" s="165"/>
      <c r="AW219" s="164"/>
      <c r="AX219" s="152"/>
      <c r="AY219" s="187" t="str">
        <f>IF('البرامج '!Q:Q&lt;&gt;"",'البرامج '!Q:Q,"")</f>
        <v/>
      </c>
      <c r="AZ219" s="162"/>
      <c r="BA219" s="175"/>
      <c r="BB219" s="163"/>
      <c r="BC219" s="155"/>
    </row>
    <row r="220" spans="1:55" x14ac:dyDescent="0.5">
      <c r="A220" s="181" t="str">
        <f t="shared" ca="1" si="101"/>
        <v/>
      </c>
      <c r="B220" s="159"/>
      <c r="F220" s="148"/>
      <c r="I220" s="157">
        <f t="shared" ca="1" si="99"/>
        <v>0</v>
      </c>
      <c r="N220" s="181"/>
      <c r="O220" s="146"/>
      <c r="P220" s="157">
        <f t="shared" ca="1" si="100"/>
        <v>0</v>
      </c>
      <c r="AC220" s="175"/>
      <c r="AG220" s="185" t="str">
        <f>IF('البرامج '!N:N&lt;&gt;"",'البرامج '!N:N,"")</f>
        <v/>
      </c>
      <c r="AI220" s="177"/>
      <c r="AK220" s="164"/>
      <c r="AL220" s="152"/>
      <c r="AM220" s="162" t="str">
        <f>IF('البرامج '!O:O&lt;&gt;"",'البرامج '!O:O,"")</f>
        <v/>
      </c>
      <c r="AN220" s="162"/>
      <c r="AO220" s="175"/>
      <c r="AP220" s="163"/>
      <c r="AQ220" s="152"/>
      <c r="AR220" s="164"/>
      <c r="AS220" s="185" t="str">
        <f>IF('البرامج '!P:P&lt;&gt;"",'البرامج '!P:P,"")</f>
        <v/>
      </c>
      <c r="AT220" s="166"/>
      <c r="AU220" s="177"/>
      <c r="AV220" s="165"/>
      <c r="AW220" s="164"/>
      <c r="AX220" s="152"/>
      <c r="AY220" s="187" t="str">
        <f>IF('البرامج '!Q:Q&lt;&gt;"",'البرامج '!Q:Q,"")</f>
        <v/>
      </c>
      <c r="AZ220" s="162"/>
      <c r="BA220" s="175"/>
      <c r="BB220" s="163"/>
      <c r="BC220" s="155"/>
    </row>
    <row r="221" spans="1:55" x14ac:dyDescent="0.5">
      <c r="A221" s="181" t="str">
        <f t="shared" ca="1" si="101"/>
        <v/>
      </c>
      <c r="B221" s="159"/>
      <c r="F221" s="148"/>
      <c r="I221" s="157">
        <f t="shared" ca="1" si="99"/>
        <v>0</v>
      </c>
      <c r="N221" s="181"/>
      <c r="O221" s="146"/>
      <c r="P221" s="157">
        <f t="shared" ca="1" si="100"/>
        <v>0</v>
      </c>
      <c r="AC221" s="175"/>
      <c r="AG221" s="185" t="str">
        <f>IF('البرامج '!N:N&lt;&gt;"",'البرامج '!N:N,"")</f>
        <v/>
      </c>
      <c r="AI221" s="177"/>
      <c r="AK221" s="164"/>
      <c r="AL221" s="152"/>
      <c r="AM221" s="162" t="str">
        <f>IF('البرامج '!O:O&lt;&gt;"",'البرامج '!O:O,"")</f>
        <v/>
      </c>
      <c r="AN221" s="162"/>
      <c r="AO221" s="175"/>
      <c r="AP221" s="163"/>
      <c r="AQ221" s="152"/>
      <c r="AR221" s="164"/>
      <c r="AS221" s="185" t="str">
        <f>IF('البرامج '!P:P&lt;&gt;"",'البرامج '!P:P,"")</f>
        <v/>
      </c>
      <c r="AT221" s="166"/>
      <c r="AU221" s="177"/>
      <c r="AV221" s="165"/>
      <c r="AW221" s="164"/>
      <c r="AX221" s="152"/>
      <c r="AY221" s="187" t="str">
        <f>IF('البرامج '!Q:Q&lt;&gt;"",'البرامج '!Q:Q,"")</f>
        <v/>
      </c>
      <c r="AZ221" s="162"/>
      <c r="BA221" s="175"/>
      <c r="BB221" s="163"/>
      <c r="BC221" s="155"/>
    </row>
    <row r="222" spans="1:55" x14ac:dyDescent="0.5">
      <c r="A222" s="181" t="str">
        <f t="shared" ca="1" si="101"/>
        <v/>
      </c>
      <c r="B222" s="159"/>
      <c r="F222" s="148"/>
      <c r="I222" s="157">
        <f t="shared" ca="1" si="99"/>
        <v>0</v>
      </c>
      <c r="N222" s="181"/>
      <c r="O222" s="146"/>
      <c r="P222" s="157">
        <f t="shared" ca="1" si="100"/>
        <v>0</v>
      </c>
      <c r="AC222" s="175"/>
      <c r="AG222" s="185" t="str">
        <f>IF('البرامج '!N:N&lt;&gt;"",'البرامج '!N:N,"")</f>
        <v/>
      </c>
      <c r="AI222" s="177"/>
      <c r="AK222" s="164"/>
      <c r="AL222" s="152"/>
      <c r="AM222" s="162" t="str">
        <f>IF('البرامج '!O:O&lt;&gt;"",'البرامج '!O:O,"")</f>
        <v/>
      </c>
      <c r="AN222" s="162"/>
      <c r="AO222" s="175"/>
      <c r="AP222" s="163"/>
      <c r="AQ222" s="152"/>
      <c r="AR222" s="164"/>
      <c r="AS222" s="185" t="str">
        <f>IF('البرامج '!P:P&lt;&gt;"",'البرامج '!P:P,"")</f>
        <v/>
      </c>
      <c r="AT222" s="166"/>
      <c r="AU222" s="177"/>
      <c r="AV222" s="165"/>
      <c r="AW222" s="164"/>
      <c r="AX222" s="152"/>
      <c r="AY222" s="187" t="str">
        <f>IF('البرامج '!Q:Q&lt;&gt;"",'البرامج '!Q:Q,"")</f>
        <v/>
      </c>
      <c r="AZ222" s="162"/>
      <c r="BA222" s="175"/>
      <c r="BB222" s="163"/>
      <c r="BC222" s="155"/>
    </row>
    <row r="223" spans="1:55" x14ac:dyDescent="0.5">
      <c r="A223" s="181" t="str">
        <f t="shared" ca="1" si="101"/>
        <v/>
      </c>
      <c r="B223" s="159"/>
      <c r="F223" s="148"/>
      <c r="I223" s="157">
        <f t="shared" ca="1" si="99"/>
        <v>0</v>
      </c>
      <c r="N223" s="181"/>
      <c r="O223" s="146"/>
      <c r="P223" s="157">
        <f t="shared" ca="1" si="100"/>
        <v>0</v>
      </c>
      <c r="AC223" s="175"/>
      <c r="AG223" s="185" t="str">
        <f>IF('البرامج '!N:N&lt;&gt;"",'البرامج '!N:N,"")</f>
        <v/>
      </c>
      <c r="AI223" s="177"/>
      <c r="AK223" s="164"/>
      <c r="AL223" s="152"/>
      <c r="AM223" s="162" t="str">
        <f>IF('البرامج '!O:O&lt;&gt;"",'البرامج '!O:O,"")</f>
        <v/>
      </c>
      <c r="AN223" s="162"/>
      <c r="AO223" s="175"/>
      <c r="AP223" s="163"/>
      <c r="AQ223" s="152"/>
      <c r="AR223" s="164"/>
      <c r="AS223" s="185" t="str">
        <f>IF('البرامج '!P:P&lt;&gt;"",'البرامج '!P:P,"")</f>
        <v/>
      </c>
      <c r="AT223" s="166"/>
      <c r="AU223" s="177"/>
      <c r="AV223" s="165"/>
      <c r="AW223" s="164"/>
      <c r="AX223" s="152"/>
      <c r="AY223" s="187" t="str">
        <f>IF('البرامج '!Q:Q&lt;&gt;"",'البرامج '!Q:Q,"")</f>
        <v/>
      </c>
      <c r="AZ223" s="162"/>
      <c r="BA223" s="175"/>
      <c r="BB223" s="163"/>
      <c r="BC223" s="155"/>
    </row>
    <row r="224" spans="1:55" x14ac:dyDescent="0.5">
      <c r="A224" s="181" t="str">
        <f t="shared" ca="1" si="101"/>
        <v/>
      </c>
      <c r="B224" s="159"/>
      <c r="F224" s="148"/>
      <c r="I224" s="157">
        <f t="shared" ca="1" si="99"/>
        <v>0</v>
      </c>
      <c r="N224" s="181"/>
      <c r="O224" s="146"/>
      <c r="P224" s="157">
        <f t="shared" ca="1" si="100"/>
        <v>0</v>
      </c>
      <c r="AC224" s="175"/>
      <c r="AG224" s="185" t="str">
        <f>IF('البرامج '!N:N&lt;&gt;"",'البرامج '!N:N,"")</f>
        <v/>
      </c>
      <c r="AI224" s="177"/>
      <c r="AK224" s="164"/>
      <c r="AL224" s="152"/>
      <c r="AM224" s="162" t="str">
        <f>IF('البرامج '!O:O&lt;&gt;"",'البرامج '!O:O,"")</f>
        <v/>
      </c>
      <c r="AN224" s="162"/>
      <c r="AO224" s="175"/>
      <c r="AP224" s="163"/>
      <c r="AQ224" s="152"/>
      <c r="AR224" s="164"/>
      <c r="AS224" s="185" t="str">
        <f>IF('البرامج '!P:P&lt;&gt;"",'البرامج '!P:P,"")</f>
        <v/>
      </c>
      <c r="AT224" s="166"/>
      <c r="AU224" s="177"/>
      <c r="AV224" s="165"/>
      <c r="AW224" s="164"/>
      <c r="AX224" s="152"/>
      <c r="AY224" s="187" t="str">
        <f>IF('البرامج '!Q:Q&lt;&gt;"",'البرامج '!Q:Q,"")</f>
        <v/>
      </c>
      <c r="AZ224" s="162"/>
      <c r="BA224" s="175"/>
      <c r="BB224" s="163"/>
      <c r="BC224" s="155"/>
    </row>
    <row r="225" spans="1:55" x14ac:dyDescent="0.5">
      <c r="A225" s="181" t="str">
        <f t="shared" ca="1" si="101"/>
        <v/>
      </c>
      <c r="B225" s="159"/>
      <c r="F225" s="148"/>
      <c r="I225" s="157">
        <f t="shared" ca="1" si="99"/>
        <v>0</v>
      </c>
      <c r="N225" s="181"/>
      <c r="O225" s="146"/>
      <c r="P225" s="157">
        <f t="shared" ca="1" si="100"/>
        <v>0</v>
      </c>
      <c r="AC225" s="175"/>
      <c r="AG225" s="185" t="str">
        <f>IF('البرامج '!N:N&lt;&gt;"",'البرامج '!N:N,"")</f>
        <v/>
      </c>
      <c r="AI225" s="177"/>
      <c r="AK225" s="164"/>
      <c r="AL225" s="152"/>
      <c r="AM225" s="162" t="str">
        <f>IF('البرامج '!O:O&lt;&gt;"",'البرامج '!O:O,"")</f>
        <v/>
      </c>
      <c r="AN225" s="162"/>
      <c r="AO225" s="175"/>
      <c r="AP225" s="163"/>
      <c r="AQ225" s="152"/>
      <c r="AR225" s="164"/>
      <c r="AS225" s="185" t="str">
        <f>IF('البرامج '!P:P&lt;&gt;"",'البرامج '!P:P,"")</f>
        <v/>
      </c>
      <c r="AT225" s="166"/>
      <c r="AU225" s="177"/>
      <c r="AV225" s="165"/>
      <c r="AW225" s="164"/>
      <c r="AX225" s="152"/>
      <c r="AY225" s="187" t="str">
        <f>IF('البرامج '!Q:Q&lt;&gt;"",'البرامج '!Q:Q,"")</f>
        <v/>
      </c>
      <c r="AZ225" s="162"/>
      <c r="BA225" s="175"/>
      <c r="BB225" s="163"/>
      <c r="BC225" s="155"/>
    </row>
    <row r="226" spans="1:55" x14ac:dyDescent="0.5">
      <c r="A226" s="181" t="str">
        <f t="shared" ca="1" si="101"/>
        <v/>
      </c>
      <c r="B226" s="159"/>
      <c r="F226" s="148"/>
      <c r="I226" s="157">
        <f t="shared" ca="1" si="99"/>
        <v>0</v>
      </c>
      <c r="N226" s="181"/>
      <c r="O226" s="146"/>
      <c r="P226" s="157">
        <f t="shared" ca="1" si="100"/>
        <v>0</v>
      </c>
      <c r="AC226" s="175"/>
      <c r="AG226" s="185" t="str">
        <f>IF('البرامج '!N:N&lt;&gt;"",'البرامج '!N:N,"")</f>
        <v/>
      </c>
      <c r="AI226" s="177"/>
      <c r="AK226" s="164"/>
      <c r="AL226" s="152"/>
      <c r="AM226" s="162" t="str">
        <f>IF('البرامج '!O:O&lt;&gt;"",'البرامج '!O:O,"")</f>
        <v/>
      </c>
      <c r="AN226" s="162"/>
      <c r="AO226" s="175"/>
      <c r="AP226" s="163"/>
      <c r="AQ226" s="152"/>
      <c r="AR226" s="164"/>
      <c r="AS226" s="185" t="str">
        <f>IF('البرامج '!P:P&lt;&gt;"",'البرامج '!P:P,"")</f>
        <v/>
      </c>
      <c r="AT226" s="166"/>
      <c r="AU226" s="177"/>
      <c r="AV226" s="165"/>
      <c r="AW226" s="164"/>
      <c r="AX226" s="152"/>
      <c r="AY226" s="187" t="str">
        <f>IF('البرامج '!Q:Q&lt;&gt;"",'البرامج '!Q:Q,"")</f>
        <v/>
      </c>
      <c r="AZ226" s="162"/>
      <c r="BA226" s="175"/>
      <c r="BB226" s="163"/>
      <c r="BC226" s="155"/>
    </row>
    <row r="227" spans="1:55" x14ac:dyDescent="0.5">
      <c r="A227" s="181" t="str">
        <f t="shared" ca="1" si="101"/>
        <v/>
      </c>
      <c r="B227" s="159"/>
      <c r="F227" s="148"/>
      <c r="I227" s="157">
        <f t="shared" ref="I227:I244" ca="1" si="102">IF(A227&lt;&gt;"",IF(H227&lt;&gt;"",IF(I227=0,NOW()-A227,I227),NOW()-A227),0)</f>
        <v>0</v>
      </c>
      <c r="N227" s="181"/>
      <c r="O227" s="146"/>
      <c r="P227" s="157">
        <f t="shared" ref="P227:P244" ca="1" si="103">IF(N227&lt;&gt;"",IF(Q227&lt;&gt;"",IF(P227=0,R227-N227,P227),NOW()-N227),0)</f>
        <v>0</v>
      </c>
      <c r="AC227" s="175"/>
      <c r="AG227" s="185" t="str">
        <f>IF('البرامج '!N:N&lt;&gt;"",'البرامج '!N:N,"")</f>
        <v/>
      </c>
      <c r="AI227" s="177"/>
      <c r="AK227" s="164"/>
      <c r="AL227" s="152"/>
      <c r="AM227" s="162" t="str">
        <f>IF('البرامج '!O:O&lt;&gt;"",'البرامج '!O:O,"")</f>
        <v/>
      </c>
      <c r="AN227" s="162"/>
      <c r="AO227" s="175"/>
      <c r="AP227" s="163"/>
      <c r="AQ227" s="152"/>
      <c r="AR227" s="164"/>
      <c r="AS227" s="185" t="str">
        <f>IF('البرامج '!P:P&lt;&gt;"",'البرامج '!P:P,"")</f>
        <v/>
      </c>
      <c r="AT227" s="166"/>
      <c r="AU227" s="177"/>
      <c r="AV227" s="165"/>
      <c r="AW227" s="164"/>
      <c r="AX227" s="152"/>
      <c r="AY227" s="187" t="str">
        <f>IF('البرامج '!Q:Q&lt;&gt;"",'البرامج '!Q:Q,"")</f>
        <v/>
      </c>
      <c r="AZ227" s="162"/>
      <c r="BA227" s="175"/>
      <c r="BB227" s="163"/>
      <c r="BC227" s="155"/>
    </row>
    <row r="228" spans="1:55" x14ac:dyDescent="0.5">
      <c r="A228" s="181" t="str">
        <f t="shared" ca="1" si="101"/>
        <v/>
      </c>
      <c r="B228" s="159"/>
      <c r="F228" s="148"/>
      <c r="I228" s="157">
        <f t="shared" ca="1" si="102"/>
        <v>0</v>
      </c>
      <c r="N228" s="181"/>
      <c r="O228" s="146"/>
      <c r="P228" s="157">
        <f t="shared" ca="1" si="103"/>
        <v>0</v>
      </c>
      <c r="AC228" s="175"/>
      <c r="AG228" s="185" t="str">
        <f>IF('البرامج '!N:N&lt;&gt;"",'البرامج '!N:N,"")</f>
        <v/>
      </c>
      <c r="AI228" s="177"/>
      <c r="AK228" s="164"/>
      <c r="AL228" s="152"/>
      <c r="AM228" s="162" t="str">
        <f>IF('البرامج '!O:O&lt;&gt;"",'البرامج '!O:O,"")</f>
        <v/>
      </c>
      <c r="AN228" s="162"/>
      <c r="AO228" s="175"/>
      <c r="AP228" s="163"/>
      <c r="AQ228" s="152"/>
      <c r="AR228" s="164"/>
      <c r="AS228" s="185" t="str">
        <f>IF('البرامج '!P:P&lt;&gt;"",'البرامج '!P:P,"")</f>
        <v/>
      </c>
      <c r="AT228" s="166"/>
      <c r="AU228" s="177"/>
      <c r="AV228" s="165"/>
      <c r="AW228" s="164"/>
      <c r="AX228" s="152"/>
      <c r="AY228" s="187" t="str">
        <f>IF('البرامج '!Q:Q&lt;&gt;"",'البرامج '!Q:Q,"")</f>
        <v/>
      </c>
      <c r="AZ228" s="162"/>
      <c r="BA228" s="175"/>
      <c r="BB228" s="163"/>
      <c r="BC228" s="155"/>
    </row>
    <row r="229" spans="1:55" x14ac:dyDescent="0.5">
      <c r="A229" s="181" t="str">
        <f t="shared" ca="1" si="101"/>
        <v/>
      </c>
      <c r="B229" s="159"/>
      <c r="F229" s="148"/>
      <c r="I229" s="157">
        <f t="shared" ca="1" si="102"/>
        <v>0</v>
      </c>
      <c r="N229" s="181"/>
      <c r="O229" s="146"/>
      <c r="P229" s="157">
        <f t="shared" ca="1" si="103"/>
        <v>0</v>
      </c>
      <c r="AC229" s="175"/>
      <c r="AG229" s="185" t="str">
        <f>IF('البرامج '!N:N&lt;&gt;"",'البرامج '!N:N,"")</f>
        <v/>
      </c>
      <c r="AI229" s="177"/>
      <c r="AK229" s="164"/>
      <c r="AL229" s="152"/>
      <c r="AM229" s="162" t="str">
        <f>IF('البرامج '!O:O&lt;&gt;"",'البرامج '!O:O,"")</f>
        <v/>
      </c>
      <c r="AN229" s="162"/>
      <c r="AO229" s="175"/>
      <c r="AP229" s="163"/>
      <c r="AQ229" s="152"/>
      <c r="AR229" s="164"/>
      <c r="AS229" s="185" t="str">
        <f>IF('البرامج '!P:P&lt;&gt;"",'البرامج '!P:P,"")</f>
        <v/>
      </c>
      <c r="AT229" s="166"/>
      <c r="AU229" s="177"/>
      <c r="AV229" s="165"/>
      <c r="AW229" s="164"/>
      <c r="AX229" s="152"/>
      <c r="AY229" s="187" t="str">
        <f>IF('البرامج '!Q:Q&lt;&gt;"",'البرامج '!Q:Q,"")</f>
        <v/>
      </c>
      <c r="AZ229" s="162"/>
      <c r="BA229" s="175"/>
      <c r="BB229" s="163"/>
      <c r="BC229" s="155"/>
    </row>
    <row r="230" spans="1:55" x14ac:dyDescent="0.5">
      <c r="A230" s="181" t="str">
        <f t="shared" ca="1" si="101"/>
        <v/>
      </c>
      <c r="B230" s="159"/>
      <c r="F230" s="148"/>
      <c r="I230" s="157">
        <f t="shared" ca="1" si="102"/>
        <v>0</v>
      </c>
      <c r="N230" s="181"/>
      <c r="O230" s="146"/>
      <c r="P230" s="157">
        <f t="shared" ca="1" si="103"/>
        <v>0</v>
      </c>
      <c r="AC230" s="175"/>
      <c r="AG230" s="185" t="str">
        <f>IF('البرامج '!N:N&lt;&gt;"",'البرامج '!N:N,"")</f>
        <v/>
      </c>
      <c r="AI230" s="177"/>
      <c r="AK230" s="164"/>
      <c r="AL230" s="152"/>
      <c r="AM230" s="162" t="str">
        <f>IF('البرامج '!O:O&lt;&gt;"",'البرامج '!O:O,"")</f>
        <v/>
      </c>
      <c r="AN230" s="162"/>
      <c r="AO230" s="175"/>
      <c r="AP230" s="163"/>
      <c r="AQ230" s="152"/>
      <c r="AR230" s="164"/>
      <c r="AS230" s="185" t="str">
        <f>IF('البرامج '!P:P&lt;&gt;"",'البرامج '!P:P,"")</f>
        <v/>
      </c>
      <c r="AT230" s="166"/>
      <c r="AU230" s="177"/>
      <c r="AV230" s="165"/>
      <c r="AW230" s="164"/>
      <c r="AX230" s="152"/>
      <c r="AY230" s="187" t="str">
        <f>IF('البرامج '!Q:Q&lt;&gt;"",'البرامج '!Q:Q,"")</f>
        <v/>
      </c>
      <c r="AZ230" s="162"/>
      <c r="BA230" s="175"/>
      <c r="BB230" s="163"/>
      <c r="BC230" s="155"/>
    </row>
    <row r="231" spans="1:55" x14ac:dyDescent="0.5">
      <c r="A231" s="181" t="str">
        <f t="shared" ca="1" si="101"/>
        <v/>
      </c>
      <c r="B231" s="159"/>
      <c r="F231" s="148"/>
      <c r="I231" s="157">
        <f t="shared" ca="1" si="102"/>
        <v>0</v>
      </c>
      <c r="N231" s="181"/>
      <c r="O231" s="146"/>
      <c r="P231" s="157">
        <f t="shared" ca="1" si="103"/>
        <v>0</v>
      </c>
      <c r="AC231" s="175"/>
      <c r="AG231" s="185" t="str">
        <f>IF('البرامج '!N:N&lt;&gt;"",'البرامج '!N:N,"")</f>
        <v/>
      </c>
      <c r="AI231" s="177"/>
      <c r="AK231" s="164"/>
      <c r="AL231" s="152"/>
      <c r="AM231" s="162" t="str">
        <f>IF('البرامج '!O:O&lt;&gt;"",'البرامج '!O:O,"")</f>
        <v/>
      </c>
      <c r="AN231" s="162"/>
      <c r="AO231" s="175"/>
      <c r="AP231" s="163"/>
      <c r="AQ231" s="152"/>
      <c r="AR231" s="164"/>
      <c r="AS231" s="185" t="str">
        <f>IF('البرامج '!P:P&lt;&gt;"",'البرامج '!P:P,"")</f>
        <v/>
      </c>
      <c r="AT231" s="166"/>
      <c r="AU231" s="177"/>
      <c r="AV231" s="165"/>
      <c r="AW231" s="164"/>
      <c r="AX231" s="152"/>
      <c r="AY231" s="187" t="str">
        <f>IF('البرامج '!Q:Q&lt;&gt;"",'البرامج '!Q:Q,"")</f>
        <v/>
      </c>
      <c r="AZ231" s="162"/>
      <c r="BA231" s="175"/>
      <c r="BB231" s="163"/>
      <c r="BC231" s="155"/>
    </row>
    <row r="232" spans="1:55" x14ac:dyDescent="0.5">
      <c r="A232" s="181" t="str">
        <f t="shared" ca="1" si="101"/>
        <v/>
      </c>
      <c r="B232" s="159"/>
      <c r="F232" s="148"/>
      <c r="I232" s="157">
        <f t="shared" ca="1" si="102"/>
        <v>0</v>
      </c>
      <c r="N232" s="181"/>
      <c r="O232" s="146"/>
      <c r="P232" s="157">
        <f t="shared" ca="1" si="103"/>
        <v>0</v>
      </c>
      <c r="AC232" s="175"/>
      <c r="AG232" s="185" t="str">
        <f>IF('البرامج '!N:N&lt;&gt;"",'البرامج '!N:N,"")</f>
        <v/>
      </c>
      <c r="AI232" s="177"/>
      <c r="AK232" s="164"/>
      <c r="AL232" s="152"/>
      <c r="AM232" s="162" t="str">
        <f>IF('البرامج '!O:O&lt;&gt;"",'البرامج '!O:O,"")</f>
        <v/>
      </c>
      <c r="AN232" s="162"/>
      <c r="AO232" s="175"/>
      <c r="AP232" s="163"/>
      <c r="AQ232" s="152"/>
      <c r="AR232" s="164"/>
      <c r="AS232" s="185" t="str">
        <f>IF('البرامج '!P:P&lt;&gt;"",'البرامج '!P:P,"")</f>
        <v/>
      </c>
      <c r="AT232" s="166"/>
      <c r="AU232" s="177"/>
      <c r="AV232" s="165"/>
      <c r="AW232" s="164"/>
      <c r="AX232" s="152"/>
      <c r="AY232" s="187" t="str">
        <f>IF('البرامج '!Q:Q&lt;&gt;"",'البرامج '!Q:Q,"")</f>
        <v/>
      </c>
      <c r="AZ232" s="162"/>
      <c r="BA232" s="175"/>
      <c r="BB232" s="163"/>
      <c r="BC232" s="155"/>
    </row>
    <row r="233" spans="1:55" x14ac:dyDescent="0.5">
      <c r="A233" s="181" t="str">
        <f t="shared" ca="1" si="101"/>
        <v/>
      </c>
      <c r="B233" s="159"/>
      <c r="F233" s="148"/>
      <c r="I233" s="157">
        <f t="shared" ca="1" si="102"/>
        <v>0</v>
      </c>
      <c r="N233" s="181"/>
      <c r="O233" s="146"/>
      <c r="P233" s="157">
        <f t="shared" ca="1" si="103"/>
        <v>0</v>
      </c>
      <c r="AC233" s="175"/>
      <c r="AG233" s="185" t="str">
        <f>IF('البرامج '!N:N&lt;&gt;"",'البرامج '!N:N,"")</f>
        <v/>
      </c>
      <c r="AI233" s="177"/>
      <c r="AK233" s="164"/>
      <c r="AL233" s="152"/>
      <c r="AM233" s="162" t="str">
        <f>IF('البرامج '!O:O&lt;&gt;"",'البرامج '!O:O,"")</f>
        <v/>
      </c>
      <c r="AN233" s="162"/>
      <c r="AO233" s="175"/>
      <c r="AP233" s="163"/>
      <c r="AQ233" s="152"/>
      <c r="AR233" s="164"/>
      <c r="AS233" s="185" t="str">
        <f>IF('البرامج '!P:P&lt;&gt;"",'البرامج '!P:P,"")</f>
        <v/>
      </c>
      <c r="AT233" s="166"/>
      <c r="AU233" s="177"/>
      <c r="AV233" s="165"/>
      <c r="AW233" s="164"/>
      <c r="AX233" s="152"/>
      <c r="AY233" s="187" t="str">
        <f>IF('البرامج '!Q:Q&lt;&gt;"",'البرامج '!Q:Q,"")</f>
        <v/>
      </c>
      <c r="AZ233" s="162"/>
      <c r="BA233" s="175"/>
      <c r="BB233" s="163"/>
      <c r="BC233" s="155"/>
    </row>
    <row r="234" spans="1:55" x14ac:dyDescent="0.5">
      <c r="A234" s="181" t="str">
        <f t="shared" ca="1" si="101"/>
        <v/>
      </c>
      <c r="B234" s="159"/>
      <c r="F234" s="148"/>
      <c r="I234" s="157">
        <f t="shared" ca="1" si="102"/>
        <v>0</v>
      </c>
      <c r="N234" s="181"/>
      <c r="O234" s="146"/>
      <c r="P234" s="157">
        <f t="shared" ca="1" si="103"/>
        <v>0</v>
      </c>
      <c r="AC234" s="175"/>
      <c r="AG234" s="185" t="str">
        <f>IF('البرامج '!N:N&lt;&gt;"",'البرامج '!N:N,"")</f>
        <v/>
      </c>
      <c r="AI234" s="177"/>
      <c r="AK234" s="164"/>
      <c r="AL234" s="152"/>
      <c r="AM234" s="162" t="str">
        <f>IF('البرامج '!O:O&lt;&gt;"",'البرامج '!O:O,"")</f>
        <v/>
      </c>
      <c r="AN234" s="162"/>
      <c r="AO234" s="175"/>
      <c r="AP234" s="163"/>
      <c r="AQ234" s="152"/>
      <c r="AR234" s="164"/>
      <c r="AS234" s="185" t="str">
        <f>IF('البرامج '!P:P&lt;&gt;"",'البرامج '!P:P,"")</f>
        <v/>
      </c>
      <c r="AT234" s="166"/>
      <c r="AU234" s="177"/>
      <c r="AV234" s="165"/>
      <c r="AW234" s="164"/>
      <c r="AX234" s="152"/>
      <c r="AY234" s="187" t="str">
        <f>IF('البرامج '!Q:Q&lt;&gt;"",'البرامج '!Q:Q,"")</f>
        <v/>
      </c>
      <c r="AZ234" s="162"/>
      <c r="BA234" s="175"/>
      <c r="BB234" s="163"/>
      <c r="BC234" s="155"/>
    </row>
    <row r="235" spans="1:55" x14ac:dyDescent="0.5">
      <c r="A235" s="181" t="str">
        <f t="shared" ca="1" si="101"/>
        <v/>
      </c>
      <c r="B235" s="159"/>
      <c r="F235" s="148"/>
      <c r="I235" s="157">
        <f t="shared" ca="1" si="102"/>
        <v>0</v>
      </c>
      <c r="N235" s="181"/>
      <c r="O235" s="146"/>
      <c r="P235" s="157">
        <f t="shared" ca="1" si="103"/>
        <v>0</v>
      </c>
      <c r="AC235" s="175"/>
      <c r="AG235" s="185" t="str">
        <f>IF('البرامج '!N:N&lt;&gt;"",'البرامج '!N:N,"")</f>
        <v/>
      </c>
      <c r="AI235" s="177"/>
      <c r="AK235" s="164"/>
      <c r="AL235" s="152"/>
      <c r="AM235" s="162" t="str">
        <f>IF('البرامج '!O:O&lt;&gt;"",'البرامج '!O:O,"")</f>
        <v/>
      </c>
      <c r="AN235" s="162"/>
      <c r="AO235" s="175"/>
      <c r="AP235" s="163"/>
      <c r="AQ235" s="152"/>
      <c r="AR235" s="164"/>
      <c r="AS235" s="185" t="str">
        <f>IF('البرامج '!P:P&lt;&gt;"",'البرامج '!P:P,"")</f>
        <v/>
      </c>
      <c r="AT235" s="166"/>
      <c r="AU235" s="177"/>
      <c r="AV235" s="165"/>
      <c r="AW235" s="164"/>
      <c r="AX235" s="152"/>
      <c r="AY235" s="187" t="str">
        <f>IF('البرامج '!Q:Q&lt;&gt;"",'البرامج '!Q:Q,"")</f>
        <v/>
      </c>
      <c r="AZ235" s="162"/>
      <c r="BA235" s="175"/>
      <c r="BB235" s="163"/>
      <c r="BC235" s="155"/>
    </row>
    <row r="236" spans="1:55" x14ac:dyDescent="0.5">
      <c r="A236" s="181" t="str">
        <f t="shared" ca="1" si="101"/>
        <v/>
      </c>
      <c r="B236" s="159"/>
      <c r="F236" s="148"/>
      <c r="I236" s="157">
        <f t="shared" ca="1" si="102"/>
        <v>0</v>
      </c>
      <c r="N236" s="181"/>
      <c r="O236" s="146"/>
      <c r="P236" s="157">
        <f t="shared" ca="1" si="103"/>
        <v>0</v>
      </c>
      <c r="AC236" s="175"/>
      <c r="AG236" s="185" t="str">
        <f>IF('البرامج '!N:N&lt;&gt;"",'البرامج '!N:N,"")</f>
        <v/>
      </c>
      <c r="AI236" s="177"/>
      <c r="AK236" s="164"/>
      <c r="AL236" s="152"/>
      <c r="AM236" s="162" t="str">
        <f>IF('البرامج '!O:O&lt;&gt;"",'البرامج '!O:O,"")</f>
        <v/>
      </c>
      <c r="AN236" s="162"/>
      <c r="AO236" s="175"/>
      <c r="AP236" s="163"/>
      <c r="AQ236" s="152"/>
      <c r="AR236" s="164"/>
      <c r="AS236" s="185" t="str">
        <f>IF('البرامج '!P:P&lt;&gt;"",'البرامج '!P:P,"")</f>
        <v/>
      </c>
      <c r="AT236" s="166"/>
      <c r="AU236" s="177"/>
      <c r="AV236" s="165"/>
      <c r="AW236" s="164"/>
      <c r="AX236" s="152"/>
      <c r="AY236" s="187" t="str">
        <f>IF('البرامج '!Q:Q&lt;&gt;"",'البرامج '!Q:Q,"")</f>
        <v/>
      </c>
      <c r="AZ236" s="162"/>
      <c r="BA236" s="175"/>
      <c r="BB236" s="163"/>
      <c r="BC236" s="155"/>
    </row>
    <row r="237" spans="1:55" x14ac:dyDescent="0.5">
      <c r="A237" s="181" t="str">
        <f t="shared" ca="1" si="101"/>
        <v/>
      </c>
      <c r="B237" s="159"/>
      <c r="F237" s="148"/>
      <c r="I237" s="157">
        <f t="shared" ca="1" si="102"/>
        <v>0</v>
      </c>
      <c r="N237" s="181"/>
      <c r="O237" s="146"/>
      <c r="P237" s="157">
        <f t="shared" ca="1" si="103"/>
        <v>0</v>
      </c>
      <c r="AC237" s="175"/>
      <c r="AG237" s="185" t="str">
        <f>IF('البرامج '!N:N&lt;&gt;"",'البرامج '!N:N,"")</f>
        <v/>
      </c>
      <c r="AI237" s="177"/>
      <c r="AK237" s="164"/>
      <c r="AL237" s="152"/>
      <c r="AM237" s="162" t="str">
        <f>IF('البرامج '!O:O&lt;&gt;"",'البرامج '!O:O,"")</f>
        <v/>
      </c>
      <c r="AN237" s="162"/>
      <c r="AO237" s="175"/>
      <c r="AP237" s="163"/>
      <c r="AQ237" s="152"/>
      <c r="AR237" s="164"/>
      <c r="AS237" s="185" t="str">
        <f>IF('البرامج '!P:P&lt;&gt;"",'البرامج '!P:P,"")</f>
        <v/>
      </c>
      <c r="AT237" s="166"/>
      <c r="AU237" s="177"/>
      <c r="AV237" s="165"/>
      <c r="AW237" s="164"/>
      <c r="AX237" s="152"/>
      <c r="AY237" s="187" t="str">
        <f>IF('البرامج '!Q:Q&lt;&gt;"",'البرامج '!Q:Q,"")</f>
        <v/>
      </c>
      <c r="AZ237" s="162"/>
      <c r="BA237" s="175"/>
      <c r="BB237" s="163"/>
      <c r="BC237" s="155"/>
    </row>
    <row r="238" spans="1:55" x14ac:dyDescent="0.5">
      <c r="A238" s="181" t="str">
        <f t="shared" ca="1" si="101"/>
        <v/>
      </c>
      <c r="B238" s="159"/>
      <c r="F238" s="148"/>
      <c r="I238" s="157">
        <f t="shared" ca="1" si="102"/>
        <v>0</v>
      </c>
      <c r="N238" s="181"/>
      <c r="O238" s="146"/>
      <c r="P238" s="157">
        <f t="shared" ca="1" si="103"/>
        <v>0</v>
      </c>
      <c r="AC238" s="175"/>
      <c r="AG238" s="185" t="str">
        <f>IF('البرامج '!N:N&lt;&gt;"",'البرامج '!N:N,"")</f>
        <v/>
      </c>
      <c r="AI238" s="177"/>
      <c r="AK238" s="164"/>
      <c r="AL238" s="152"/>
      <c r="AM238" s="162" t="str">
        <f>IF('البرامج '!O:O&lt;&gt;"",'البرامج '!O:O,"")</f>
        <v/>
      </c>
      <c r="AN238" s="162"/>
      <c r="AO238" s="175"/>
      <c r="AP238" s="163"/>
      <c r="AQ238" s="152"/>
      <c r="AR238" s="164"/>
      <c r="AS238" s="185" t="str">
        <f>IF('البرامج '!P:P&lt;&gt;"",'البرامج '!P:P,"")</f>
        <v/>
      </c>
      <c r="AT238" s="166"/>
      <c r="AU238" s="177"/>
      <c r="AV238" s="165"/>
      <c r="AW238" s="164"/>
      <c r="AX238" s="152"/>
      <c r="AY238" s="187" t="str">
        <f>IF('البرامج '!Q:Q&lt;&gt;"",'البرامج '!Q:Q,"")</f>
        <v/>
      </c>
      <c r="AZ238" s="162"/>
      <c r="BA238" s="175"/>
      <c r="BB238" s="163"/>
      <c r="BC238" s="155"/>
    </row>
    <row r="239" spans="1:55" x14ac:dyDescent="0.5">
      <c r="A239" s="181" t="str">
        <f t="shared" ca="1" si="101"/>
        <v/>
      </c>
      <c r="B239" s="159"/>
      <c r="F239" s="148"/>
      <c r="I239" s="157">
        <f t="shared" ca="1" si="102"/>
        <v>0</v>
      </c>
      <c r="N239" s="181"/>
      <c r="O239" s="146"/>
      <c r="P239" s="157">
        <f t="shared" ca="1" si="103"/>
        <v>0</v>
      </c>
      <c r="AC239" s="175"/>
      <c r="AG239" s="185" t="str">
        <f>IF('البرامج '!N:N&lt;&gt;"",'البرامج '!N:N,"")</f>
        <v/>
      </c>
      <c r="AI239" s="177"/>
      <c r="AK239" s="164"/>
      <c r="AL239" s="152"/>
      <c r="AM239" s="162" t="str">
        <f>IF('البرامج '!O:O&lt;&gt;"",'البرامج '!O:O,"")</f>
        <v/>
      </c>
      <c r="AN239" s="162"/>
      <c r="AO239" s="175"/>
      <c r="AP239" s="163"/>
      <c r="AQ239" s="152"/>
      <c r="AR239" s="164"/>
      <c r="AS239" s="185" t="str">
        <f>IF('البرامج '!P:P&lt;&gt;"",'البرامج '!P:P,"")</f>
        <v/>
      </c>
      <c r="AT239" s="166"/>
      <c r="AU239" s="177"/>
      <c r="AV239" s="165"/>
      <c r="AW239" s="164"/>
      <c r="AX239" s="152"/>
      <c r="AY239" s="187" t="str">
        <f>IF('البرامج '!Q:Q&lt;&gt;"",'البرامج '!Q:Q,"")</f>
        <v/>
      </c>
      <c r="AZ239" s="162"/>
      <c r="BA239" s="175"/>
      <c r="BB239" s="163"/>
      <c r="BC239" s="155"/>
    </row>
    <row r="240" spans="1:55" x14ac:dyDescent="0.5">
      <c r="A240" s="181" t="str">
        <f t="shared" ca="1" si="101"/>
        <v/>
      </c>
      <c r="B240" s="159"/>
      <c r="F240" s="148"/>
      <c r="I240" s="157">
        <f t="shared" ca="1" si="102"/>
        <v>0</v>
      </c>
      <c r="N240" s="181"/>
      <c r="O240" s="146"/>
      <c r="P240" s="157">
        <f t="shared" ca="1" si="103"/>
        <v>0</v>
      </c>
      <c r="AC240" s="175"/>
      <c r="AG240" s="185" t="str">
        <f>IF('البرامج '!N:N&lt;&gt;"",'البرامج '!N:N,"")</f>
        <v/>
      </c>
      <c r="AI240" s="177"/>
      <c r="AK240" s="164"/>
      <c r="AL240" s="152"/>
      <c r="AM240" s="162" t="str">
        <f>IF('البرامج '!O:O&lt;&gt;"",'البرامج '!O:O,"")</f>
        <v/>
      </c>
      <c r="AN240" s="162"/>
      <c r="AO240" s="175"/>
      <c r="AP240" s="163"/>
      <c r="AQ240" s="152"/>
      <c r="AR240" s="164"/>
      <c r="AS240" s="185" t="str">
        <f>IF('البرامج '!P:P&lt;&gt;"",'البرامج '!P:P,"")</f>
        <v/>
      </c>
      <c r="AT240" s="166"/>
      <c r="AU240" s="177"/>
      <c r="AV240" s="165"/>
      <c r="AW240" s="164"/>
      <c r="AX240" s="152"/>
      <c r="AY240" s="187" t="str">
        <f>IF('البرامج '!Q:Q&lt;&gt;"",'البرامج '!Q:Q,"")</f>
        <v/>
      </c>
      <c r="AZ240" s="162"/>
      <c r="BA240" s="175"/>
      <c r="BB240" s="163"/>
      <c r="BC240" s="155"/>
    </row>
    <row r="241" spans="1:55" x14ac:dyDescent="0.5">
      <c r="A241" s="181" t="str">
        <f t="shared" ca="1" si="101"/>
        <v/>
      </c>
      <c r="B241" s="159"/>
      <c r="F241" s="148"/>
      <c r="I241" s="157">
        <f t="shared" ca="1" si="102"/>
        <v>0</v>
      </c>
      <c r="N241" s="181"/>
      <c r="O241" s="146"/>
      <c r="P241" s="157">
        <f t="shared" ca="1" si="103"/>
        <v>0</v>
      </c>
      <c r="AC241" s="175"/>
      <c r="AG241" s="185" t="str">
        <f>IF('البرامج '!N:N&lt;&gt;"",'البرامج '!N:N,"")</f>
        <v/>
      </c>
      <c r="AI241" s="177"/>
      <c r="AK241" s="164"/>
      <c r="AL241" s="152"/>
      <c r="AM241" s="162" t="str">
        <f>IF('البرامج '!O:O&lt;&gt;"",'البرامج '!O:O,"")</f>
        <v/>
      </c>
      <c r="AN241" s="162"/>
      <c r="AO241" s="175"/>
      <c r="AP241" s="163"/>
      <c r="AQ241" s="152"/>
      <c r="AR241" s="164"/>
      <c r="AS241" s="185" t="str">
        <f>IF('البرامج '!P:P&lt;&gt;"",'البرامج '!P:P,"")</f>
        <v/>
      </c>
      <c r="AT241" s="166"/>
      <c r="AU241" s="177"/>
      <c r="AV241" s="165"/>
      <c r="AW241" s="164"/>
      <c r="AX241" s="152"/>
      <c r="AY241" s="187" t="str">
        <f>IF('البرامج '!Q:Q&lt;&gt;"",'البرامج '!Q:Q,"")</f>
        <v/>
      </c>
      <c r="AZ241" s="162"/>
      <c r="BA241" s="175"/>
      <c r="BB241" s="163"/>
      <c r="BC241" s="155"/>
    </row>
    <row r="242" spans="1:55" x14ac:dyDescent="0.5">
      <c r="A242" s="181" t="str">
        <f t="shared" ca="1" si="101"/>
        <v/>
      </c>
      <c r="B242" s="159"/>
      <c r="F242" s="148"/>
      <c r="I242" s="157">
        <f t="shared" ca="1" si="102"/>
        <v>0</v>
      </c>
      <c r="N242" s="181"/>
      <c r="O242" s="146"/>
      <c r="P242" s="157">
        <f t="shared" ca="1" si="103"/>
        <v>0</v>
      </c>
      <c r="AC242" s="175"/>
      <c r="AG242" s="185" t="str">
        <f>IF('البرامج '!N:N&lt;&gt;"",'البرامج '!N:N,"")</f>
        <v/>
      </c>
      <c r="AI242" s="177"/>
      <c r="AK242" s="164"/>
      <c r="AL242" s="152"/>
      <c r="AM242" s="162" t="str">
        <f>IF('البرامج '!O:O&lt;&gt;"",'البرامج '!O:O,"")</f>
        <v/>
      </c>
      <c r="AN242" s="162"/>
      <c r="AO242" s="175"/>
      <c r="AP242" s="163"/>
      <c r="AQ242" s="152"/>
      <c r="AR242" s="164"/>
      <c r="AS242" s="185" t="str">
        <f>IF('البرامج '!P:P&lt;&gt;"",'البرامج '!P:P,"")</f>
        <v/>
      </c>
      <c r="AT242" s="166"/>
      <c r="AU242" s="177"/>
      <c r="AV242" s="165"/>
      <c r="AW242" s="164"/>
      <c r="AX242" s="152"/>
      <c r="AY242" s="187" t="str">
        <f>IF('البرامج '!Q:Q&lt;&gt;"",'البرامج '!Q:Q,"")</f>
        <v/>
      </c>
      <c r="AZ242" s="162"/>
      <c r="BA242" s="175"/>
      <c r="BB242" s="163"/>
      <c r="BC242" s="155"/>
    </row>
    <row r="243" spans="1:55" x14ac:dyDescent="0.5">
      <c r="A243" s="181" t="str">
        <f t="shared" ca="1" si="101"/>
        <v/>
      </c>
      <c r="B243" s="159"/>
      <c r="F243" s="148"/>
      <c r="I243" s="157">
        <f t="shared" ca="1" si="102"/>
        <v>0</v>
      </c>
      <c r="N243" s="181"/>
      <c r="O243" s="146"/>
      <c r="P243" s="157">
        <f t="shared" ca="1" si="103"/>
        <v>0</v>
      </c>
      <c r="AC243" s="175"/>
      <c r="AG243" s="185" t="str">
        <f>IF('البرامج '!N:N&lt;&gt;"",'البرامج '!N:N,"")</f>
        <v/>
      </c>
      <c r="AI243" s="177"/>
      <c r="AK243" s="164"/>
      <c r="AL243" s="152"/>
      <c r="AM243" s="162" t="str">
        <f>IF('البرامج '!O:O&lt;&gt;"",'البرامج '!O:O,"")</f>
        <v/>
      </c>
      <c r="AN243" s="162"/>
      <c r="AO243" s="175"/>
      <c r="AP243" s="163"/>
      <c r="AQ243" s="152"/>
      <c r="AR243" s="164"/>
      <c r="AS243" s="185" t="str">
        <f>IF('البرامج '!P:P&lt;&gt;"",'البرامج '!P:P,"")</f>
        <v/>
      </c>
      <c r="AT243" s="166"/>
      <c r="AU243" s="177"/>
      <c r="AV243" s="165"/>
      <c r="AW243" s="164"/>
      <c r="AX243" s="152"/>
      <c r="AY243" s="187" t="str">
        <f>IF('البرامج '!Q:Q&lt;&gt;"",'البرامج '!Q:Q,"")</f>
        <v/>
      </c>
      <c r="AZ243" s="162"/>
      <c r="BA243" s="175"/>
      <c r="BB243" s="163"/>
      <c r="BC243" s="155"/>
    </row>
    <row r="244" spans="1:55" x14ac:dyDescent="0.5">
      <c r="A244" s="181" t="str">
        <f t="shared" ca="1" si="101"/>
        <v/>
      </c>
      <c r="B244" s="159"/>
      <c r="F244" s="148"/>
      <c r="I244" s="157">
        <f t="shared" ca="1" si="102"/>
        <v>0</v>
      </c>
      <c r="N244" s="181"/>
      <c r="O244" s="146"/>
      <c r="P244" s="157">
        <f t="shared" ca="1" si="103"/>
        <v>0</v>
      </c>
      <c r="AC244" s="175"/>
      <c r="AG244" s="185" t="str">
        <f>IF('البرامج '!N:N&lt;&gt;"",'البرامج '!N:N,"")</f>
        <v/>
      </c>
      <c r="AI244" s="177"/>
      <c r="AK244" s="164"/>
      <c r="AL244" s="152"/>
      <c r="AM244" s="162" t="str">
        <f>IF('البرامج '!O:O&lt;&gt;"",'البرامج '!O:O,"")</f>
        <v/>
      </c>
      <c r="AN244" s="162"/>
      <c r="AO244" s="175"/>
      <c r="AP244" s="163"/>
      <c r="AQ244" s="152"/>
      <c r="AR244" s="164"/>
      <c r="AS244" s="185" t="str">
        <f>IF('البرامج '!P:P&lt;&gt;"",'البرامج '!P:P,"")</f>
        <v/>
      </c>
      <c r="AT244" s="166"/>
      <c r="AU244" s="177"/>
      <c r="AV244" s="165"/>
      <c r="AW244" s="164"/>
      <c r="AX244" s="152"/>
      <c r="AY244" s="187" t="str">
        <f>IF('البرامج '!Q:Q&lt;&gt;"",'البرامج '!Q:Q,"")</f>
        <v/>
      </c>
      <c r="AZ244" s="162"/>
      <c r="BA244" s="175"/>
      <c r="BB244" s="163"/>
      <c r="BC244" s="155"/>
    </row>
    <row r="245" spans="1:55" x14ac:dyDescent="0.5">
      <c r="A245" s="181" t="str">
        <f t="shared" ca="1" si="101"/>
        <v/>
      </c>
      <c r="B245" s="159"/>
      <c r="F245" s="148"/>
      <c r="I245" s="157">
        <f ca="1">IF(A245&lt;&gt;"",IF(H245&lt;&gt;"",IF(I245=0,NOW()-A245,I245),NOW()-A245),0)</f>
        <v>0</v>
      </c>
      <c r="N245" s="181"/>
      <c r="O245" s="146"/>
      <c r="P245" s="157">
        <f ca="1">IF(N245&lt;&gt;"",IF(Q245&lt;&gt;"",IF(P245=0,R245-N245,P245),NOW()-N245),0)</f>
        <v>0</v>
      </c>
      <c r="AC245" s="175"/>
      <c r="AG245" s="185" t="str">
        <f>IF('البرامج '!N:N&lt;&gt;"",'البرامج '!N:N,"")</f>
        <v/>
      </c>
      <c r="AI245" s="177"/>
      <c r="AK245" s="164"/>
      <c r="AL245" s="152"/>
      <c r="AM245" s="162" t="str">
        <f>IF('البرامج '!O:O&lt;&gt;"",'البرامج '!O:O,"")</f>
        <v/>
      </c>
      <c r="AN245" s="162"/>
      <c r="AO245" s="175"/>
      <c r="AP245" s="163"/>
      <c r="AQ245" s="152"/>
      <c r="AR245" s="164"/>
      <c r="AS245" s="185" t="str">
        <f>IF('البرامج '!P:P&lt;&gt;"",'البرامج '!P:P,"")</f>
        <v/>
      </c>
      <c r="AT245" s="166"/>
      <c r="AU245" s="177"/>
      <c r="AV245" s="165"/>
      <c r="AW245" s="164"/>
      <c r="AX245" s="152"/>
      <c r="AY245" s="187" t="str">
        <f>IF('البرامج '!Q:Q&lt;&gt;"",'البرامج '!Q:Q,"")</f>
        <v/>
      </c>
      <c r="AZ245" s="162"/>
      <c r="BA245" s="175"/>
      <c r="BB245" s="163"/>
      <c r="BC245" s="155"/>
    </row>
  </sheetData>
  <phoneticPr fontId="24" type="noConversion"/>
  <conditionalFormatting sqref="W2:W1048576 Y195:Y245 U195:U245 M195:M245 K195:K245 I195:I245">
    <cfRule type="cellIs" dxfId="239" priority="61" operator="greaterThan">
      <formula>5</formula>
    </cfRule>
  </conditionalFormatting>
  <conditionalFormatting sqref="Y2:Y245">
    <cfRule type="cellIs" dxfId="238" priority="60" operator="greaterThan">
      <formula>5</formula>
    </cfRule>
  </conditionalFormatting>
  <conditionalFormatting sqref="U2:U245">
    <cfRule type="cellIs" dxfId="237" priority="59" operator="greaterThan">
      <formula>5</formula>
    </cfRule>
  </conditionalFormatting>
  <conditionalFormatting sqref="M2:M245">
    <cfRule type="cellIs" dxfId="236" priority="58" operator="greaterThan">
      <formula>5</formula>
    </cfRule>
  </conditionalFormatting>
  <conditionalFormatting sqref="K2:K245">
    <cfRule type="cellIs" dxfId="235" priority="57" operator="greaterThan">
      <formula>5</formula>
    </cfRule>
  </conditionalFormatting>
  <conditionalFormatting sqref="I2:I245">
    <cfRule type="cellIs" dxfId="234" priority="56" operator="greaterThan">
      <formula>5</formula>
    </cfRule>
  </conditionalFormatting>
  <conditionalFormatting sqref="AP195:AP245 AV195:AV245 BB195:BB245 AJ2:AJ245 AD2:AD245">
    <cfRule type="cellIs" dxfId="233" priority="55" operator="greaterThan">
      <formula>10</formula>
    </cfRule>
  </conditionalFormatting>
  <conditionalFormatting sqref="AP195:AP245">
    <cfRule type="cellIs" dxfId="232" priority="53" operator="greaterThan">
      <formula>10</formula>
    </cfRule>
  </conditionalFormatting>
  <conditionalFormatting sqref="AV195:AV245">
    <cfRule type="cellIs" dxfId="231" priority="52" operator="greaterThan">
      <formula>10</formula>
    </cfRule>
  </conditionalFormatting>
  <conditionalFormatting sqref="BB195:BB245">
    <cfRule type="cellIs" dxfId="230" priority="51" operator="greaterThan">
      <formula>10</formula>
    </cfRule>
  </conditionalFormatting>
  <conditionalFormatting sqref="J1 J3:J1048576">
    <cfRule type="cellIs" dxfId="229" priority="43" operator="equal">
      <formula>"مرفوض"</formula>
    </cfRule>
    <cfRule type="cellIs" dxfId="228" priority="45" operator="equal">
      <formula>"غير مطلوب"</formula>
    </cfRule>
    <cfRule type="cellIs" dxfId="227" priority="46" operator="equal">
      <formula>"إستثناء"</formula>
    </cfRule>
  </conditionalFormatting>
  <conditionalFormatting sqref="J1 J3:J1048576">
    <cfRule type="cellIs" dxfId="226" priority="44" operator="equal">
      <formula>"مقبول"</formula>
    </cfRule>
  </conditionalFormatting>
  <conditionalFormatting sqref="L1:L1048576">
    <cfRule type="cellIs" dxfId="225" priority="35" operator="equal">
      <formula>"مرفوض"</formula>
    </cfRule>
    <cfRule type="cellIs" dxfId="224" priority="37" operator="equal">
      <formula>"غير مطلوب"</formula>
    </cfRule>
    <cfRule type="cellIs" dxfId="223" priority="38" operator="equal">
      <formula>"إستثناء"</formula>
    </cfRule>
  </conditionalFormatting>
  <conditionalFormatting sqref="L1:L1048576">
    <cfRule type="cellIs" dxfId="222" priority="36" operator="equal">
      <formula>"مقبول"</formula>
    </cfRule>
  </conditionalFormatting>
  <conditionalFormatting sqref="T1:T1048576">
    <cfRule type="cellIs" dxfId="221" priority="31" operator="equal">
      <formula>"مرفوض"</formula>
    </cfRule>
    <cfRule type="cellIs" dxfId="220" priority="33" operator="equal">
      <formula>"غير مطلوب"</formula>
    </cfRule>
    <cfRule type="cellIs" dxfId="219" priority="34" operator="equal">
      <formula>"إستثناء"</formula>
    </cfRule>
  </conditionalFormatting>
  <conditionalFormatting sqref="T1:T1048576">
    <cfRule type="cellIs" dxfId="218" priority="32" operator="equal">
      <formula>"مقبول"</formula>
    </cfRule>
  </conditionalFormatting>
  <conditionalFormatting sqref="V1:V1048576">
    <cfRule type="cellIs" dxfId="217" priority="27" operator="equal">
      <formula>"مرفوض"</formula>
    </cfRule>
    <cfRule type="cellIs" dxfId="216" priority="29" operator="equal">
      <formula>"غير مطلوب"</formula>
    </cfRule>
    <cfRule type="cellIs" dxfId="215" priority="30" operator="equal">
      <formula>"إستثناء"</formula>
    </cfRule>
  </conditionalFormatting>
  <conditionalFormatting sqref="V1:V1048576">
    <cfRule type="cellIs" dxfId="214" priority="28" operator="equal">
      <formula>"مقبول"</formula>
    </cfRule>
  </conditionalFormatting>
  <conditionalFormatting sqref="X1:X1048576">
    <cfRule type="cellIs" dxfId="213" priority="23" operator="equal">
      <formula>"مرفوض"</formula>
    </cfRule>
    <cfRule type="cellIs" dxfId="212" priority="25" operator="equal">
      <formula>"غير مطلوب"</formula>
    </cfRule>
    <cfRule type="cellIs" dxfId="211" priority="26" operator="equal">
      <formula>"إستثناء"</formula>
    </cfRule>
  </conditionalFormatting>
  <conditionalFormatting sqref="X1:X1048576">
    <cfRule type="cellIs" dxfId="210" priority="24" operator="equal">
      <formula>"مقبول"</formula>
    </cfRule>
  </conditionalFormatting>
  <conditionalFormatting sqref="J2">
    <cfRule type="cellIs" dxfId="209" priority="15" operator="equal">
      <formula>"مرفوض"</formula>
    </cfRule>
    <cfRule type="cellIs" dxfId="208" priority="17" operator="equal">
      <formula>"غير مطلوب"</formula>
    </cfRule>
    <cfRule type="cellIs" dxfId="207" priority="18" operator="equal">
      <formula>"إستثناء"</formula>
    </cfRule>
  </conditionalFormatting>
  <conditionalFormatting sqref="J2">
    <cfRule type="cellIs" dxfId="206" priority="16" operator="equal">
      <formula>"مقبول"</formula>
    </cfRule>
  </conditionalFormatting>
  <conditionalFormatting sqref="H1 H3:H1048576">
    <cfRule type="cellIs" dxfId="205" priority="11" operator="equal">
      <formula>"مرفوض"</formula>
    </cfRule>
    <cfRule type="cellIs" dxfId="204" priority="13" operator="equal">
      <formula>"غير مطلوب"</formula>
    </cfRule>
    <cfRule type="cellIs" dxfId="203" priority="14" operator="equal">
      <formula>"إستثناء"</formula>
    </cfRule>
  </conditionalFormatting>
  <conditionalFormatting sqref="H1 H3:H1048576">
    <cfRule type="cellIs" dxfId="202" priority="12" operator="equal">
      <formula>"مقبول"</formula>
    </cfRule>
  </conditionalFormatting>
  <conditionalFormatting sqref="H1:H1048576">
    <cfRule type="cellIs" dxfId="201" priority="7" operator="equal">
      <formula>"مرفوض"</formula>
    </cfRule>
    <cfRule type="cellIs" dxfId="200" priority="9" operator="equal">
      <formula>"غير مطلوب"</formula>
    </cfRule>
    <cfRule type="cellIs" dxfId="199" priority="10" operator="equal">
      <formula>"إستثناء"</formula>
    </cfRule>
  </conditionalFormatting>
  <conditionalFormatting sqref="H1:H1048576">
    <cfRule type="cellIs" dxfId="198" priority="8" operator="equal">
      <formula>"مقبول"</formula>
    </cfRule>
  </conditionalFormatting>
  <conditionalFormatting sqref="AP2:AP194">
    <cfRule type="cellIs" dxfId="197" priority="6" operator="greaterThan">
      <formula>10</formula>
    </cfRule>
  </conditionalFormatting>
  <conditionalFormatting sqref="AV2:AV194">
    <cfRule type="cellIs" dxfId="196" priority="5" operator="greaterThan">
      <formula>10</formula>
    </cfRule>
  </conditionalFormatting>
  <conditionalFormatting sqref="BB2:BB194">
    <cfRule type="cellIs" dxfId="195" priority="3" operator="greaterThan">
      <formula>10</formula>
    </cfRule>
  </conditionalFormatting>
  <conditionalFormatting sqref="P195:P245">
    <cfRule type="cellIs" dxfId="194" priority="2" operator="greaterThan">
      <formula>5</formula>
    </cfRule>
  </conditionalFormatting>
  <conditionalFormatting sqref="P2:P245">
    <cfRule type="cellIs" dxfId="193" priority="1" operator="greaterThan">
      <formula>5</formula>
    </cfRule>
  </conditionalFormatting>
  <dataValidations count="8">
    <dataValidation type="list" allowBlank="1" showInputMessage="1" showErrorMessage="1" sqref="E2:E245" xr:uid="{764EF20A-017F-43C0-ACFE-1C1A77827600}">
      <formula1>"منح , دائم"</formula1>
    </dataValidation>
    <dataValidation type="list" allowBlank="1" showInputMessage="1" showErrorMessage="1" sqref="J2:J245 L2:L245" xr:uid="{38A02884-44DA-48E7-8C49-6EA3DCDB1EEB}">
      <formula1>"مقبول,إستثناء"</formula1>
    </dataValidation>
    <dataValidation type="list" allowBlank="1" showInputMessage="1" showErrorMessage="1" sqref="G2:G19" xr:uid="{494F8B50-A167-499B-B7F3-704FFB173D96}">
      <formula1>INDIRECT($F2)</formula1>
    </dataValidation>
    <dataValidation type="list" allowBlank="1" showInputMessage="1" showErrorMessage="1" sqref="G1 G246:G1048576 G20:G243" xr:uid="{417B094E-473B-4745-9BC1-151789E7FF19}">
      <formula1>INDIRECT($F2)</formula1>
    </dataValidation>
    <dataValidation type="list" allowBlank="1" showInputMessage="1" showErrorMessage="1" sqref="G244:G245" xr:uid="{2CC8CA6B-8B32-443A-86C1-0B9C3D1B0ACD}">
      <formula1>INDIRECT($F246)</formula1>
    </dataValidation>
    <dataValidation type="list" allowBlank="1" showInputMessage="1" showErrorMessage="1" sqref="AE1:AE1048576" xr:uid="{540123D3-D4E8-4F9A-8B43-055B824E41B5}">
      <formula1>IF($Z1&lt;&gt;"",INDIRECT("الحالة"),"")</formula1>
    </dataValidation>
    <dataValidation type="list" allowBlank="1" showInputMessage="1" showErrorMessage="1" sqref="BC1:BC245 AQ1:AQ245 AW1:AW245 AX246:AY1048576 AK1:AK245" xr:uid="{5D5E4D64-B047-44A4-B3F9-53CB514A63AD}">
      <formula1>IF(AB1&lt;&gt;"",INDIRECT("الحالة"),"")</formula1>
    </dataValidation>
    <dataValidation type="list" allowBlank="1" showInputMessage="1" showErrorMessage="1" sqref="AL246:AL1048576 AR246:AS1048576" xr:uid="{14F33D12-054B-45EF-AC0C-9338B6772B12}">
      <formula1>IF(AB246&lt;&gt;"",INDIRECT("الحالة"),"")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r" error="من فضلك ادخل تاريخ الارتباط اولاً" xr:uid="{2852C9E9-A3F2-4F00-8AA2-2AFA15AB64E6}">
          <x14:formula1>
            <xm:f>IF($R2="","",INDIRECT(درافت!$B$8))</xm:f>
          </x14:formula1>
          <xm:sqref>T2:T245</xm:sqref>
        </x14:dataValidation>
        <x14:dataValidation type="list" allowBlank="1" showInputMessage="1" showErrorMessage="1" xr:uid="{44640EA9-64E4-4C6D-8A45-7C5E772B1D34}">
          <x14:formula1>
            <xm:f>IF($R2="","",INDIRECT(درافت!$B$8))</xm:f>
          </x14:formula1>
          <xm:sqref>X2:X245 V2:V245</xm:sqref>
        </x14:dataValidation>
        <x14:dataValidation type="list" allowBlank="1" showInputMessage="1" showErrorMessage="1" xr:uid="{999533CA-DE8D-4A09-8EC5-033B64350B73}">
          <x14:formula1>
            <xm:f>درافت!$B$2:$AB$2</xm:f>
          </x14:formula1>
          <xm:sqref>F1:F1048576</xm:sqref>
        </x14:dataValidation>
        <x14:dataValidation type="list" allowBlank="1" showInputMessage="1" showErrorMessage="1" xr:uid="{CD4DC69E-D149-4C9B-B29F-EB97A7413679}">
          <x14:formula1>
            <xm:f>INDIRECT(درافت!$B$8)</xm:f>
          </x14:formula1>
          <xm:sqref>H2:H245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352F-BB19-4F01-986B-C1CBF256662C}">
  <sheetPr>
    <tabColor theme="9" tint="0.79998168889431442"/>
  </sheetPr>
  <dimension ref="A1:S255"/>
  <sheetViews>
    <sheetView rightToLeft="1" topLeftCell="C1" zoomScale="90" zoomScaleNormal="90" workbookViewId="0">
      <selection activeCell="E3" sqref="E3"/>
    </sheetView>
  </sheetViews>
  <sheetFormatPr defaultRowHeight="18.600000000000001" thickBottom="1" x14ac:dyDescent="0.55000000000000004"/>
  <cols>
    <col min="1" max="1" width="38.85546875" style="141" hidden="1" customWidth="1"/>
    <col min="2" max="2" width="10.7109375" style="141" hidden="1" customWidth="1"/>
    <col min="3" max="3" width="38.85546875" style="5" customWidth="1"/>
    <col min="4" max="4" width="28.85546875" bestFit="1" customWidth="1"/>
    <col min="5" max="5" width="35.7109375" customWidth="1"/>
    <col min="6" max="6" width="21.7109375" style="12" customWidth="1"/>
    <col min="7" max="7" width="18.28515625" style="56" bestFit="1" customWidth="1"/>
    <col min="8" max="8" width="13.42578125" style="12" bestFit="1" customWidth="1"/>
    <col min="9" max="9" width="10.85546875" hidden="1" customWidth="1"/>
    <col min="10" max="11" width="11.85546875" hidden="1" customWidth="1"/>
    <col min="12" max="12" width="12.28515625" hidden="1" customWidth="1"/>
    <col min="13" max="13" width="13.42578125" hidden="1" customWidth="1"/>
    <col min="14" max="14" width="34.140625" customWidth="1"/>
    <col min="17" max="18" width="9.28515625" customWidth="1"/>
    <col min="19" max="19" width="9.28515625" style="51" customWidth="1"/>
    <col min="20" max="24" width="9.28515625" customWidth="1"/>
  </cols>
  <sheetData>
    <row r="1" spans="1:15" ht="20.25" customHeight="1" thickBot="1" x14ac:dyDescent="0.55000000000000004">
      <c r="A1" s="140" t="s">
        <v>731</v>
      </c>
      <c r="B1" s="140" t="s">
        <v>730</v>
      </c>
      <c r="C1" s="140" t="s">
        <v>678</v>
      </c>
      <c r="D1" s="1" t="s">
        <v>53</v>
      </c>
      <c r="E1" s="1" t="s">
        <v>2</v>
      </c>
      <c r="F1" s="13" t="s">
        <v>52</v>
      </c>
      <c r="G1" s="61" t="s">
        <v>51</v>
      </c>
      <c r="H1" s="13" t="s">
        <v>50</v>
      </c>
      <c r="I1" s="1" t="s">
        <v>679</v>
      </c>
      <c r="J1" s="143" t="s">
        <v>680</v>
      </c>
      <c r="K1" s="143" t="s">
        <v>681</v>
      </c>
      <c r="L1" s="143" t="s">
        <v>682</v>
      </c>
      <c r="M1" s="143" t="s">
        <v>683</v>
      </c>
      <c r="N1" s="143" t="s">
        <v>28</v>
      </c>
      <c r="O1" t="s">
        <v>748</v>
      </c>
    </row>
    <row r="2" spans="1:15" ht="20.25" customHeight="1" thickBot="1" x14ac:dyDescent="0.55000000000000004">
      <c r="A2" s="141">
        <v>1</v>
      </c>
      <c r="B2" s="141">
        <f t="shared" ref="B2:B33" si="0">$O$2</f>
        <v>2022</v>
      </c>
      <c r="C2" s="141" t="str">
        <f>ROUND(A2,0)&amp;"/"&amp;B2</f>
        <v>1/2022</v>
      </c>
      <c r="D2" s="15" t="s">
        <v>3</v>
      </c>
      <c r="E2" s="16" t="s">
        <v>4</v>
      </c>
      <c r="F2" s="18"/>
      <c r="G2" s="17">
        <f xml:space="preserve"> SUMIFS(المصارف!Q:Q,المصارف!D:D,Table482[[#This Row],[المجالات]],المصارف!O:O,C2)</f>
        <v>0</v>
      </c>
      <c r="H2" s="18"/>
      <c r="I2" s="16">
        <f>SUMIFS(المصارف!AA:AA,المصارف!D:D,E2,المصارف!AC:AC,C2)</f>
        <v>0</v>
      </c>
      <c r="J2" s="142">
        <f>SUMIFS(المصارف!AF:AF,المصارف!D:D,E2,المصارف!AI:AI,Table482[[#This Row],[تاريخ]])</f>
        <v>0</v>
      </c>
      <c r="K2" s="142">
        <f>SUMIFS(المصارف!AM:AM,المصارف!D:D,E2,المصارف!AP:AP,Table482[[#This Row],[تاريخ]])</f>
        <v>0</v>
      </c>
      <c r="L2" s="142">
        <f>SUMIFS(المصارف!AT:AT,المصارف!D:D,E2,المصارف!AV:AV,Table482[[#This Row],[تاريخ]])</f>
        <v>0</v>
      </c>
      <c r="M2" s="144">
        <f>SUMIFS(المصارف!AZ:AZ,المصارف!D:D,E2,المصارف!BB:BB,Table482[[#This Row],[تاريخ]])</f>
        <v>0</v>
      </c>
      <c r="N2" s="144">
        <f>IF(Table482[[#This Row],[المجالات]]&lt;&gt;"المسار الدائم", M2+L2+K2+J2+I2, SUMIF('المسار الدائم'!E:E,Table482[[#This Row],[تاريخ]],'المسار الدائم'!C:C))</f>
        <v>10000</v>
      </c>
      <c r="O2">
        <v>2022</v>
      </c>
    </row>
    <row r="3" spans="1:15" ht="20.25" customHeight="1" thickBot="1" x14ac:dyDescent="0.55000000000000004">
      <c r="A3" s="141">
        <v>1</v>
      </c>
      <c r="B3" s="141">
        <f t="shared" si="0"/>
        <v>2022</v>
      </c>
      <c r="C3" s="141" t="str">
        <f t="shared" ref="C3:C66" si="1">ROUND(A3,0)&amp;"/"&amp;B3</f>
        <v>1/2022</v>
      </c>
      <c r="D3" s="15" t="s">
        <v>3</v>
      </c>
      <c r="E3" s="16" t="s">
        <v>5</v>
      </c>
      <c r="F3" s="17"/>
      <c r="G3" s="17">
        <f xml:space="preserve"> SUMIFS(المصارف!Q:Q,المصارف!D:D,Table482[[#This Row],[المجالات]],المصارف!O:O,C3)</f>
        <v>0</v>
      </c>
      <c r="H3" s="17"/>
      <c r="I3" s="16">
        <f>SUMIFS(المصارف!AA:AA,المصارف!D:D,E3,المصارف!AC:AC,C3)</f>
        <v>0</v>
      </c>
      <c r="J3" s="142">
        <f>SUMIFS(المصارف!AF:AF,المصارف!D:D,E3,المصارف!AI:AI,Table482[[#This Row],[تاريخ]])</f>
        <v>0</v>
      </c>
      <c r="K3" s="142">
        <f>SUMIFS(المصارف!AM:AM,المصارف!D:D,E3,المصارف!AP:AP,Table482[[#This Row],[تاريخ]])</f>
        <v>0</v>
      </c>
      <c r="L3" s="142">
        <f>SUMIFS(المصارف!AT:AT,المصارف!D:D,E3,المصارف!AV:AV,Table482[[#This Row],[تاريخ]])</f>
        <v>0</v>
      </c>
      <c r="M3" s="144">
        <f>SUMIFS(المصارف!AZ:AZ,المصارف!D:D,E3,المصارف!BB:BB,Table482[[#This Row],[تاريخ]])</f>
        <v>0</v>
      </c>
      <c r="N3" s="144">
        <f>IF(Table482[[#This Row],[المجالات]]&lt;&gt;"المسار الدائم", M3+L3+K3+J3+I3, SUMIF('المسار الدائم'!E:E,Table482[[#This Row],[تاريخ]],'المسار الدائم'!C:C))</f>
        <v>0</v>
      </c>
    </row>
    <row r="4" spans="1:15" ht="20.25" customHeight="1" thickBot="1" x14ac:dyDescent="0.55000000000000004">
      <c r="A4" s="141">
        <v>1</v>
      </c>
      <c r="B4" s="141">
        <f t="shared" si="0"/>
        <v>2022</v>
      </c>
      <c r="C4" s="141" t="str">
        <f t="shared" si="1"/>
        <v>1/2022</v>
      </c>
      <c r="D4" s="15" t="s">
        <v>3</v>
      </c>
      <c r="E4" s="16" t="s">
        <v>6</v>
      </c>
      <c r="F4" s="17"/>
      <c r="G4" s="17">
        <f ca="1" xml:space="preserve"> SUMIFS(المصارف!Q:Q,المصارف!D:D,Table482[[#This Row],[المجالات]],المصارف!O:O,C4)</f>
        <v>0</v>
      </c>
      <c r="H4" s="17"/>
      <c r="I4" s="16">
        <f ca="1">SUMIFS(المصارف!AA:AA,المصارف!D:D,E4,المصارف!AC:AC,C4)</f>
        <v>0</v>
      </c>
      <c r="J4" s="142">
        <f ca="1">SUMIFS(المصارف!AF:AF,المصارف!D:D,E4,المصارف!AI:AI,Table482[[#This Row],[تاريخ]])</f>
        <v>0</v>
      </c>
      <c r="K4" s="142">
        <f ca="1">SUMIFS(المصارف!AM:AM,المصارف!D:D,E4,المصارف!AP:AP,Table482[[#This Row],[تاريخ]])</f>
        <v>0</v>
      </c>
      <c r="L4" s="142">
        <f ca="1">SUMIFS(المصارف!AT:AT,المصارف!D:D,E4,المصارف!AV:AV,Table482[[#This Row],[تاريخ]])</f>
        <v>0</v>
      </c>
      <c r="M4" s="144">
        <f ca="1">SUMIFS(المصارف!AZ:AZ,المصارف!D:D,E4,المصارف!BB:BB,Table482[[#This Row],[تاريخ]])</f>
        <v>0</v>
      </c>
      <c r="N4" s="144">
        <f ca="1">IF(Table482[[#This Row],[المجالات]]&lt;&gt;"المسار الدائم", M4+L4+K4+J4+I4, SUMIF('المسار الدائم'!E:E,Table482[[#This Row],[تاريخ]],'المسار الدائم'!C:C))</f>
        <v>0</v>
      </c>
    </row>
    <row r="5" spans="1:15" ht="20.25" customHeight="1" thickBot="1" x14ac:dyDescent="0.55000000000000004">
      <c r="A5" s="141">
        <v>1</v>
      </c>
      <c r="B5" s="141">
        <f t="shared" si="0"/>
        <v>2022</v>
      </c>
      <c r="C5" s="141" t="str">
        <f t="shared" si="1"/>
        <v>1/2022</v>
      </c>
      <c r="D5" s="15" t="s">
        <v>3</v>
      </c>
      <c r="E5" s="16" t="s">
        <v>7</v>
      </c>
      <c r="F5" s="17"/>
      <c r="G5" s="17">
        <f xml:space="preserve"> SUMIFS(المصارف!Q:Q,المصارف!D:D,Table482[[#This Row],[المجالات]],المصارف!O:O,C5)</f>
        <v>0</v>
      </c>
      <c r="H5" s="17"/>
      <c r="I5" s="16">
        <f>SUMIFS(المصارف!AA:AA,المصارف!D:D,E5,المصارف!AC:AC,C5)</f>
        <v>0</v>
      </c>
      <c r="J5" s="142">
        <f>SUMIFS(المصارف!AF:AF,المصارف!D:D,E5,المصارف!AI:AI,Table482[[#This Row],[تاريخ]])</f>
        <v>0</v>
      </c>
      <c r="K5" s="142">
        <f>SUMIFS(المصارف!AM:AM,المصارف!D:D,E5,المصارف!AP:AP,Table482[[#This Row],[تاريخ]])</f>
        <v>0</v>
      </c>
      <c r="L5" s="142">
        <f>SUMIFS(المصارف!AT:AT,المصارف!D:D,E5,المصارف!AV:AV,Table482[[#This Row],[تاريخ]])</f>
        <v>0</v>
      </c>
      <c r="M5" s="144">
        <f>SUMIFS(المصارف!AZ:AZ,المصارف!D:D,E5,المصارف!BB:BB,Table482[[#This Row],[تاريخ]])</f>
        <v>0</v>
      </c>
      <c r="N5" s="144">
        <f>IF(Table482[[#This Row],[المجالات]]&lt;&gt;"المسار الدائم", M5+L5+K5+J5+I5, SUMIF('المسار الدائم'!E:E,Table482[[#This Row],[تاريخ]],'المسار الدائم'!C:C))</f>
        <v>0</v>
      </c>
    </row>
    <row r="6" spans="1:15" ht="20.25" customHeight="1" thickBot="1" x14ac:dyDescent="0.55000000000000004">
      <c r="A6" s="141">
        <v>1</v>
      </c>
      <c r="B6" s="141">
        <f t="shared" si="0"/>
        <v>2022</v>
      </c>
      <c r="C6" s="141" t="str">
        <f t="shared" si="1"/>
        <v>1/2022</v>
      </c>
      <c r="D6" s="15" t="s">
        <v>3</v>
      </c>
      <c r="E6" s="16" t="s">
        <v>8</v>
      </c>
      <c r="F6" s="17"/>
      <c r="G6" s="17">
        <f ca="1" xml:space="preserve"> SUMIFS(المصارف!Q:Q,المصارف!D:D,Table482[[#This Row],[المجالات]],المصارف!O:O,C6)</f>
        <v>0</v>
      </c>
      <c r="H6" s="17"/>
      <c r="I6" s="16">
        <f ca="1">SUMIFS(المصارف!AA:AA,المصارف!D:D,E6,المصارف!AC:AC,C6)</f>
        <v>0</v>
      </c>
      <c r="J6" s="142">
        <f ca="1">SUMIFS(المصارف!AF:AF,المصارف!D:D,E6,المصارف!AI:AI,Table482[[#This Row],[تاريخ]])</f>
        <v>0</v>
      </c>
      <c r="K6" s="142">
        <f ca="1">SUMIFS(المصارف!AM:AM,المصارف!D:D,E6,المصارف!AP:AP,Table482[[#This Row],[تاريخ]])</f>
        <v>0</v>
      </c>
      <c r="L6" s="142">
        <f ca="1">SUMIFS(المصارف!AT:AT,المصارف!D:D,E6,المصارف!AV:AV,Table482[[#This Row],[تاريخ]])</f>
        <v>0</v>
      </c>
      <c r="M6" s="144">
        <f ca="1">SUMIFS(المصارف!AZ:AZ,المصارف!D:D,E6,المصارف!BB:BB,Table482[[#This Row],[تاريخ]])</f>
        <v>0</v>
      </c>
      <c r="N6" s="144">
        <f ca="1">IF(Table482[[#This Row],[المجالات]]&lt;&gt;"المسار الدائم", M6+L6+K6+J6+I6, SUMIF('المسار الدائم'!E:E,Table482[[#This Row],[تاريخ]],'المسار الدائم'!C:C))</f>
        <v>0</v>
      </c>
    </row>
    <row r="7" spans="1:15" ht="20.25" customHeight="1" thickBot="1" x14ac:dyDescent="0.55000000000000004">
      <c r="A7" s="141">
        <v>1</v>
      </c>
      <c r="B7" s="141">
        <f t="shared" si="0"/>
        <v>2022</v>
      </c>
      <c r="C7" s="141" t="str">
        <f t="shared" si="1"/>
        <v>1/2022</v>
      </c>
      <c r="D7" s="15" t="s">
        <v>3</v>
      </c>
      <c r="E7" s="16" t="s">
        <v>9</v>
      </c>
      <c r="F7" s="17"/>
      <c r="G7" s="17">
        <f ca="1" xml:space="preserve"> SUMIFS(المصارف!Q:Q,المصارف!D:D,Table482[[#This Row],[المجالات]],المصارف!O:O,C7)</f>
        <v>0</v>
      </c>
      <c r="H7" s="17"/>
      <c r="I7" s="16">
        <f ca="1">SUMIFS(المصارف!AA:AA,المصارف!D:D,E7,المصارف!AC:AC,C7)</f>
        <v>0</v>
      </c>
      <c r="J7" s="142">
        <f ca="1">SUMIFS(المصارف!AF:AF,المصارف!D:D,E7,المصارف!AI:AI,Table482[[#This Row],[تاريخ]])</f>
        <v>0</v>
      </c>
      <c r="K7" s="142">
        <f ca="1">SUMIFS(المصارف!AM:AM,المصارف!D:D,E7,المصارف!AP:AP,Table482[[#This Row],[تاريخ]])</f>
        <v>0</v>
      </c>
      <c r="L7" s="142">
        <f ca="1">SUMIFS(المصارف!AT:AT,المصارف!D:D,E7,المصارف!AV:AV,Table482[[#This Row],[تاريخ]])</f>
        <v>0</v>
      </c>
      <c r="M7" s="144">
        <f ca="1">SUMIFS(المصارف!AZ:AZ,المصارف!D:D,E7,المصارف!BB:BB,Table482[[#This Row],[تاريخ]])</f>
        <v>0</v>
      </c>
      <c r="N7" s="144">
        <f ca="1">IF(Table482[[#This Row],[المجالات]]&lt;&gt;"المسار الدائم", M7+L7+K7+J7+I7, SUMIF('المسار الدائم'!E:E,Table482[[#This Row],[تاريخ]],'المسار الدائم'!C:C))</f>
        <v>0</v>
      </c>
    </row>
    <row r="8" spans="1:15" thickBot="1" x14ac:dyDescent="0.55000000000000004">
      <c r="A8" s="141">
        <v>1</v>
      </c>
      <c r="B8" s="141">
        <f t="shared" si="0"/>
        <v>2022</v>
      </c>
      <c r="C8" s="141" t="str">
        <f t="shared" si="1"/>
        <v>1/2022</v>
      </c>
      <c r="D8" s="15" t="s">
        <v>3</v>
      </c>
      <c r="E8" s="16" t="s">
        <v>10</v>
      </c>
      <c r="F8" s="17"/>
      <c r="G8" s="17">
        <f ca="1" xml:space="preserve"> SUMIFS(المصارف!Q:Q,المصارف!D:D,Table482[[#This Row],[المجالات]],المصارف!O:O,C8)</f>
        <v>0</v>
      </c>
      <c r="H8" s="17"/>
      <c r="I8" s="16">
        <f ca="1">SUMIFS(المصارف!AA:AA,المصارف!D:D,E8,المصارف!AC:AC,C8)</f>
        <v>0</v>
      </c>
      <c r="J8" s="142">
        <f ca="1">SUMIFS(المصارف!AF:AF,المصارف!D:D,E8,المصارف!AI:AI,Table482[[#This Row],[تاريخ]])</f>
        <v>0</v>
      </c>
      <c r="K8" s="142">
        <f ca="1">SUMIFS(المصارف!AM:AM,المصارف!D:D,E8,المصارف!AP:AP,Table482[[#This Row],[تاريخ]])</f>
        <v>0</v>
      </c>
      <c r="L8" s="142">
        <f ca="1">SUMIFS(المصارف!AT:AT,المصارف!D:D,E8,المصارف!AV:AV,Table482[[#This Row],[تاريخ]])</f>
        <v>0</v>
      </c>
      <c r="M8" s="144">
        <f ca="1">SUMIFS(المصارف!AZ:AZ,المصارف!D:D,E8,المصارف!BB:BB,Table482[[#This Row],[تاريخ]])</f>
        <v>0</v>
      </c>
      <c r="N8" s="144">
        <f ca="1">IF(Table482[[#This Row],[المجالات]]&lt;&gt;"المسار الدائم", M8+L8+K8+J8+I8, SUMIF('المسار الدائم'!E:E,Table482[[#This Row],[تاريخ]],'المسار الدائم'!C:C))</f>
        <v>0</v>
      </c>
    </row>
    <row r="9" spans="1:15" ht="20.25" customHeight="1" thickBot="1" x14ac:dyDescent="0.55000000000000004">
      <c r="A9" s="141">
        <v>2</v>
      </c>
      <c r="B9" s="141">
        <f t="shared" si="0"/>
        <v>2022</v>
      </c>
      <c r="C9" s="141" t="str">
        <f t="shared" si="1"/>
        <v>2/2022</v>
      </c>
      <c r="D9" s="8" t="s">
        <v>3</v>
      </c>
      <c r="E9" s="7" t="s">
        <v>5</v>
      </c>
      <c r="F9" s="9">
        <v>0</v>
      </c>
      <c r="G9" s="17">
        <f xml:space="preserve"> SUMIFS(المصارف!Q:Q,المصارف!D:D,Table482[[#This Row],[المجالات]],المصارف!O:O,C9)</f>
        <v>0</v>
      </c>
      <c r="H9" s="57"/>
      <c r="I9" s="16">
        <f>SUMIFS(المصارف!AA:AA,المصارف!D:D,E9,المصارف!AC:AC,C9)</f>
        <v>0</v>
      </c>
      <c r="J9" s="142">
        <f>SUMIFS(المصارف!AF:AF,المصارف!D:D,E9,المصارف!AI:AI,Table482[[#This Row],[تاريخ]])</f>
        <v>0</v>
      </c>
      <c r="K9" s="142">
        <f>SUMIFS(المصارف!AM:AM,المصارف!D:D,E9,المصارف!AP:AP,Table482[[#This Row],[تاريخ]])</f>
        <v>0</v>
      </c>
      <c r="L9" s="142">
        <f>SUMIFS(المصارف!AT:AT,المصارف!D:D,E9,المصارف!AV:AV,Table482[[#This Row],[تاريخ]])</f>
        <v>0</v>
      </c>
      <c r="M9" s="144">
        <f>SUMIFS(المصارف!AZ:AZ,المصارف!D:D,E9,المصارف!BB:BB,Table482[[#This Row],[تاريخ]])</f>
        <v>0</v>
      </c>
      <c r="N9" s="144">
        <f>IF(Table482[[#This Row],[المجالات]]&lt;&gt;"المسار الدائم", M9+L9+K9+J9+I9, SUMIF('المسار الدائم'!E:E,Table482[[#This Row],[تاريخ]],'المسار الدائم'!C:C))</f>
        <v>0</v>
      </c>
    </row>
    <row r="10" spans="1:15" ht="20.25" customHeight="1" thickBot="1" x14ac:dyDescent="0.55000000000000004">
      <c r="A10" s="141">
        <v>2</v>
      </c>
      <c r="B10" s="141">
        <f t="shared" si="0"/>
        <v>2022</v>
      </c>
      <c r="C10" s="141" t="str">
        <f t="shared" si="1"/>
        <v>2/2022</v>
      </c>
      <c r="D10" s="8" t="s">
        <v>3</v>
      </c>
      <c r="E10" s="7" t="s">
        <v>6</v>
      </c>
      <c r="F10" s="9">
        <v>0</v>
      </c>
      <c r="G10" s="17">
        <f ca="1" xml:space="preserve"> SUMIFS(المصارف!Q:Q,المصارف!D:D,Table482[[#This Row],[المجالات]],المصارف!O:O,C10)</f>
        <v>0</v>
      </c>
      <c r="H10" s="57"/>
      <c r="I10" s="16">
        <f ca="1">SUMIFS(المصارف!AA:AA,المصارف!D:D,E10,المصارف!AC:AC,C10)</f>
        <v>0</v>
      </c>
      <c r="J10" s="142">
        <f ca="1">SUMIFS(المصارف!AF:AF,المصارف!D:D,E10,المصارف!AI:AI,Table482[[#This Row],[تاريخ]])</f>
        <v>0</v>
      </c>
      <c r="K10" s="142">
        <f ca="1">SUMIFS(المصارف!AM:AM,المصارف!D:D,E10,المصارف!AP:AP,Table482[[#This Row],[تاريخ]])</f>
        <v>0</v>
      </c>
      <c r="L10" s="142">
        <f ca="1">SUMIFS(المصارف!AT:AT,المصارف!D:D,E10,المصارف!AV:AV,Table482[[#This Row],[تاريخ]])</f>
        <v>0</v>
      </c>
      <c r="M10" s="144">
        <f ca="1">SUMIFS(المصارف!AZ:AZ,المصارف!D:D,E10,المصارف!BB:BB,Table482[[#This Row],[تاريخ]])</f>
        <v>0</v>
      </c>
      <c r="N10" s="144">
        <f ca="1">IF(Table482[[#This Row],[المجالات]]&lt;&gt;"المسار الدائم", M10+L10+K10+J10+I10, SUMIF('المسار الدائم'!E:E,Table482[[#This Row],[تاريخ]],'المسار الدائم'!C:C))</f>
        <v>0</v>
      </c>
    </row>
    <row r="11" spans="1:15" ht="20.25" customHeight="1" thickBot="1" x14ac:dyDescent="0.55000000000000004">
      <c r="A11" s="141">
        <v>2</v>
      </c>
      <c r="B11" s="141">
        <f t="shared" si="0"/>
        <v>2022</v>
      </c>
      <c r="C11" s="141" t="str">
        <f t="shared" si="1"/>
        <v>2/2022</v>
      </c>
      <c r="D11" s="8" t="s">
        <v>3</v>
      </c>
      <c r="E11" s="7" t="s">
        <v>7</v>
      </c>
      <c r="F11" s="9">
        <v>0</v>
      </c>
      <c r="G11" s="17">
        <f xml:space="preserve"> SUMIFS(المصارف!Q:Q,المصارف!D:D,Table482[[#This Row],[المجالات]],المصارف!O:O,C11)</f>
        <v>0</v>
      </c>
      <c r="H11" s="57"/>
      <c r="I11" s="16">
        <f>SUMIFS(المصارف!AA:AA,المصارف!D:D,E11,المصارف!AC:AC,C11)</f>
        <v>0</v>
      </c>
      <c r="J11" s="142">
        <f>SUMIFS(المصارف!AF:AF,المصارف!D:D,E11,المصارف!AI:AI,Table482[[#This Row],[تاريخ]])</f>
        <v>0</v>
      </c>
      <c r="K11" s="142">
        <f>SUMIFS(المصارف!AM:AM,المصارف!D:D,E11,المصارف!AP:AP,Table482[[#This Row],[تاريخ]])</f>
        <v>0</v>
      </c>
      <c r="L11" s="142">
        <f>SUMIFS(المصارف!AT:AT,المصارف!D:D,E11,المصارف!AV:AV,Table482[[#This Row],[تاريخ]])</f>
        <v>0</v>
      </c>
      <c r="M11" s="144">
        <f>SUMIFS(المصارف!AZ:AZ,المصارف!D:D,E11,المصارف!BB:BB,Table482[[#This Row],[تاريخ]])</f>
        <v>0</v>
      </c>
      <c r="N11" s="144">
        <f>IF(Table482[[#This Row],[المجالات]]&lt;&gt;"المسار الدائم", M11+L11+K11+J11+I11, SUMIF('المسار الدائم'!E:E,Table482[[#This Row],[تاريخ]],'المسار الدائم'!C:C))</f>
        <v>0</v>
      </c>
    </row>
    <row r="12" spans="1:15" ht="20.25" customHeight="1" thickBot="1" x14ac:dyDescent="0.55000000000000004">
      <c r="A12" s="141">
        <v>2</v>
      </c>
      <c r="B12" s="141">
        <f t="shared" si="0"/>
        <v>2022</v>
      </c>
      <c r="C12" s="141" t="str">
        <f t="shared" si="1"/>
        <v>2/2022</v>
      </c>
      <c r="D12" s="8" t="s">
        <v>3</v>
      </c>
      <c r="E12" s="7" t="s">
        <v>8</v>
      </c>
      <c r="F12" s="9">
        <v>0</v>
      </c>
      <c r="G12" s="17">
        <f ca="1" xml:space="preserve"> SUMIFS(المصارف!Q:Q,المصارف!D:D,Table482[[#This Row],[المجالات]],المصارف!O:O,C12)</f>
        <v>0</v>
      </c>
      <c r="H12" s="57"/>
      <c r="I12" s="16">
        <f ca="1">SUMIFS(المصارف!AA:AA,المصارف!D:D,E12,المصارف!AC:AC,C12)</f>
        <v>0</v>
      </c>
      <c r="J12" s="142">
        <f ca="1">SUMIFS(المصارف!AF:AF,المصارف!D:D,E12,المصارف!AI:AI,Table482[[#This Row],[تاريخ]])</f>
        <v>0</v>
      </c>
      <c r="K12" s="142">
        <f ca="1">SUMIFS(المصارف!AM:AM,المصارف!D:D,E12,المصارف!AP:AP,Table482[[#This Row],[تاريخ]])</f>
        <v>0</v>
      </c>
      <c r="L12" s="142">
        <f ca="1">SUMIFS(المصارف!AT:AT,المصارف!D:D,E12,المصارف!AV:AV,Table482[[#This Row],[تاريخ]])</f>
        <v>0</v>
      </c>
      <c r="M12" s="144">
        <f ca="1">SUMIFS(المصارف!AZ:AZ,المصارف!D:D,E12,المصارف!BB:BB,Table482[[#This Row],[تاريخ]])</f>
        <v>0</v>
      </c>
      <c r="N12" s="144">
        <f ca="1">IF(Table482[[#This Row],[المجالات]]&lt;&gt;"المسار الدائم", M12+L12+K12+J12+I12, SUMIF('المسار الدائم'!E:E,Table482[[#This Row],[تاريخ]],'المسار الدائم'!C:C))</f>
        <v>0</v>
      </c>
    </row>
    <row r="13" spans="1:15" ht="20.25" customHeight="1" thickBot="1" x14ac:dyDescent="0.55000000000000004">
      <c r="A13" s="141">
        <v>2</v>
      </c>
      <c r="B13" s="141">
        <f t="shared" si="0"/>
        <v>2022</v>
      </c>
      <c r="C13" s="141" t="str">
        <f t="shared" si="1"/>
        <v>2/2022</v>
      </c>
      <c r="D13" s="8" t="s">
        <v>3</v>
      </c>
      <c r="E13" s="7" t="s">
        <v>9</v>
      </c>
      <c r="F13" s="9">
        <v>0</v>
      </c>
      <c r="G13" s="17">
        <f ca="1" xml:space="preserve"> SUMIFS(المصارف!Q:Q,المصارف!D:D,Table482[[#This Row],[المجالات]],المصارف!O:O,C13)</f>
        <v>0</v>
      </c>
      <c r="H13" s="57"/>
      <c r="I13" s="16">
        <f ca="1">SUMIFS(المصارف!AA:AA,المصارف!D:D,E13,المصارف!AC:AC,C13)</f>
        <v>0</v>
      </c>
      <c r="J13" s="142">
        <f ca="1">SUMIFS(المصارف!AF:AF,المصارف!D:D,E13,المصارف!AI:AI,Table482[[#This Row],[تاريخ]])</f>
        <v>0</v>
      </c>
      <c r="K13" s="142">
        <f ca="1">SUMIFS(المصارف!AM:AM,المصارف!D:D,E13,المصارف!AP:AP,Table482[[#This Row],[تاريخ]])</f>
        <v>0</v>
      </c>
      <c r="L13" s="142">
        <f ca="1">SUMIFS(المصارف!AT:AT,المصارف!D:D,E13,المصارف!AV:AV,Table482[[#This Row],[تاريخ]])</f>
        <v>0</v>
      </c>
      <c r="M13" s="144">
        <f ca="1">SUMIFS(المصارف!AZ:AZ,المصارف!D:D,E13,المصارف!BB:BB,Table482[[#This Row],[تاريخ]])</f>
        <v>0</v>
      </c>
      <c r="N13" s="144">
        <f ca="1">IF(Table482[[#This Row],[المجالات]]&lt;&gt;"المسار الدائم", M13+L13+K13+J13+I13, SUMIF('المسار الدائم'!E:E,Table482[[#This Row],[تاريخ]],'المسار الدائم'!C:C))</f>
        <v>0</v>
      </c>
    </row>
    <row r="14" spans="1:15" ht="20.25" customHeight="1" thickBot="1" x14ac:dyDescent="0.55000000000000004">
      <c r="A14" s="141">
        <v>2</v>
      </c>
      <c r="B14" s="141">
        <f t="shared" si="0"/>
        <v>2022</v>
      </c>
      <c r="C14" s="141" t="str">
        <f t="shared" si="1"/>
        <v>2/2022</v>
      </c>
      <c r="D14" s="8" t="s">
        <v>3</v>
      </c>
      <c r="E14" s="7" t="s">
        <v>10</v>
      </c>
      <c r="F14" s="9">
        <v>0</v>
      </c>
      <c r="G14" s="17">
        <f ca="1" xml:space="preserve"> SUMIFS(المصارف!Q:Q,المصارف!D:D,Table482[[#This Row],[المجالات]],المصارف!O:O,C14)</f>
        <v>0</v>
      </c>
      <c r="H14" s="57"/>
      <c r="I14" s="16">
        <f ca="1">SUMIFS(المصارف!AA:AA,المصارف!D:D,E14,المصارف!AC:AC,C14)</f>
        <v>0</v>
      </c>
      <c r="J14" s="142">
        <f ca="1">SUMIFS(المصارف!AF:AF,المصارف!D:D,E14,المصارف!AI:AI,Table482[[#This Row],[تاريخ]])</f>
        <v>0</v>
      </c>
      <c r="K14" s="142">
        <f ca="1">SUMIFS(المصارف!AM:AM,المصارف!D:D,E14,المصارف!AP:AP,Table482[[#This Row],[تاريخ]])</f>
        <v>0</v>
      </c>
      <c r="L14" s="142">
        <f ca="1">SUMIFS(المصارف!AT:AT,المصارف!D:D,E14,المصارف!AV:AV,Table482[[#This Row],[تاريخ]])</f>
        <v>0</v>
      </c>
      <c r="M14" s="144">
        <f ca="1">SUMIFS(المصارف!AZ:AZ,المصارف!D:D,E14,المصارف!BB:BB,Table482[[#This Row],[تاريخ]])</f>
        <v>0</v>
      </c>
      <c r="N14" s="144">
        <f ca="1">IF(Table482[[#This Row],[المجالات]]&lt;&gt;"المسار الدائم", M14+L14+K14+J14+I14, SUMIF('المسار الدائم'!E:E,Table482[[#This Row],[تاريخ]],'المسار الدائم'!C:C))</f>
        <v>0</v>
      </c>
    </row>
    <row r="15" spans="1:15" ht="20.25" customHeight="1" thickBot="1" x14ac:dyDescent="0.55000000000000004">
      <c r="A15" s="141">
        <v>3</v>
      </c>
      <c r="B15" s="141">
        <f t="shared" si="0"/>
        <v>2022</v>
      </c>
      <c r="C15" s="141" t="str">
        <f t="shared" si="1"/>
        <v>3/2022</v>
      </c>
      <c r="D15" s="15" t="s">
        <v>3</v>
      </c>
      <c r="E15" s="16" t="s">
        <v>4</v>
      </c>
      <c r="F15" s="18"/>
      <c r="G15" s="17">
        <f xml:space="preserve"> SUMIFS(المصارف!Q:Q,المصارف!D:D,Table482[[#This Row],[المجالات]],المصارف!O:O,C15)</f>
        <v>0</v>
      </c>
      <c r="H15" s="14"/>
      <c r="I15" s="16">
        <f>SUMIFS(المصارف!AA:AA,المصارف!D:D,E15,المصارف!AC:AC,C15)</f>
        <v>0</v>
      </c>
      <c r="J15" s="142">
        <f>SUMIFS(المصارف!AF:AF,المصارف!D:D,E15,المصارف!AI:AI,Table482[[#This Row],[تاريخ]])</f>
        <v>0</v>
      </c>
      <c r="K15" s="142">
        <f>SUMIFS(المصارف!AM:AM,المصارف!D:D,E15,المصارف!AP:AP,Table482[[#This Row],[تاريخ]])</f>
        <v>0</v>
      </c>
      <c r="L15" s="142">
        <f>SUMIFS(المصارف!AT:AT,المصارف!D:D,E15,المصارف!AV:AV,Table482[[#This Row],[تاريخ]])</f>
        <v>0</v>
      </c>
      <c r="M15" s="144">
        <f>SUMIFS(المصارف!AZ:AZ,المصارف!D:D,E15,المصارف!BB:BB,Table482[[#This Row],[تاريخ]])</f>
        <v>0</v>
      </c>
      <c r="N15" s="144">
        <f>IF(Table482[[#This Row],[المجالات]]&lt;&gt;"المسار الدائم", M15+L15+K15+J15+I15, SUMIF('المسار الدائم'!E:E,Table482[[#This Row],[تاريخ]],'المسار الدائم'!C:C))</f>
        <v>8000</v>
      </c>
    </row>
    <row r="16" spans="1:15" ht="17.25" customHeight="1" thickBot="1" x14ac:dyDescent="0.55000000000000004">
      <c r="A16" s="141">
        <v>3</v>
      </c>
      <c r="B16" s="141">
        <f t="shared" si="0"/>
        <v>2022</v>
      </c>
      <c r="C16" s="141" t="str">
        <f t="shared" si="1"/>
        <v>3/2022</v>
      </c>
      <c r="D16" s="15" t="s">
        <v>3</v>
      </c>
      <c r="E16" s="16" t="s">
        <v>5</v>
      </c>
      <c r="F16" s="17"/>
      <c r="G16" s="17">
        <f xml:space="preserve"> SUMIFS(المصارف!Q:Q,المصارف!D:D,Table482[[#This Row],[المجالات]],المصارف!O:O,C16)</f>
        <v>0</v>
      </c>
      <c r="H16" s="14"/>
      <c r="I16" s="16">
        <f>SUMIFS(المصارف!AA:AA,المصارف!D:D,E16,المصارف!AC:AC,C16)</f>
        <v>0</v>
      </c>
      <c r="J16" s="142">
        <f>SUMIFS(المصارف!AF:AF,المصارف!D:D,E16,المصارف!AI:AI,Table482[[#This Row],[تاريخ]])</f>
        <v>0</v>
      </c>
      <c r="K16" s="142">
        <f>SUMIFS(المصارف!AM:AM,المصارف!D:D,E16,المصارف!AP:AP,Table482[[#This Row],[تاريخ]])</f>
        <v>0</v>
      </c>
      <c r="L16" s="142">
        <f>SUMIFS(المصارف!AT:AT,المصارف!D:D,E16,المصارف!AV:AV,Table482[[#This Row],[تاريخ]])</f>
        <v>0</v>
      </c>
      <c r="M16" s="144">
        <f>SUMIFS(المصارف!AZ:AZ,المصارف!D:D,E16,المصارف!BB:BB,Table482[[#This Row],[تاريخ]])</f>
        <v>0</v>
      </c>
      <c r="N16" s="144">
        <f>IF(Table482[[#This Row],[المجالات]]&lt;&gt;"المسار الدائم", M16+L16+K16+J16+I16, SUMIF('المسار الدائم'!E:E,Table482[[#This Row],[تاريخ]],'المسار الدائم'!C:C))</f>
        <v>0</v>
      </c>
    </row>
    <row r="17" spans="1:14" ht="16.5" customHeight="1" thickBot="1" x14ac:dyDescent="0.55000000000000004">
      <c r="A17" s="141">
        <v>3</v>
      </c>
      <c r="B17" s="141">
        <f t="shared" si="0"/>
        <v>2022</v>
      </c>
      <c r="C17" s="141" t="str">
        <f t="shared" si="1"/>
        <v>3/2022</v>
      </c>
      <c r="D17" s="15" t="s">
        <v>3</v>
      </c>
      <c r="E17" s="16" t="s">
        <v>6</v>
      </c>
      <c r="F17" s="17"/>
      <c r="G17" s="17">
        <f ca="1" xml:space="preserve"> SUMIFS(المصارف!Q:Q,المصارف!D:D,Table482[[#This Row],[المجالات]],المصارف!O:O,C17)</f>
        <v>100</v>
      </c>
      <c r="H17" s="14"/>
      <c r="I17" s="16">
        <f ca="1">SUMIFS(المصارف!AA:AA,المصارف!D:D,E17,المصارف!AC:AC,C17)</f>
        <v>0</v>
      </c>
      <c r="J17" s="142">
        <f ca="1">SUMIFS(المصارف!AF:AF,المصارف!D:D,E17,المصارف!AI:AI,Table482[[#This Row],[تاريخ]])</f>
        <v>0</v>
      </c>
      <c r="K17" s="142">
        <f ca="1">SUMIFS(المصارف!AM:AM,المصارف!D:D,E17,المصارف!AP:AP,Table482[[#This Row],[تاريخ]])</f>
        <v>0</v>
      </c>
      <c r="L17" s="142">
        <f ca="1">SUMIFS(المصارف!AT:AT,المصارف!D:D,E17,المصارف!AV:AV,Table482[[#This Row],[تاريخ]])</f>
        <v>0</v>
      </c>
      <c r="M17" s="144">
        <f ca="1">SUMIFS(المصارف!AZ:AZ,المصارف!D:D,E17,المصارف!BB:BB,Table482[[#This Row],[تاريخ]])</f>
        <v>0</v>
      </c>
      <c r="N17" s="144">
        <f ca="1">IF(Table482[[#This Row],[المجالات]]&lt;&gt;"المسار الدائم", M17+L17+K17+J17+I17, SUMIF('المسار الدائم'!E:E,Table482[[#This Row],[تاريخ]],'المسار الدائم'!C:C))</f>
        <v>0</v>
      </c>
    </row>
    <row r="18" spans="1:14" ht="21" customHeight="1" thickBot="1" x14ac:dyDescent="0.55000000000000004">
      <c r="A18" s="141">
        <v>3</v>
      </c>
      <c r="B18" s="141">
        <f t="shared" si="0"/>
        <v>2022</v>
      </c>
      <c r="C18" s="141" t="str">
        <f t="shared" si="1"/>
        <v>3/2022</v>
      </c>
      <c r="D18" s="15" t="s">
        <v>3</v>
      </c>
      <c r="E18" s="16" t="s">
        <v>7</v>
      </c>
      <c r="F18" s="17"/>
      <c r="G18" s="17">
        <f xml:space="preserve"> SUMIFS(المصارف!Q:Q,المصارف!D:D,Table482[[#This Row],[المجالات]],المصارف!O:O,C18)</f>
        <v>0</v>
      </c>
      <c r="H18" s="14"/>
      <c r="I18" s="16">
        <f>SUMIFS(المصارف!AA:AA,المصارف!D:D,E18,المصارف!AC:AC,C18)</f>
        <v>0</v>
      </c>
      <c r="J18" s="142">
        <f>SUMIFS(المصارف!AF:AF,المصارف!D:D,E18,المصارف!AI:AI,Table482[[#This Row],[تاريخ]])</f>
        <v>0</v>
      </c>
      <c r="K18" s="142">
        <f>SUMIFS(المصارف!AM:AM,المصارف!D:D,E18,المصارف!AP:AP,Table482[[#This Row],[تاريخ]])</f>
        <v>0</v>
      </c>
      <c r="L18" s="142">
        <f>SUMIFS(المصارف!AT:AT,المصارف!D:D,E18,المصارف!AV:AV,Table482[[#This Row],[تاريخ]])</f>
        <v>0</v>
      </c>
      <c r="M18" s="144">
        <f>SUMIFS(المصارف!AZ:AZ,المصارف!D:D,E18,المصارف!BB:BB,Table482[[#This Row],[تاريخ]])</f>
        <v>0</v>
      </c>
      <c r="N18" s="144">
        <f>IF(Table482[[#This Row],[المجالات]]&lt;&gt;"المسار الدائم", M18+L18+K18+J18+I18, SUMIF('المسار الدائم'!E:E,Table482[[#This Row],[تاريخ]],'المسار الدائم'!C:C))</f>
        <v>0</v>
      </c>
    </row>
    <row r="19" spans="1:14" ht="18" customHeight="1" thickBot="1" x14ac:dyDescent="0.55000000000000004">
      <c r="A19" s="141">
        <v>3</v>
      </c>
      <c r="B19" s="141">
        <f t="shared" si="0"/>
        <v>2022</v>
      </c>
      <c r="C19" s="141" t="str">
        <f t="shared" si="1"/>
        <v>3/2022</v>
      </c>
      <c r="D19" s="15" t="s">
        <v>3</v>
      </c>
      <c r="E19" s="16" t="s">
        <v>8</v>
      </c>
      <c r="F19" s="17"/>
      <c r="G19" s="17">
        <f ca="1" xml:space="preserve"> SUMIFS(المصارف!Q:Q,المصارف!D:D,Table482[[#This Row],[المجالات]],المصارف!O:O,C19)</f>
        <v>0</v>
      </c>
      <c r="H19" s="14"/>
      <c r="I19" s="16">
        <f ca="1">SUMIFS(المصارف!AA:AA,المصارف!D:D,E19,المصارف!AC:AC,C19)</f>
        <v>0</v>
      </c>
      <c r="J19" s="142">
        <f ca="1">SUMIFS(المصارف!AF:AF,المصارف!D:D,E19,المصارف!AI:AI,Table482[[#This Row],[تاريخ]])</f>
        <v>0</v>
      </c>
      <c r="K19" s="142">
        <f ca="1">SUMIFS(المصارف!AM:AM,المصارف!D:D,E19,المصارف!AP:AP,Table482[[#This Row],[تاريخ]])</f>
        <v>0</v>
      </c>
      <c r="L19" s="142">
        <f ca="1">SUMIFS(المصارف!AT:AT,المصارف!D:D,E19,المصارف!AV:AV,Table482[[#This Row],[تاريخ]])</f>
        <v>0</v>
      </c>
      <c r="M19" s="144">
        <f ca="1">SUMIFS(المصارف!AZ:AZ,المصارف!D:D,E19,المصارف!BB:BB,Table482[[#This Row],[تاريخ]])</f>
        <v>0</v>
      </c>
      <c r="N19" s="144">
        <f ca="1">IF(Table482[[#This Row],[المجالات]]&lt;&gt;"المسار الدائم", M19+L19+K19+J19+I19, SUMIF('المسار الدائم'!E:E,Table482[[#This Row],[تاريخ]],'المسار الدائم'!C:C))</f>
        <v>0</v>
      </c>
    </row>
    <row r="20" spans="1:14" ht="20.25" customHeight="1" thickBot="1" x14ac:dyDescent="0.55000000000000004">
      <c r="A20" s="141">
        <v>3</v>
      </c>
      <c r="B20" s="141">
        <f t="shared" si="0"/>
        <v>2022</v>
      </c>
      <c r="C20" s="141" t="str">
        <f t="shared" si="1"/>
        <v>3/2022</v>
      </c>
      <c r="D20" s="15" t="s">
        <v>3</v>
      </c>
      <c r="E20" s="16" t="s">
        <v>9</v>
      </c>
      <c r="F20" s="17"/>
      <c r="G20" s="17">
        <f ca="1" xml:space="preserve"> SUMIFS(المصارف!Q:Q,المصارف!D:D,Table482[[#This Row],[المجالات]],المصارف!O:O,C20)</f>
        <v>0</v>
      </c>
      <c r="H20" s="14"/>
      <c r="I20" s="16">
        <f ca="1">SUMIFS(المصارف!AA:AA,المصارف!D:D,E20,المصارف!AC:AC,C20)</f>
        <v>0</v>
      </c>
      <c r="J20" s="142">
        <f ca="1">SUMIFS(المصارف!AF:AF,المصارف!D:D,E20,المصارف!AI:AI,Table482[[#This Row],[تاريخ]])</f>
        <v>0</v>
      </c>
      <c r="K20" s="142">
        <f ca="1">SUMIFS(المصارف!AM:AM,المصارف!D:D,E20,المصارف!AP:AP,Table482[[#This Row],[تاريخ]])</f>
        <v>0</v>
      </c>
      <c r="L20" s="142">
        <f ca="1">SUMIFS(المصارف!AT:AT,المصارف!D:D,E20,المصارف!AV:AV,Table482[[#This Row],[تاريخ]])</f>
        <v>0</v>
      </c>
      <c r="M20" s="144">
        <f ca="1">SUMIFS(المصارف!AZ:AZ,المصارف!D:D,E20,المصارف!BB:BB,Table482[[#This Row],[تاريخ]])</f>
        <v>0</v>
      </c>
      <c r="N20" s="144">
        <f ca="1">IF(Table482[[#This Row],[المجالات]]&lt;&gt;"المسار الدائم", M20+L20+K20+J20+I20, SUMIF('المسار الدائم'!E:E,Table482[[#This Row],[تاريخ]],'المسار الدائم'!C:C))</f>
        <v>0</v>
      </c>
    </row>
    <row r="21" spans="1:14" ht="20.25" customHeight="1" thickBot="1" x14ac:dyDescent="0.55000000000000004">
      <c r="A21" s="141">
        <v>3</v>
      </c>
      <c r="B21" s="141">
        <f t="shared" si="0"/>
        <v>2022</v>
      </c>
      <c r="C21" s="141" t="str">
        <f t="shared" si="1"/>
        <v>3/2022</v>
      </c>
      <c r="D21" s="15" t="s">
        <v>3</v>
      </c>
      <c r="E21" s="16" t="s">
        <v>10</v>
      </c>
      <c r="F21" s="17"/>
      <c r="G21" s="17">
        <f ca="1" xml:space="preserve"> SUMIFS(المصارف!Q:Q,المصارف!D:D,Table482[[#This Row],[المجالات]],المصارف!O:O,C21)</f>
        <v>0</v>
      </c>
      <c r="H21" s="14"/>
      <c r="I21" s="16">
        <f ca="1">SUMIFS(المصارف!AA:AA,المصارف!D:D,E21,المصارف!AC:AC,C21)</f>
        <v>0</v>
      </c>
      <c r="J21" s="142">
        <f ca="1">SUMIFS(المصارف!AF:AF,المصارف!D:D,E21,المصارف!AI:AI,Table482[[#This Row],[تاريخ]])</f>
        <v>0</v>
      </c>
      <c r="K21" s="142">
        <f ca="1">SUMIFS(المصارف!AM:AM,المصارف!D:D,E21,المصارف!AP:AP,Table482[[#This Row],[تاريخ]])</f>
        <v>0</v>
      </c>
      <c r="L21" s="142">
        <f ca="1">SUMIFS(المصارف!AT:AT,المصارف!D:D,E21,المصارف!AV:AV,Table482[[#This Row],[تاريخ]])</f>
        <v>0</v>
      </c>
      <c r="M21" s="144">
        <f ca="1">SUMIFS(المصارف!AZ:AZ,المصارف!D:D,E21,المصارف!BB:BB,Table482[[#This Row],[تاريخ]])</f>
        <v>0</v>
      </c>
      <c r="N21" s="144">
        <f ca="1">IF(Table482[[#This Row],[المجالات]]&lt;&gt;"المسار الدائم", M21+L21+K21+J21+I21, SUMIF('المسار الدائم'!E:E,Table482[[#This Row],[تاريخ]],'المسار الدائم'!C:C))</f>
        <v>0</v>
      </c>
    </row>
    <row r="22" spans="1:14" ht="20.25" customHeight="1" thickBot="1" x14ac:dyDescent="0.55000000000000004">
      <c r="A22" s="141">
        <v>4</v>
      </c>
      <c r="B22" s="141">
        <f t="shared" si="0"/>
        <v>2022</v>
      </c>
      <c r="C22" s="141" t="str">
        <f t="shared" si="1"/>
        <v>4/2022</v>
      </c>
      <c r="D22" s="8" t="s">
        <v>3</v>
      </c>
      <c r="E22" s="7" t="s">
        <v>5</v>
      </c>
      <c r="F22" s="9">
        <v>0</v>
      </c>
      <c r="G22" s="17">
        <f xml:space="preserve"> SUMIFS(المصارف!Q:Q,المصارف!D:D,Table482[[#This Row],[المجالات]],المصارف!O:O,C22)</f>
        <v>0</v>
      </c>
      <c r="H22" s="14"/>
      <c r="I22" s="16">
        <f>SUMIFS(المصارف!AA:AA,المصارف!D:D,E22,المصارف!AC:AC,C22)</f>
        <v>0</v>
      </c>
      <c r="J22" s="142">
        <f>SUMIFS(المصارف!AF:AF,المصارف!D:D,E22,المصارف!AI:AI,Table482[[#This Row],[تاريخ]])</f>
        <v>0</v>
      </c>
      <c r="K22" s="142">
        <f>SUMIFS(المصارف!AM:AM,المصارف!D:D,E22,المصارف!AP:AP,Table482[[#This Row],[تاريخ]])</f>
        <v>0</v>
      </c>
      <c r="L22" s="142">
        <f>SUMIFS(المصارف!AT:AT,المصارف!D:D,E22,المصارف!AV:AV,Table482[[#This Row],[تاريخ]])</f>
        <v>0</v>
      </c>
      <c r="M22" s="144">
        <f>SUMIFS(المصارف!AZ:AZ,المصارف!D:D,E22,المصارف!BB:BB,Table482[[#This Row],[تاريخ]])</f>
        <v>0</v>
      </c>
      <c r="N22" s="144">
        <f>IF(Table482[[#This Row],[المجالات]]&lt;&gt;"المسار الدائم", M22+L22+K22+J22+I22, SUMIF('المسار الدائم'!E:E,Table482[[#This Row],[تاريخ]],'المسار الدائم'!C:C))</f>
        <v>0</v>
      </c>
    </row>
    <row r="23" spans="1:14" ht="20.25" customHeight="1" thickBot="1" x14ac:dyDescent="0.55000000000000004">
      <c r="A23" s="141">
        <v>4</v>
      </c>
      <c r="B23" s="141">
        <f t="shared" si="0"/>
        <v>2022</v>
      </c>
      <c r="C23" s="141" t="str">
        <f t="shared" si="1"/>
        <v>4/2022</v>
      </c>
      <c r="D23" s="8" t="s">
        <v>3</v>
      </c>
      <c r="E23" s="7" t="s">
        <v>6</v>
      </c>
      <c r="F23" s="9">
        <v>0</v>
      </c>
      <c r="G23" s="17">
        <f ca="1" xml:space="preserve"> SUMIFS(المصارف!Q:Q,المصارف!D:D,Table482[[#This Row],[المجالات]],المصارف!O:O,C23)</f>
        <v>0</v>
      </c>
      <c r="H23" s="14"/>
      <c r="I23" s="16">
        <f ca="1">SUMIFS(المصارف!AA:AA,المصارف!D:D,E23,المصارف!AC:AC,C23)</f>
        <v>0</v>
      </c>
      <c r="J23" s="142">
        <f ca="1">SUMIFS(المصارف!AF:AF,المصارف!D:D,E23,المصارف!AI:AI,Table482[[#This Row],[تاريخ]])</f>
        <v>1000</v>
      </c>
      <c r="K23" s="142">
        <f ca="1">SUMIFS(المصارف!AM:AM,المصارف!D:D,E23,المصارف!AP:AP,Table482[[#This Row],[تاريخ]])</f>
        <v>0</v>
      </c>
      <c r="L23" s="142">
        <f ca="1">SUMIFS(المصارف!AT:AT,المصارف!D:D,E23,المصارف!AV:AV,Table482[[#This Row],[تاريخ]])</f>
        <v>0</v>
      </c>
      <c r="M23" s="144">
        <f ca="1">SUMIFS(المصارف!AZ:AZ,المصارف!D:D,E23,المصارف!BB:BB,Table482[[#This Row],[تاريخ]])</f>
        <v>0</v>
      </c>
      <c r="N23" s="144">
        <f ca="1">IF(Table482[[#This Row],[المجالات]]&lt;&gt;"المسار الدائم", M23+L23+K23+J23+I23, SUMIF('المسار الدائم'!E:E,Table482[[#This Row],[تاريخ]],'المسار الدائم'!C:C))</f>
        <v>1000</v>
      </c>
    </row>
    <row r="24" spans="1:14" ht="20.25" customHeight="1" thickBot="1" x14ac:dyDescent="0.55000000000000004">
      <c r="A24" s="141">
        <v>4</v>
      </c>
      <c r="B24" s="141">
        <f t="shared" si="0"/>
        <v>2022</v>
      </c>
      <c r="C24" s="141" t="str">
        <f t="shared" si="1"/>
        <v>4/2022</v>
      </c>
      <c r="D24" s="8" t="s">
        <v>3</v>
      </c>
      <c r="E24" s="7" t="s">
        <v>7</v>
      </c>
      <c r="F24" s="9">
        <v>0</v>
      </c>
      <c r="G24" s="17">
        <f xml:space="preserve"> SUMIFS(المصارف!Q:Q,المصارف!D:D,Table482[[#This Row],[المجالات]],المصارف!O:O,C24)</f>
        <v>0</v>
      </c>
      <c r="H24" s="14"/>
      <c r="I24" s="16">
        <f>SUMIFS(المصارف!AA:AA,المصارف!D:D,E24,المصارف!AC:AC,C24)</f>
        <v>0</v>
      </c>
      <c r="J24" s="142">
        <f>SUMIFS(المصارف!AF:AF,المصارف!D:D,E24,المصارف!AI:AI,Table482[[#This Row],[تاريخ]])</f>
        <v>0</v>
      </c>
      <c r="K24" s="142">
        <f>SUMIFS(المصارف!AM:AM,المصارف!D:D,E24,المصارف!AP:AP,Table482[[#This Row],[تاريخ]])</f>
        <v>0</v>
      </c>
      <c r="L24" s="142">
        <f>SUMIFS(المصارف!AT:AT,المصارف!D:D,E24,المصارف!AV:AV,Table482[[#This Row],[تاريخ]])</f>
        <v>0</v>
      </c>
      <c r="M24" s="144">
        <f>SUMIFS(المصارف!AZ:AZ,المصارف!D:D,E24,المصارف!BB:BB,Table482[[#This Row],[تاريخ]])</f>
        <v>0</v>
      </c>
      <c r="N24" s="144">
        <f>IF(Table482[[#This Row],[المجالات]]&lt;&gt;"المسار الدائم", M24+L24+K24+J24+I24, SUMIF('المسار الدائم'!E:E,Table482[[#This Row],[تاريخ]],'المسار الدائم'!C:C))</f>
        <v>0</v>
      </c>
    </row>
    <row r="25" spans="1:14" ht="20.25" customHeight="1" thickBot="1" x14ac:dyDescent="0.55000000000000004">
      <c r="A25" s="141">
        <v>4</v>
      </c>
      <c r="B25" s="141">
        <f t="shared" si="0"/>
        <v>2022</v>
      </c>
      <c r="C25" s="141" t="str">
        <f t="shared" si="1"/>
        <v>4/2022</v>
      </c>
      <c r="D25" s="8" t="s">
        <v>3</v>
      </c>
      <c r="E25" s="7" t="s">
        <v>8</v>
      </c>
      <c r="F25" s="9">
        <v>0</v>
      </c>
      <c r="G25" s="17">
        <f ca="1" xml:space="preserve"> SUMIFS(المصارف!Q:Q,المصارف!D:D,Table482[[#This Row],[المجالات]],المصارف!O:O,C25)</f>
        <v>30000</v>
      </c>
      <c r="H25" s="14"/>
      <c r="I25" s="16">
        <f ca="1">SUMIFS(المصارف!AA:AA,المصارف!D:D,E25,المصارف!AC:AC,C25)</f>
        <v>0</v>
      </c>
      <c r="J25" s="142">
        <f ca="1">SUMIFS(المصارف!AF:AF,المصارف!D:D,E25,المصارف!AI:AI,Table482[[#This Row],[تاريخ]])</f>
        <v>0</v>
      </c>
      <c r="K25" s="142">
        <f ca="1">SUMIFS(المصارف!AM:AM,المصارف!D:D,E25,المصارف!AP:AP,Table482[[#This Row],[تاريخ]])</f>
        <v>0</v>
      </c>
      <c r="L25" s="142">
        <f ca="1">SUMIFS(المصارف!AT:AT,المصارف!D:D,E25,المصارف!AV:AV,Table482[[#This Row],[تاريخ]])</f>
        <v>0</v>
      </c>
      <c r="M25" s="144">
        <f ca="1">SUMIFS(المصارف!AZ:AZ,المصارف!D:D,E25,المصارف!BB:BB,Table482[[#This Row],[تاريخ]])</f>
        <v>0</v>
      </c>
      <c r="N25" s="144">
        <f ca="1">IF(Table482[[#This Row],[المجالات]]&lt;&gt;"المسار الدائم", M25+L25+K25+J25+I25, SUMIF('المسار الدائم'!E:E,Table482[[#This Row],[تاريخ]],'المسار الدائم'!C:C))</f>
        <v>0</v>
      </c>
    </row>
    <row r="26" spans="1:14" ht="20.25" customHeight="1" thickBot="1" x14ac:dyDescent="0.55000000000000004">
      <c r="A26" s="141">
        <v>4</v>
      </c>
      <c r="B26" s="141">
        <f t="shared" si="0"/>
        <v>2022</v>
      </c>
      <c r="C26" s="141" t="str">
        <f t="shared" si="1"/>
        <v>4/2022</v>
      </c>
      <c r="D26" s="8" t="s">
        <v>3</v>
      </c>
      <c r="E26" s="7" t="s">
        <v>9</v>
      </c>
      <c r="F26" s="9">
        <v>0</v>
      </c>
      <c r="G26" s="17">
        <f ca="1" xml:space="preserve"> SUMIFS(المصارف!Q:Q,المصارف!D:D,Table482[[#This Row],[المجالات]],المصارف!O:O,C26)</f>
        <v>20000</v>
      </c>
      <c r="H26" s="14"/>
      <c r="I26" s="16">
        <f ca="1">SUMIFS(المصارف!AA:AA,المصارف!D:D,E26,المصارف!AC:AC,C26)</f>
        <v>0</v>
      </c>
      <c r="J26" s="142">
        <f ca="1">SUMIFS(المصارف!AF:AF,المصارف!D:D,E26,المصارف!AI:AI,Table482[[#This Row],[تاريخ]])</f>
        <v>8000</v>
      </c>
      <c r="K26" s="142">
        <f ca="1">SUMIFS(المصارف!AM:AM,المصارف!D:D,E26,المصارف!AP:AP,Table482[[#This Row],[تاريخ]])</f>
        <v>0</v>
      </c>
      <c r="L26" s="142">
        <f ca="1">SUMIFS(المصارف!AT:AT,المصارف!D:D,E26,المصارف!AV:AV,Table482[[#This Row],[تاريخ]])</f>
        <v>0</v>
      </c>
      <c r="M26" s="144">
        <f ca="1">SUMIFS(المصارف!AZ:AZ,المصارف!D:D,E26,المصارف!BB:BB,Table482[[#This Row],[تاريخ]])</f>
        <v>0</v>
      </c>
      <c r="N26" s="144">
        <f ca="1">IF(Table482[[#This Row],[المجالات]]&lt;&gt;"المسار الدائم", M26+L26+K26+J26+I26, SUMIF('المسار الدائم'!E:E,Table482[[#This Row],[تاريخ]],'المسار الدائم'!C:C))</f>
        <v>8000</v>
      </c>
    </row>
    <row r="27" spans="1:14" ht="20.25" customHeight="1" thickBot="1" x14ac:dyDescent="0.55000000000000004">
      <c r="A27" s="141">
        <v>4</v>
      </c>
      <c r="B27" s="141">
        <f t="shared" si="0"/>
        <v>2022</v>
      </c>
      <c r="C27" s="141" t="str">
        <f t="shared" si="1"/>
        <v>4/2022</v>
      </c>
      <c r="D27" s="8" t="s">
        <v>3</v>
      </c>
      <c r="E27" s="7" t="s">
        <v>10</v>
      </c>
      <c r="F27" s="9">
        <v>0</v>
      </c>
      <c r="G27" s="17">
        <f ca="1" xml:space="preserve"> SUMIFS(المصارف!Q:Q,المصارف!D:D,Table482[[#This Row],[المجالات]],المصارف!O:O,C27)</f>
        <v>10500</v>
      </c>
      <c r="H27" s="14"/>
      <c r="I27" s="16">
        <f ca="1">SUMIFS(المصارف!AA:AA,المصارف!D:D,E27,المصارف!AC:AC,C27)</f>
        <v>0</v>
      </c>
      <c r="J27" s="142">
        <f ca="1">SUMIFS(المصارف!AF:AF,المصارف!D:D,E27,المصارف!AI:AI,Table482[[#This Row],[تاريخ]])</f>
        <v>56000</v>
      </c>
      <c r="K27" s="142">
        <f ca="1">SUMIFS(المصارف!AM:AM,المصارف!D:D,E27,المصارف!AP:AP,Table482[[#This Row],[تاريخ]])</f>
        <v>0</v>
      </c>
      <c r="L27" s="142">
        <f ca="1">SUMIFS(المصارف!AT:AT,المصارف!D:D,E27,المصارف!AV:AV,Table482[[#This Row],[تاريخ]])</f>
        <v>0</v>
      </c>
      <c r="M27" s="144">
        <f ca="1">SUMIFS(المصارف!AZ:AZ,المصارف!D:D,E27,المصارف!BB:BB,Table482[[#This Row],[تاريخ]])</f>
        <v>0</v>
      </c>
      <c r="N27" s="144">
        <f ca="1">IF(Table482[[#This Row],[المجالات]]&lt;&gt;"المسار الدائم", M27+L27+K27+J27+I27, SUMIF('المسار الدائم'!E:E,Table482[[#This Row],[تاريخ]],'المسار الدائم'!C:C))</f>
        <v>56000</v>
      </c>
    </row>
    <row r="28" spans="1:14" ht="20.25" customHeight="1" thickBot="1" x14ac:dyDescent="0.55000000000000004">
      <c r="A28" s="141">
        <v>5</v>
      </c>
      <c r="B28" s="141">
        <f t="shared" si="0"/>
        <v>2022</v>
      </c>
      <c r="C28" s="141" t="str">
        <f t="shared" si="1"/>
        <v>5/2022</v>
      </c>
      <c r="D28" s="15" t="s">
        <v>3</v>
      </c>
      <c r="E28" s="16" t="s">
        <v>4</v>
      </c>
      <c r="F28" s="18"/>
      <c r="G28" s="17">
        <f xml:space="preserve"> SUMIFS(المصارف!Q:Q,المصارف!D:D,Table482[[#This Row],[المجالات]],المصارف!O:O,C28)</f>
        <v>0</v>
      </c>
      <c r="H28" s="14"/>
      <c r="I28" s="16">
        <f>SUMIFS(المصارف!AA:AA,المصارف!D:D,E28,المصارف!AC:AC,C28)</f>
        <v>0</v>
      </c>
      <c r="J28" s="142">
        <f>SUMIFS(المصارف!AF:AF,المصارف!D:D,E28,المصارف!AI:AI,Table482[[#This Row],[تاريخ]])</f>
        <v>0</v>
      </c>
      <c r="K28" s="142">
        <f>SUMIFS(المصارف!AM:AM,المصارف!D:D,E28,المصارف!AP:AP,Table482[[#This Row],[تاريخ]])</f>
        <v>0</v>
      </c>
      <c r="L28" s="142">
        <f>SUMIFS(المصارف!AT:AT,المصارف!D:D,E28,المصارف!AV:AV,Table482[[#This Row],[تاريخ]])</f>
        <v>0</v>
      </c>
      <c r="M28" s="144">
        <f>SUMIFS(المصارف!AZ:AZ,المصارف!D:D,E28,المصارف!BB:BB,Table482[[#This Row],[تاريخ]])</f>
        <v>0</v>
      </c>
      <c r="N28" s="144">
        <f>IF(Table482[[#This Row],[المجالات]]&lt;&gt;"المسار الدائم", M28+L28+K28+J28+I28, SUMIF('المسار الدائم'!E:E,Table482[[#This Row],[تاريخ]],'المسار الدائم'!C:C))</f>
        <v>6000</v>
      </c>
    </row>
    <row r="29" spans="1:14" ht="20.25" customHeight="1" thickBot="1" x14ac:dyDescent="0.55000000000000004">
      <c r="A29" s="141">
        <v>5</v>
      </c>
      <c r="B29" s="141">
        <f t="shared" si="0"/>
        <v>2022</v>
      </c>
      <c r="C29" s="141" t="str">
        <f t="shared" si="1"/>
        <v>5/2022</v>
      </c>
      <c r="D29" s="15" t="s">
        <v>3</v>
      </c>
      <c r="E29" s="16" t="s">
        <v>5</v>
      </c>
      <c r="F29" s="17"/>
      <c r="G29" s="17">
        <f xml:space="preserve"> SUMIFS(المصارف!Q:Q,المصارف!D:D,Table482[[#This Row],[المجالات]],المصارف!O:O,C29)</f>
        <v>0</v>
      </c>
      <c r="H29" s="14"/>
      <c r="I29" s="16">
        <f>SUMIFS(المصارف!AA:AA,المصارف!D:D,E29,المصارف!AC:AC,C29)</f>
        <v>0</v>
      </c>
      <c r="J29" s="142">
        <f>SUMIFS(المصارف!AF:AF,المصارف!D:D,E29,المصارف!AI:AI,Table482[[#This Row],[تاريخ]])</f>
        <v>0</v>
      </c>
      <c r="K29" s="142">
        <f>SUMIFS(المصارف!AM:AM,المصارف!D:D,E29,المصارف!AP:AP,Table482[[#This Row],[تاريخ]])</f>
        <v>0</v>
      </c>
      <c r="L29" s="142">
        <f>SUMIFS(المصارف!AT:AT,المصارف!D:D,E29,المصارف!AV:AV,Table482[[#This Row],[تاريخ]])</f>
        <v>0</v>
      </c>
      <c r="M29" s="144">
        <f>SUMIFS(المصارف!AZ:AZ,المصارف!D:D,E29,المصارف!BB:BB,Table482[[#This Row],[تاريخ]])</f>
        <v>0</v>
      </c>
      <c r="N29" s="144">
        <f>IF(Table482[[#This Row],[المجالات]]&lt;&gt;"المسار الدائم", M29+L29+K29+J29+I29, SUMIF('المسار الدائم'!E:E,Table482[[#This Row],[تاريخ]],'المسار الدائم'!C:C))</f>
        <v>0</v>
      </c>
    </row>
    <row r="30" spans="1:14" ht="21.75" customHeight="1" thickBot="1" x14ac:dyDescent="0.55000000000000004">
      <c r="A30" s="141">
        <v>5</v>
      </c>
      <c r="B30" s="141">
        <f t="shared" si="0"/>
        <v>2022</v>
      </c>
      <c r="C30" s="141" t="str">
        <f t="shared" si="1"/>
        <v>5/2022</v>
      </c>
      <c r="D30" s="15" t="s">
        <v>3</v>
      </c>
      <c r="E30" s="16" t="s">
        <v>6</v>
      </c>
      <c r="F30" s="17"/>
      <c r="G30" s="17">
        <f ca="1" xml:space="preserve"> SUMIFS(المصارف!Q:Q,المصارف!D:D,Table482[[#This Row],[المجالات]],المصارف!O:O,C30)</f>
        <v>0</v>
      </c>
      <c r="H30" s="14"/>
      <c r="I30" s="16">
        <f ca="1">SUMIFS(المصارف!AA:AA,المصارف!D:D,E30,المصارف!AC:AC,C30)</f>
        <v>1000</v>
      </c>
      <c r="J30" s="142">
        <f ca="1">SUMIFS(المصارف!AF:AF,المصارف!D:D,E30,المصارف!AI:AI,Table482[[#This Row],[تاريخ]])</f>
        <v>0</v>
      </c>
      <c r="K30" s="142">
        <f ca="1">SUMIFS(المصارف!AM:AM,المصارف!D:D,E30,المصارف!AP:AP,Table482[[#This Row],[تاريخ]])</f>
        <v>0</v>
      </c>
      <c r="L30" s="142">
        <f ca="1">SUMIFS(المصارف!AT:AT,المصارف!D:D,E30,المصارف!AV:AV,Table482[[#This Row],[تاريخ]])</f>
        <v>0</v>
      </c>
      <c r="M30" s="144">
        <f ca="1">SUMIFS(المصارف!AZ:AZ,المصارف!D:D,E30,المصارف!BB:BB,Table482[[#This Row],[تاريخ]])</f>
        <v>0</v>
      </c>
      <c r="N30" s="144">
        <f ca="1">IF(Table482[[#This Row],[المجالات]]&lt;&gt;"المسار الدائم", M30+L30+K30+J30+I30, SUMIF('المسار الدائم'!E:E,Table482[[#This Row],[تاريخ]],'المسار الدائم'!C:C))</f>
        <v>1000</v>
      </c>
    </row>
    <row r="31" spans="1:14" ht="20.25" customHeight="1" thickBot="1" x14ac:dyDescent="0.55000000000000004">
      <c r="A31" s="141">
        <v>5</v>
      </c>
      <c r="B31" s="141">
        <f t="shared" si="0"/>
        <v>2022</v>
      </c>
      <c r="C31" s="141" t="str">
        <f t="shared" si="1"/>
        <v>5/2022</v>
      </c>
      <c r="D31" s="15" t="s">
        <v>3</v>
      </c>
      <c r="E31" s="16" t="s">
        <v>7</v>
      </c>
      <c r="F31" s="17"/>
      <c r="G31" s="17">
        <f xml:space="preserve"> SUMIFS(المصارف!Q:Q,المصارف!D:D,Table482[[#This Row],[المجالات]],المصارف!O:O,C31)</f>
        <v>0</v>
      </c>
      <c r="H31" s="60"/>
      <c r="I31" s="16">
        <f>SUMIFS(المصارف!AA:AA,المصارف!D:D,E31,المصارف!AC:AC,C31)</f>
        <v>0</v>
      </c>
      <c r="J31" s="142">
        <f>SUMIFS(المصارف!AF:AF,المصارف!D:D,E31,المصارف!AI:AI,Table482[[#This Row],[تاريخ]])</f>
        <v>0</v>
      </c>
      <c r="K31" s="142">
        <f>SUMIFS(المصارف!AM:AM,المصارف!D:D,E31,المصارف!AP:AP,Table482[[#This Row],[تاريخ]])</f>
        <v>0</v>
      </c>
      <c r="L31" s="142">
        <f>SUMIFS(المصارف!AT:AT,المصارف!D:D,E31,المصارف!AV:AV,Table482[[#This Row],[تاريخ]])</f>
        <v>0</v>
      </c>
      <c r="M31" s="144">
        <f>SUMIFS(المصارف!AZ:AZ,المصارف!D:D,E31,المصارف!BB:BB,Table482[[#This Row],[تاريخ]])</f>
        <v>0</v>
      </c>
      <c r="N31" s="144">
        <f>IF(Table482[[#This Row],[المجالات]]&lt;&gt;"المسار الدائم", M31+L31+K31+J31+I31, SUMIF('المسار الدائم'!E:E,Table482[[#This Row],[تاريخ]],'المسار الدائم'!C:C))</f>
        <v>0</v>
      </c>
    </row>
    <row r="32" spans="1:14" ht="20.25" customHeight="1" thickBot="1" x14ac:dyDescent="0.55000000000000004">
      <c r="A32" s="141">
        <v>5</v>
      </c>
      <c r="B32" s="141">
        <f t="shared" si="0"/>
        <v>2022</v>
      </c>
      <c r="C32" s="141" t="str">
        <f t="shared" si="1"/>
        <v>5/2022</v>
      </c>
      <c r="D32" s="15" t="s">
        <v>3</v>
      </c>
      <c r="E32" s="16" t="s">
        <v>8</v>
      </c>
      <c r="F32" s="17"/>
      <c r="G32" s="17">
        <f ca="1" xml:space="preserve"> SUMIFS(المصارف!Q:Q,المصارف!D:D,Table482[[#This Row],[المجالات]],المصارف!O:O,C32)</f>
        <v>0</v>
      </c>
      <c r="H32" s="59"/>
      <c r="I32" s="16">
        <f ca="1">SUMIFS(المصارف!AA:AA,المصارف!D:D,E32,المصارف!AC:AC,C32)</f>
        <v>40000</v>
      </c>
      <c r="J32" s="142">
        <f ca="1">SUMIFS(المصارف!AF:AF,المصارف!D:D,E32,المصارف!AI:AI,Table482[[#This Row],[تاريخ]])</f>
        <v>0</v>
      </c>
      <c r="K32" s="142">
        <f ca="1">SUMIFS(المصارف!AM:AM,المصارف!D:D,E32,المصارف!AP:AP,Table482[[#This Row],[تاريخ]])</f>
        <v>0</v>
      </c>
      <c r="L32" s="142">
        <f ca="1">SUMIFS(المصارف!AT:AT,المصارف!D:D,E32,المصارف!AV:AV,Table482[[#This Row],[تاريخ]])</f>
        <v>0</v>
      </c>
      <c r="M32" s="144">
        <f ca="1">SUMIFS(المصارف!AZ:AZ,المصارف!D:D,E32,المصارف!BB:BB,Table482[[#This Row],[تاريخ]])</f>
        <v>0</v>
      </c>
      <c r="N32" s="144">
        <f ca="1">IF(Table482[[#This Row],[المجالات]]&lt;&gt;"المسار الدائم", M32+L32+K32+J32+I32, SUMIF('المسار الدائم'!E:E,Table482[[#This Row],[تاريخ]],'المسار الدائم'!C:C))</f>
        <v>40000</v>
      </c>
    </row>
    <row r="33" spans="1:14" ht="20.25" customHeight="1" thickBot="1" x14ac:dyDescent="0.55000000000000004">
      <c r="A33" s="141">
        <v>5</v>
      </c>
      <c r="B33" s="141">
        <f t="shared" si="0"/>
        <v>2022</v>
      </c>
      <c r="C33" s="141" t="str">
        <f t="shared" si="1"/>
        <v>5/2022</v>
      </c>
      <c r="D33" s="15" t="s">
        <v>3</v>
      </c>
      <c r="E33" s="16" t="s">
        <v>9</v>
      </c>
      <c r="F33" s="17"/>
      <c r="G33" s="17">
        <f ca="1" xml:space="preserve"> SUMIFS(المصارف!Q:Q,المصارف!D:D,Table482[[#This Row],[المجالات]],المصارف!O:O,C33)</f>
        <v>0</v>
      </c>
      <c r="H33" s="59"/>
      <c r="I33" s="16">
        <f ca="1">SUMIFS(المصارف!AA:AA,المصارف!D:D,E33,المصارف!AC:AC,C33)</f>
        <v>3500</v>
      </c>
      <c r="J33" s="142">
        <f ca="1">SUMIFS(المصارف!AF:AF,المصارف!D:D,E33,المصارف!AI:AI,Table482[[#This Row],[تاريخ]])</f>
        <v>0</v>
      </c>
      <c r="K33" s="142">
        <f ca="1">SUMIFS(المصارف!AM:AM,المصارف!D:D,E33,المصارف!AP:AP,Table482[[#This Row],[تاريخ]])</f>
        <v>0</v>
      </c>
      <c r="L33" s="142">
        <f ca="1">SUMIFS(المصارف!AT:AT,المصارف!D:D,E33,المصارف!AV:AV,Table482[[#This Row],[تاريخ]])</f>
        <v>0</v>
      </c>
      <c r="M33" s="144">
        <f ca="1">SUMIFS(المصارف!AZ:AZ,المصارف!D:D,E33,المصارف!BB:BB,Table482[[#This Row],[تاريخ]])</f>
        <v>0</v>
      </c>
      <c r="N33" s="144">
        <f ca="1">IF(Table482[[#This Row],[المجالات]]&lt;&gt;"المسار الدائم", M33+L33+K33+J33+I33, SUMIF('المسار الدائم'!E:E,Table482[[#This Row],[تاريخ]],'المسار الدائم'!C:C))</f>
        <v>3500</v>
      </c>
    </row>
    <row r="34" spans="1:14" ht="20.25" customHeight="1" thickBot="1" x14ac:dyDescent="0.55000000000000004">
      <c r="A34" s="141">
        <v>5</v>
      </c>
      <c r="B34" s="141">
        <f t="shared" ref="B34:B65" si="2">$O$2</f>
        <v>2022</v>
      </c>
      <c r="C34" s="141" t="str">
        <f t="shared" si="1"/>
        <v>5/2022</v>
      </c>
      <c r="D34" s="15" t="s">
        <v>3</v>
      </c>
      <c r="E34" s="16" t="s">
        <v>10</v>
      </c>
      <c r="F34" s="17"/>
      <c r="G34" s="17">
        <f ca="1" xml:space="preserve"> SUMIFS(المصارف!Q:Q,المصارف!D:D,Table482[[#This Row],[المجالات]],المصارف!O:O,C34)</f>
        <v>0</v>
      </c>
      <c r="H34" s="59"/>
      <c r="I34" s="16">
        <f ca="1">SUMIFS(المصارف!AA:AA,المصارف!D:D,E34,المصارف!AC:AC,C34)</f>
        <v>92000</v>
      </c>
      <c r="J34" s="142">
        <f ca="1">SUMIFS(المصارف!AF:AF,المصارف!D:D,E34,المصارف!AI:AI,Table482[[#This Row],[تاريخ]])</f>
        <v>0</v>
      </c>
      <c r="K34" s="142">
        <f ca="1">SUMIFS(المصارف!AM:AM,المصارف!D:D,E34,المصارف!AP:AP,Table482[[#This Row],[تاريخ]])</f>
        <v>0</v>
      </c>
      <c r="L34" s="142">
        <f ca="1">SUMIFS(المصارف!AT:AT,المصارف!D:D,E34,المصارف!AV:AV,Table482[[#This Row],[تاريخ]])</f>
        <v>0</v>
      </c>
      <c r="M34" s="144">
        <f ca="1">SUMIFS(المصارف!AZ:AZ,المصارف!D:D,E34,المصارف!BB:BB,Table482[[#This Row],[تاريخ]])</f>
        <v>0</v>
      </c>
      <c r="N34" s="144">
        <f ca="1">IF(Table482[[#This Row],[المجالات]]&lt;&gt;"المسار الدائم", M34+L34+K34+J34+I34, SUMIF('المسار الدائم'!E:E,Table482[[#This Row],[تاريخ]],'المسار الدائم'!C:C))</f>
        <v>92000</v>
      </c>
    </row>
    <row r="35" spans="1:14" ht="20.25" customHeight="1" thickBot="1" x14ac:dyDescent="0.55000000000000004">
      <c r="A35" s="141">
        <v>6</v>
      </c>
      <c r="B35" s="141">
        <f t="shared" si="2"/>
        <v>2022</v>
      </c>
      <c r="C35" s="141" t="str">
        <f t="shared" si="1"/>
        <v>6/2022</v>
      </c>
      <c r="D35" s="8" t="s">
        <v>3</v>
      </c>
      <c r="E35" s="7" t="s">
        <v>5</v>
      </c>
      <c r="F35" s="9">
        <v>0</v>
      </c>
      <c r="G35" s="17">
        <f xml:space="preserve"> SUMIFS(المصارف!Q:Q,المصارف!D:D,Table482[[#This Row],[المجالات]],المصارف!O:O,C35)</f>
        <v>0</v>
      </c>
      <c r="H35" s="59"/>
      <c r="I35" s="16">
        <f>SUMIFS(المصارف!AA:AA,المصارف!D:D,E35,المصارف!AC:AC,C35)</f>
        <v>0</v>
      </c>
      <c r="J35" s="142">
        <f>SUMIFS(المصارف!AF:AF,المصارف!D:D,E35,المصارف!AI:AI,Table482[[#This Row],[تاريخ]])</f>
        <v>0</v>
      </c>
      <c r="K35" s="142">
        <f>SUMIFS(المصارف!AM:AM,المصارف!D:D,E35,المصارف!AP:AP,Table482[[#This Row],[تاريخ]])</f>
        <v>0</v>
      </c>
      <c r="L35" s="142">
        <f>SUMIFS(المصارف!AT:AT,المصارف!D:D,E35,المصارف!AV:AV,Table482[[#This Row],[تاريخ]])</f>
        <v>0</v>
      </c>
      <c r="M35" s="144">
        <f>SUMIFS(المصارف!AZ:AZ,المصارف!D:D,E35,المصارف!BB:BB,Table482[[#This Row],[تاريخ]])</f>
        <v>0</v>
      </c>
      <c r="N35" s="144">
        <f>IF(Table482[[#This Row],[المجالات]]&lt;&gt;"المسار الدائم", M35+L35+K35+J35+I35, SUMIF('المسار الدائم'!E:E,Table482[[#This Row],[تاريخ]],'المسار الدائم'!C:C))</f>
        <v>0</v>
      </c>
    </row>
    <row r="36" spans="1:14" ht="20.25" customHeight="1" thickBot="1" x14ac:dyDescent="0.55000000000000004">
      <c r="A36" s="141">
        <v>6</v>
      </c>
      <c r="B36" s="141">
        <f t="shared" si="2"/>
        <v>2022</v>
      </c>
      <c r="C36" s="141" t="str">
        <f t="shared" si="1"/>
        <v>6/2022</v>
      </c>
      <c r="D36" s="8" t="s">
        <v>3</v>
      </c>
      <c r="E36" s="7" t="s">
        <v>6</v>
      </c>
      <c r="F36" s="9">
        <v>0</v>
      </c>
      <c r="G36" s="17">
        <f ca="1" xml:space="preserve"> SUMIFS(المصارف!Q:Q,المصارف!D:D,Table482[[#This Row],[المجالات]],المصارف!O:O,C36)</f>
        <v>0</v>
      </c>
      <c r="H36" s="59"/>
      <c r="I36" s="16">
        <f ca="1">SUMIFS(المصارف!AA:AA,المصارف!D:D,E36,المصارف!AC:AC,C36)</f>
        <v>0</v>
      </c>
      <c r="J36" s="142">
        <f ca="1">SUMIFS(المصارف!AF:AF,المصارف!D:D,E36,المصارف!AI:AI,Table482[[#This Row],[تاريخ]])</f>
        <v>0</v>
      </c>
      <c r="K36" s="142">
        <f ca="1">SUMIFS(المصارف!AM:AM,المصارف!D:D,E36,المصارف!AP:AP,Table482[[#This Row],[تاريخ]])</f>
        <v>0</v>
      </c>
      <c r="L36" s="142">
        <f ca="1">SUMIFS(المصارف!AT:AT,المصارف!D:D,E36,المصارف!AV:AV,Table482[[#This Row],[تاريخ]])</f>
        <v>0</v>
      </c>
      <c r="M36" s="144">
        <f ca="1">SUMIFS(المصارف!AZ:AZ,المصارف!D:D,E36,المصارف!BB:BB,Table482[[#This Row],[تاريخ]])</f>
        <v>0</v>
      </c>
      <c r="N36" s="144">
        <f ca="1">IF(Table482[[#This Row],[المجالات]]&lt;&gt;"المسار الدائم", M36+L36+K36+J36+I36, SUMIF('المسار الدائم'!E:E,Table482[[#This Row],[تاريخ]],'المسار الدائم'!C:C))</f>
        <v>0</v>
      </c>
    </row>
    <row r="37" spans="1:14" ht="20.25" customHeight="1" thickBot="1" x14ac:dyDescent="0.55000000000000004">
      <c r="A37" s="141">
        <v>6</v>
      </c>
      <c r="B37" s="141">
        <f t="shared" si="2"/>
        <v>2022</v>
      </c>
      <c r="C37" s="141" t="str">
        <f t="shared" si="1"/>
        <v>6/2022</v>
      </c>
      <c r="D37" s="8" t="s">
        <v>3</v>
      </c>
      <c r="E37" s="7" t="s">
        <v>7</v>
      </c>
      <c r="F37" s="9">
        <v>0</v>
      </c>
      <c r="G37" s="17">
        <f xml:space="preserve"> SUMIFS(المصارف!Q:Q,المصارف!D:D,Table482[[#This Row],[المجالات]],المصارف!O:O,C37)</f>
        <v>0</v>
      </c>
      <c r="H37" s="59"/>
      <c r="I37" s="16">
        <f>SUMIFS(المصارف!AA:AA,المصارف!D:D,E37,المصارف!AC:AC,C37)</f>
        <v>0</v>
      </c>
      <c r="J37" s="142">
        <f>SUMIFS(المصارف!AF:AF,المصارف!D:D,E37,المصارف!AI:AI,Table482[[#This Row],[تاريخ]])</f>
        <v>0</v>
      </c>
      <c r="K37" s="142">
        <f>SUMIFS(المصارف!AM:AM,المصارف!D:D,E37,المصارف!AP:AP,Table482[[#This Row],[تاريخ]])</f>
        <v>0</v>
      </c>
      <c r="L37" s="142">
        <f>SUMIFS(المصارف!AT:AT,المصارف!D:D,E37,المصارف!AV:AV,Table482[[#This Row],[تاريخ]])</f>
        <v>0</v>
      </c>
      <c r="M37" s="144">
        <f>SUMIFS(المصارف!AZ:AZ,المصارف!D:D,E37,المصارف!BB:BB,Table482[[#This Row],[تاريخ]])</f>
        <v>0</v>
      </c>
      <c r="N37" s="144">
        <f>IF(Table482[[#This Row],[المجالات]]&lt;&gt;"المسار الدائم", M37+L37+K37+J37+I37, SUMIF('المسار الدائم'!E:E,Table482[[#This Row],[تاريخ]],'المسار الدائم'!C:C))</f>
        <v>0</v>
      </c>
    </row>
    <row r="38" spans="1:14" ht="20.25" customHeight="1" thickBot="1" x14ac:dyDescent="0.55000000000000004">
      <c r="A38" s="141">
        <v>6</v>
      </c>
      <c r="B38" s="141">
        <f t="shared" si="2"/>
        <v>2022</v>
      </c>
      <c r="C38" s="141" t="str">
        <f t="shared" si="1"/>
        <v>6/2022</v>
      </c>
      <c r="D38" s="8" t="s">
        <v>3</v>
      </c>
      <c r="E38" s="7" t="s">
        <v>8</v>
      </c>
      <c r="F38" s="9">
        <v>0</v>
      </c>
      <c r="G38" s="17">
        <f ca="1" xml:space="preserve"> SUMIFS(المصارف!Q:Q,المصارف!D:D,Table482[[#This Row],[المجالات]],المصارف!O:O,C38)</f>
        <v>0</v>
      </c>
      <c r="H38" s="14"/>
      <c r="I38" s="16">
        <f ca="1">SUMIFS(المصارف!AA:AA,المصارف!D:D,E38,المصارف!AC:AC,C38)</f>
        <v>0</v>
      </c>
      <c r="J38" s="142">
        <f ca="1">SUMIFS(المصارف!AF:AF,المصارف!D:D,E38,المصارف!AI:AI,Table482[[#This Row],[تاريخ]])</f>
        <v>0</v>
      </c>
      <c r="K38" s="142">
        <f ca="1">SUMIFS(المصارف!AM:AM,المصارف!D:D,E38,المصارف!AP:AP,Table482[[#This Row],[تاريخ]])</f>
        <v>0</v>
      </c>
      <c r="L38" s="142">
        <f ca="1">SUMIFS(المصارف!AT:AT,المصارف!D:D,E38,المصارف!AV:AV,Table482[[#This Row],[تاريخ]])</f>
        <v>0</v>
      </c>
      <c r="M38" s="144">
        <f ca="1">SUMIFS(المصارف!AZ:AZ,المصارف!D:D,E38,المصارف!BB:BB,Table482[[#This Row],[تاريخ]])</f>
        <v>0</v>
      </c>
      <c r="N38" s="144">
        <f ca="1">IF(Table482[[#This Row],[المجالات]]&lt;&gt;"المسار الدائم", M38+L38+K38+J38+I38, SUMIF('المسار الدائم'!E:E,Table482[[#This Row],[تاريخ]],'المسار الدائم'!C:C))</f>
        <v>0</v>
      </c>
    </row>
    <row r="39" spans="1:14" ht="20.25" customHeight="1" thickBot="1" x14ac:dyDescent="0.55000000000000004">
      <c r="A39" s="141">
        <v>6</v>
      </c>
      <c r="B39" s="141">
        <f t="shared" si="2"/>
        <v>2022</v>
      </c>
      <c r="C39" s="141" t="str">
        <f t="shared" si="1"/>
        <v>6/2022</v>
      </c>
      <c r="D39" s="8" t="s">
        <v>3</v>
      </c>
      <c r="E39" s="7" t="s">
        <v>9</v>
      </c>
      <c r="F39" s="9">
        <v>0</v>
      </c>
      <c r="G39" s="17">
        <f ca="1" xml:space="preserve"> SUMIFS(المصارف!Q:Q,المصارف!D:D,Table482[[#This Row],[المجالات]],المصارف!O:O,C39)</f>
        <v>0</v>
      </c>
      <c r="H39" s="14"/>
      <c r="I39" s="16">
        <f ca="1">SUMIFS(المصارف!AA:AA,المصارف!D:D,E39,المصارف!AC:AC,C39)</f>
        <v>0</v>
      </c>
      <c r="J39" s="142">
        <f ca="1">SUMIFS(المصارف!AF:AF,المصارف!D:D,E39,المصارف!AI:AI,Table482[[#This Row],[تاريخ]])</f>
        <v>0</v>
      </c>
      <c r="K39" s="142">
        <f ca="1">SUMIFS(المصارف!AM:AM,المصارف!D:D,E39,المصارف!AP:AP,Table482[[#This Row],[تاريخ]])</f>
        <v>0</v>
      </c>
      <c r="L39" s="142">
        <f ca="1">SUMIFS(المصارف!AT:AT,المصارف!D:D,E39,المصارف!AV:AV,Table482[[#This Row],[تاريخ]])</f>
        <v>0</v>
      </c>
      <c r="M39" s="144">
        <f ca="1">SUMIFS(المصارف!AZ:AZ,المصارف!D:D,E39,المصارف!BB:BB,Table482[[#This Row],[تاريخ]])</f>
        <v>0</v>
      </c>
      <c r="N39" s="144">
        <f ca="1">IF(Table482[[#This Row],[المجالات]]&lt;&gt;"المسار الدائم", M39+L39+K39+J39+I39, SUMIF('المسار الدائم'!E:E,Table482[[#This Row],[تاريخ]],'المسار الدائم'!C:C))</f>
        <v>0</v>
      </c>
    </row>
    <row r="40" spans="1:14" ht="20.25" customHeight="1" thickBot="1" x14ac:dyDescent="0.55000000000000004">
      <c r="A40" s="141">
        <v>6</v>
      </c>
      <c r="B40" s="141">
        <f t="shared" si="2"/>
        <v>2022</v>
      </c>
      <c r="C40" s="141" t="str">
        <f t="shared" si="1"/>
        <v>6/2022</v>
      </c>
      <c r="D40" s="8" t="s">
        <v>3</v>
      </c>
      <c r="E40" s="7" t="s">
        <v>10</v>
      </c>
      <c r="F40" s="9">
        <v>0</v>
      </c>
      <c r="G40" s="17">
        <f ca="1" xml:space="preserve"> SUMIFS(المصارف!Q:Q,المصارف!D:D,Table482[[#This Row],[المجالات]],المصارف!O:O,C40)</f>
        <v>0</v>
      </c>
      <c r="H40" s="14"/>
      <c r="I40" s="16">
        <f ca="1">SUMIFS(المصارف!AA:AA,المصارف!D:D,E40,المصارف!AC:AC,C40)</f>
        <v>0</v>
      </c>
      <c r="J40" s="142">
        <f ca="1">SUMIFS(المصارف!AF:AF,المصارف!D:D,E40,المصارف!AI:AI,Table482[[#This Row],[تاريخ]])</f>
        <v>0</v>
      </c>
      <c r="K40" s="142">
        <f ca="1">SUMIFS(المصارف!AM:AM,المصارف!D:D,E40,المصارف!AP:AP,Table482[[#This Row],[تاريخ]])</f>
        <v>0</v>
      </c>
      <c r="L40" s="142">
        <f ca="1">SUMIFS(المصارف!AT:AT,المصارف!D:D,E40,المصارف!AV:AV,Table482[[#This Row],[تاريخ]])</f>
        <v>0</v>
      </c>
      <c r="M40" s="144">
        <f ca="1">SUMIFS(المصارف!AZ:AZ,المصارف!D:D,E40,المصارف!BB:BB,Table482[[#This Row],[تاريخ]])</f>
        <v>0</v>
      </c>
      <c r="N40" s="144">
        <f ca="1">IF(Table482[[#This Row],[المجالات]]&lt;&gt;"المسار الدائم", M40+L40+K40+J40+I40, SUMIF('المسار الدائم'!E:E,Table482[[#This Row],[تاريخ]],'المسار الدائم'!C:C))</f>
        <v>0</v>
      </c>
    </row>
    <row r="41" spans="1:14" ht="20.25" customHeight="1" thickBot="1" x14ac:dyDescent="0.55000000000000004">
      <c r="A41" s="141">
        <v>7</v>
      </c>
      <c r="B41" s="141">
        <f t="shared" si="2"/>
        <v>2022</v>
      </c>
      <c r="C41" s="141" t="str">
        <f t="shared" si="1"/>
        <v>7/2022</v>
      </c>
      <c r="D41" s="15" t="s">
        <v>3</v>
      </c>
      <c r="E41" s="16" t="s">
        <v>4</v>
      </c>
      <c r="F41" s="18"/>
      <c r="G41" s="17">
        <f xml:space="preserve"> SUMIFS(المصارف!Q:Q,المصارف!D:D,Table482[[#This Row],[المجالات]],المصارف!O:O,C41)</f>
        <v>0</v>
      </c>
      <c r="H41" s="14"/>
      <c r="I41" s="16">
        <f>SUMIFS(المصارف!AA:AA,المصارف!D:D,E41,المصارف!AC:AC,C41)</f>
        <v>0</v>
      </c>
      <c r="J41" s="142">
        <f>SUMIFS(المصارف!AF:AF,المصارف!D:D,E41,المصارف!AI:AI,Table482[[#This Row],[تاريخ]])</f>
        <v>0</v>
      </c>
      <c r="K41" s="142">
        <f>SUMIFS(المصارف!AM:AM,المصارف!D:D,E41,المصارف!AP:AP,Table482[[#This Row],[تاريخ]])</f>
        <v>0</v>
      </c>
      <c r="L41" s="142">
        <f>SUMIFS(المصارف!AT:AT,المصارف!D:D,E41,المصارف!AV:AV,Table482[[#This Row],[تاريخ]])</f>
        <v>0</v>
      </c>
      <c r="M41" s="144">
        <f>SUMIFS(المصارف!AZ:AZ,المصارف!D:D,E41,المصارف!BB:BB,Table482[[#This Row],[تاريخ]])</f>
        <v>0</v>
      </c>
      <c r="N41" s="144">
        <f>IF(Table482[[#This Row],[المجالات]]&lt;&gt;"المسار الدائم", M41+L41+K41+J41+I41, SUMIF('المسار الدائم'!E:E,Table482[[#This Row],[تاريخ]],'المسار الدائم'!C:C))</f>
        <v>0</v>
      </c>
    </row>
    <row r="42" spans="1:14" ht="20.25" customHeight="1" thickBot="1" x14ac:dyDescent="0.55000000000000004">
      <c r="A42" s="141">
        <v>7</v>
      </c>
      <c r="B42" s="141">
        <f t="shared" si="2"/>
        <v>2022</v>
      </c>
      <c r="C42" s="141" t="str">
        <f t="shared" si="1"/>
        <v>7/2022</v>
      </c>
      <c r="D42" s="15" t="s">
        <v>3</v>
      </c>
      <c r="E42" s="16" t="s">
        <v>5</v>
      </c>
      <c r="F42" s="17"/>
      <c r="G42" s="17">
        <f xml:space="preserve"> SUMIFS(المصارف!Q:Q,المصارف!D:D,Table482[[#This Row],[المجالات]],المصارف!O:O,C42)</f>
        <v>0</v>
      </c>
      <c r="H42" s="14"/>
      <c r="I42" s="16">
        <f>SUMIFS(المصارف!AA:AA,المصارف!D:D,E42,المصارف!AC:AC,C42)</f>
        <v>0</v>
      </c>
      <c r="J42" s="142">
        <f>SUMIFS(المصارف!AF:AF,المصارف!D:D,E42,المصارف!AI:AI,Table482[[#This Row],[تاريخ]])</f>
        <v>0</v>
      </c>
      <c r="K42" s="142">
        <f>SUMIFS(المصارف!AM:AM,المصارف!D:D,E42,المصارف!AP:AP,Table482[[#This Row],[تاريخ]])</f>
        <v>0</v>
      </c>
      <c r="L42" s="142">
        <f>SUMIFS(المصارف!AT:AT,المصارف!D:D,E42,المصارف!AV:AV,Table482[[#This Row],[تاريخ]])</f>
        <v>0</v>
      </c>
      <c r="M42" s="144">
        <f>SUMIFS(المصارف!AZ:AZ,المصارف!D:D,E42,المصارف!BB:BB,Table482[[#This Row],[تاريخ]])</f>
        <v>0</v>
      </c>
      <c r="N42" s="144">
        <f>IF(Table482[[#This Row],[المجالات]]&lt;&gt;"المسار الدائم", M42+L42+K42+J42+I42, SUMIF('المسار الدائم'!E:E,Table482[[#This Row],[تاريخ]],'المسار الدائم'!C:C))</f>
        <v>0</v>
      </c>
    </row>
    <row r="43" spans="1:14" ht="20.25" customHeight="1" thickBot="1" x14ac:dyDescent="0.55000000000000004">
      <c r="A43" s="141">
        <v>7</v>
      </c>
      <c r="B43" s="141">
        <f t="shared" si="2"/>
        <v>2022</v>
      </c>
      <c r="C43" s="141" t="str">
        <f t="shared" si="1"/>
        <v>7/2022</v>
      </c>
      <c r="D43" s="15" t="s">
        <v>3</v>
      </c>
      <c r="E43" s="16" t="s">
        <v>6</v>
      </c>
      <c r="F43" s="17"/>
      <c r="G43" s="17">
        <f ca="1" xml:space="preserve"> SUMIFS(المصارف!Q:Q,المصارف!D:D,Table482[[#This Row],[المجالات]],المصارف!O:O,C43)</f>
        <v>0</v>
      </c>
      <c r="H43" s="14"/>
      <c r="I43" s="16">
        <f ca="1">SUMIFS(المصارف!AA:AA,المصارف!D:D,E43,المصارف!AC:AC,C43)</f>
        <v>0</v>
      </c>
      <c r="J43" s="142">
        <f ca="1">SUMIFS(المصارف!AF:AF,المصارف!D:D,E43,المصارف!AI:AI,Table482[[#This Row],[تاريخ]])</f>
        <v>0</v>
      </c>
      <c r="K43" s="142">
        <f ca="1">SUMIFS(المصارف!AM:AM,المصارف!D:D,E43,المصارف!AP:AP,Table482[[#This Row],[تاريخ]])</f>
        <v>0</v>
      </c>
      <c r="L43" s="142">
        <f ca="1">SUMIFS(المصارف!AT:AT,المصارف!D:D,E43,المصارف!AV:AV,Table482[[#This Row],[تاريخ]])</f>
        <v>0</v>
      </c>
      <c r="M43" s="144">
        <f ca="1">SUMIFS(المصارف!AZ:AZ,المصارف!D:D,E43,المصارف!BB:BB,Table482[[#This Row],[تاريخ]])</f>
        <v>0</v>
      </c>
      <c r="N43" s="144">
        <f ca="1">IF(Table482[[#This Row],[المجالات]]&lt;&gt;"المسار الدائم", M43+L43+K43+J43+I43, SUMIF('المسار الدائم'!E:E,Table482[[#This Row],[تاريخ]],'المسار الدائم'!C:C))</f>
        <v>0</v>
      </c>
    </row>
    <row r="44" spans="1:14" ht="20.25" customHeight="1" thickBot="1" x14ac:dyDescent="0.55000000000000004">
      <c r="A44" s="141">
        <v>7</v>
      </c>
      <c r="B44" s="141">
        <f t="shared" si="2"/>
        <v>2022</v>
      </c>
      <c r="C44" s="141" t="str">
        <f t="shared" si="1"/>
        <v>7/2022</v>
      </c>
      <c r="D44" s="15" t="s">
        <v>3</v>
      </c>
      <c r="E44" s="16" t="s">
        <v>7</v>
      </c>
      <c r="F44" s="17"/>
      <c r="G44" s="17">
        <f xml:space="preserve"> SUMIFS(المصارف!Q:Q,المصارف!D:D,Table482[[#This Row],[المجالات]],المصارف!O:O,C44)</f>
        <v>0</v>
      </c>
      <c r="H44" s="14"/>
      <c r="I44" s="16">
        <f>SUMIFS(المصارف!AA:AA,المصارف!D:D,E44,المصارف!AC:AC,C44)</f>
        <v>0</v>
      </c>
      <c r="J44" s="142">
        <f>SUMIFS(المصارف!AF:AF,المصارف!D:D,E44,المصارف!AI:AI,Table482[[#This Row],[تاريخ]])</f>
        <v>0</v>
      </c>
      <c r="K44" s="142">
        <f>SUMIFS(المصارف!AM:AM,المصارف!D:D,E44,المصارف!AP:AP,Table482[[#This Row],[تاريخ]])</f>
        <v>0</v>
      </c>
      <c r="L44" s="142">
        <f>SUMIFS(المصارف!AT:AT,المصارف!D:D,E44,المصارف!AV:AV,Table482[[#This Row],[تاريخ]])</f>
        <v>0</v>
      </c>
      <c r="M44" s="144">
        <f>SUMIFS(المصارف!AZ:AZ,المصارف!D:D,E44,المصارف!BB:BB,Table482[[#This Row],[تاريخ]])</f>
        <v>0</v>
      </c>
      <c r="N44" s="144">
        <f>IF(Table482[[#This Row],[المجالات]]&lt;&gt;"المسار الدائم", M44+L44+K44+J44+I44, SUMIF('المسار الدائم'!E:E,Table482[[#This Row],[تاريخ]],'المسار الدائم'!C:C))</f>
        <v>0</v>
      </c>
    </row>
    <row r="45" spans="1:14" ht="20.25" customHeight="1" thickBot="1" x14ac:dyDescent="0.55000000000000004">
      <c r="A45" s="141">
        <v>7</v>
      </c>
      <c r="B45" s="141">
        <f t="shared" si="2"/>
        <v>2022</v>
      </c>
      <c r="C45" s="141" t="str">
        <f t="shared" si="1"/>
        <v>7/2022</v>
      </c>
      <c r="D45" s="15" t="s">
        <v>3</v>
      </c>
      <c r="E45" s="16" t="s">
        <v>8</v>
      </c>
      <c r="F45" s="17"/>
      <c r="G45" s="17">
        <f ca="1" xml:space="preserve"> SUMIFS(المصارف!Q:Q,المصارف!D:D,Table482[[#This Row],[المجالات]],المصارف!O:O,C45)</f>
        <v>0</v>
      </c>
      <c r="H45" s="14"/>
      <c r="I45" s="16">
        <f ca="1">SUMIFS(المصارف!AA:AA,المصارف!D:D,E45,المصارف!AC:AC,C45)</f>
        <v>0</v>
      </c>
      <c r="J45" s="142">
        <f ca="1">SUMIFS(المصارف!AF:AF,المصارف!D:D,E45,المصارف!AI:AI,Table482[[#This Row],[تاريخ]])</f>
        <v>0</v>
      </c>
      <c r="K45" s="142">
        <f ca="1">SUMIFS(المصارف!AM:AM,المصارف!D:D,E45,المصارف!AP:AP,Table482[[#This Row],[تاريخ]])</f>
        <v>0</v>
      </c>
      <c r="L45" s="142">
        <f ca="1">SUMIFS(المصارف!AT:AT,المصارف!D:D,E45,المصارف!AV:AV,Table482[[#This Row],[تاريخ]])</f>
        <v>0</v>
      </c>
      <c r="M45" s="144">
        <f ca="1">SUMIFS(المصارف!AZ:AZ,المصارف!D:D,E45,المصارف!BB:BB,Table482[[#This Row],[تاريخ]])</f>
        <v>0</v>
      </c>
      <c r="N45" s="144">
        <f ca="1">IF(Table482[[#This Row],[المجالات]]&lt;&gt;"المسار الدائم", M45+L45+K45+J45+I45, SUMIF('المسار الدائم'!E:E,Table482[[#This Row],[تاريخ]],'المسار الدائم'!C:C))</f>
        <v>0</v>
      </c>
    </row>
    <row r="46" spans="1:14" ht="20.25" customHeight="1" thickBot="1" x14ac:dyDescent="0.55000000000000004">
      <c r="A46" s="141">
        <v>7</v>
      </c>
      <c r="B46" s="141">
        <f t="shared" si="2"/>
        <v>2022</v>
      </c>
      <c r="C46" s="141" t="str">
        <f t="shared" si="1"/>
        <v>7/2022</v>
      </c>
      <c r="D46" s="15" t="s">
        <v>3</v>
      </c>
      <c r="E46" s="16" t="s">
        <v>9</v>
      </c>
      <c r="F46" s="17"/>
      <c r="G46" s="17">
        <f ca="1" xml:space="preserve"> SUMIFS(المصارف!Q:Q,المصارف!D:D,Table482[[#This Row],[المجالات]],المصارف!O:O,C46)</f>
        <v>0</v>
      </c>
      <c r="H46" s="14"/>
      <c r="I46" s="16">
        <f ca="1">SUMIFS(المصارف!AA:AA,المصارف!D:D,E46,المصارف!AC:AC,C46)</f>
        <v>0</v>
      </c>
      <c r="J46" s="142">
        <f ca="1">SUMIFS(المصارف!AF:AF,المصارف!D:D,E46,المصارف!AI:AI,Table482[[#This Row],[تاريخ]])</f>
        <v>0</v>
      </c>
      <c r="K46" s="142">
        <f ca="1">SUMIFS(المصارف!AM:AM,المصارف!D:D,E46,المصارف!AP:AP,Table482[[#This Row],[تاريخ]])</f>
        <v>0</v>
      </c>
      <c r="L46" s="142">
        <f ca="1">SUMIFS(المصارف!AT:AT,المصارف!D:D,E46,المصارف!AV:AV,Table482[[#This Row],[تاريخ]])</f>
        <v>0</v>
      </c>
      <c r="M46" s="144">
        <f ca="1">SUMIFS(المصارف!AZ:AZ,المصارف!D:D,E46,المصارف!BB:BB,Table482[[#This Row],[تاريخ]])</f>
        <v>0</v>
      </c>
      <c r="N46" s="144">
        <f ca="1">IF(Table482[[#This Row],[المجالات]]&lt;&gt;"المسار الدائم", M46+L46+K46+J46+I46, SUMIF('المسار الدائم'!E:E,Table482[[#This Row],[تاريخ]],'المسار الدائم'!C:C))</f>
        <v>0</v>
      </c>
    </row>
    <row r="47" spans="1:14" ht="20.25" customHeight="1" thickBot="1" x14ac:dyDescent="0.55000000000000004">
      <c r="A47" s="141">
        <v>7</v>
      </c>
      <c r="B47" s="141">
        <f t="shared" si="2"/>
        <v>2022</v>
      </c>
      <c r="C47" s="141" t="str">
        <f t="shared" si="1"/>
        <v>7/2022</v>
      </c>
      <c r="D47" s="15" t="s">
        <v>3</v>
      </c>
      <c r="E47" s="16" t="s">
        <v>10</v>
      </c>
      <c r="F47" s="17"/>
      <c r="G47" s="17">
        <f ca="1" xml:space="preserve"> SUMIFS(المصارف!Q:Q,المصارف!D:D,Table482[[#This Row],[المجالات]],المصارف!O:O,C47)</f>
        <v>0</v>
      </c>
      <c r="H47" s="14"/>
      <c r="I47" s="16">
        <f ca="1">SUMIFS(المصارف!AA:AA,المصارف!D:D,E47,المصارف!AC:AC,C47)</f>
        <v>0</v>
      </c>
      <c r="J47" s="142">
        <f ca="1">SUMIFS(المصارف!AF:AF,المصارف!D:D,E47,المصارف!AI:AI,Table482[[#This Row],[تاريخ]])</f>
        <v>0</v>
      </c>
      <c r="K47" s="142">
        <f ca="1">SUMIFS(المصارف!AM:AM,المصارف!D:D,E47,المصارف!AP:AP,Table482[[#This Row],[تاريخ]])</f>
        <v>0</v>
      </c>
      <c r="L47" s="142">
        <f ca="1">SUMIFS(المصارف!AT:AT,المصارف!D:D,E47,المصارف!AV:AV,Table482[[#This Row],[تاريخ]])</f>
        <v>0</v>
      </c>
      <c r="M47" s="144">
        <f ca="1">SUMIFS(المصارف!AZ:AZ,المصارف!D:D,E47,المصارف!BB:BB,Table482[[#This Row],[تاريخ]])</f>
        <v>0</v>
      </c>
      <c r="N47" s="144">
        <f ca="1">IF(Table482[[#This Row],[المجالات]]&lt;&gt;"المسار الدائم", M47+L47+K47+J47+I47, SUMIF('المسار الدائم'!E:E,Table482[[#This Row],[تاريخ]],'المسار الدائم'!C:C))</f>
        <v>0</v>
      </c>
    </row>
    <row r="48" spans="1:14" ht="20.25" customHeight="1" thickBot="1" x14ac:dyDescent="0.55000000000000004">
      <c r="A48" s="141">
        <v>8</v>
      </c>
      <c r="B48" s="141">
        <f t="shared" si="2"/>
        <v>2022</v>
      </c>
      <c r="C48" s="141" t="str">
        <f t="shared" si="1"/>
        <v>8/2022</v>
      </c>
      <c r="D48" s="8" t="s">
        <v>3</v>
      </c>
      <c r="E48" s="7" t="s">
        <v>5</v>
      </c>
      <c r="F48" s="9">
        <v>0</v>
      </c>
      <c r="G48" s="17">
        <f xml:space="preserve"> SUMIFS(المصارف!Q:Q,المصارف!D:D,Table482[[#This Row],[المجالات]],المصارف!O:O,C48)</f>
        <v>0</v>
      </c>
      <c r="H48" s="14"/>
      <c r="I48" s="16">
        <f>SUMIFS(المصارف!AA:AA,المصارف!D:D,E48,المصارف!AC:AC,C48)</f>
        <v>0</v>
      </c>
      <c r="J48" s="142">
        <f>SUMIFS(المصارف!AF:AF,المصارف!D:D,E48,المصارف!AI:AI,Table482[[#This Row],[تاريخ]])</f>
        <v>0</v>
      </c>
      <c r="K48" s="142">
        <f>SUMIFS(المصارف!AM:AM,المصارف!D:D,E48,المصارف!AP:AP,Table482[[#This Row],[تاريخ]])</f>
        <v>0</v>
      </c>
      <c r="L48" s="142">
        <f>SUMIFS(المصارف!AT:AT,المصارف!D:D,E48,المصارف!AV:AV,Table482[[#This Row],[تاريخ]])</f>
        <v>0</v>
      </c>
      <c r="M48" s="144">
        <f>SUMIFS(المصارف!AZ:AZ,المصارف!D:D,E48,المصارف!BB:BB,Table482[[#This Row],[تاريخ]])</f>
        <v>0</v>
      </c>
      <c r="N48" s="144">
        <f>IF(Table482[[#This Row],[المجالات]]&lt;&gt;"المسار الدائم", M48+L48+K48+J48+I48, SUMIF('المسار الدائم'!E:E,Table482[[#This Row],[تاريخ]],'المسار الدائم'!C:C))</f>
        <v>0</v>
      </c>
    </row>
    <row r="49" spans="1:14" ht="20.25" customHeight="1" thickBot="1" x14ac:dyDescent="0.55000000000000004">
      <c r="A49" s="141">
        <v>8</v>
      </c>
      <c r="B49" s="141">
        <f t="shared" si="2"/>
        <v>2022</v>
      </c>
      <c r="C49" s="141" t="str">
        <f t="shared" si="1"/>
        <v>8/2022</v>
      </c>
      <c r="D49" s="8" t="s">
        <v>3</v>
      </c>
      <c r="E49" s="7" t="s">
        <v>6</v>
      </c>
      <c r="F49" s="9">
        <v>0</v>
      </c>
      <c r="G49" s="17">
        <f ca="1" xml:space="preserve"> SUMIFS(المصارف!Q:Q,المصارف!D:D,Table482[[#This Row],[المجالات]],المصارف!O:O,C49)</f>
        <v>0</v>
      </c>
      <c r="H49" s="14"/>
      <c r="I49" s="16">
        <f ca="1">SUMIFS(المصارف!AA:AA,المصارف!D:D,E49,المصارف!AC:AC,C49)</f>
        <v>0</v>
      </c>
      <c r="J49" s="142">
        <f ca="1">SUMIFS(المصارف!AF:AF,المصارف!D:D,E49,المصارف!AI:AI,Table482[[#This Row],[تاريخ]])</f>
        <v>0</v>
      </c>
      <c r="K49" s="142">
        <f ca="1">SUMIFS(المصارف!AM:AM,المصارف!D:D,E49,المصارف!AP:AP,Table482[[#This Row],[تاريخ]])</f>
        <v>0</v>
      </c>
      <c r="L49" s="142">
        <f ca="1">SUMIFS(المصارف!AT:AT,المصارف!D:D,E49,المصارف!AV:AV,Table482[[#This Row],[تاريخ]])</f>
        <v>0</v>
      </c>
      <c r="M49" s="144">
        <f ca="1">SUMIFS(المصارف!AZ:AZ,المصارف!D:D,E49,المصارف!BB:BB,Table482[[#This Row],[تاريخ]])</f>
        <v>0</v>
      </c>
      <c r="N49" s="144">
        <f ca="1">IF(Table482[[#This Row],[المجالات]]&lt;&gt;"المسار الدائم", M49+L49+K49+J49+I49, SUMIF('المسار الدائم'!E:E,Table482[[#This Row],[تاريخ]],'المسار الدائم'!C:C))</f>
        <v>0</v>
      </c>
    </row>
    <row r="50" spans="1:14" ht="20.25" customHeight="1" thickBot="1" x14ac:dyDescent="0.55000000000000004">
      <c r="A50" s="141">
        <v>8</v>
      </c>
      <c r="B50" s="141">
        <f t="shared" si="2"/>
        <v>2022</v>
      </c>
      <c r="C50" s="141" t="str">
        <f t="shared" si="1"/>
        <v>8/2022</v>
      </c>
      <c r="D50" s="8" t="s">
        <v>3</v>
      </c>
      <c r="E50" s="7" t="s">
        <v>7</v>
      </c>
      <c r="F50" s="9">
        <v>0</v>
      </c>
      <c r="G50" s="17">
        <f xml:space="preserve"> SUMIFS(المصارف!Q:Q,المصارف!D:D,Table482[[#This Row],[المجالات]],المصارف!O:O,C50)</f>
        <v>0</v>
      </c>
      <c r="H50" s="14"/>
      <c r="I50" s="16">
        <f>SUMIFS(المصارف!AA:AA,المصارف!D:D,E50,المصارف!AC:AC,C50)</f>
        <v>0</v>
      </c>
      <c r="J50" s="142">
        <f>SUMIFS(المصارف!AF:AF,المصارف!D:D,E50,المصارف!AI:AI,Table482[[#This Row],[تاريخ]])</f>
        <v>0</v>
      </c>
      <c r="K50" s="142">
        <f>SUMIFS(المصارف!AM:AM,المصارف!D:D,E50,المصارف!AP:AP,Table482[[#This Row],[تاريخ]])</f>
        <v>0</v>
      </c>
      <c r="L50" s="142">
        <f>SUMIFS(المصارف!AT:AT,المصارف!D:D,E50,المصارف!AV:AV,Table482[[#This Row],[تاريخ]])</f>
        <v>0</v>
      </c>
      <c r="M50" s="144">
        <f>SUMIFS(المصارف!AZ:AZ,المصارف!D:D,E50,المصارف!BB:BB,Table482[[#This Row],[تاريخ]])</f>
        <v>0</v>
      </c>
      <c r="N50" s="144">
        <f>IF(Table482[[#This Row],[المجالات]]&lt;&gt;"المسار الدائم", M50+L50+K50+J50+I50, SUMIF('المسار الدائم'!E:E,Table482[[#This Row],[تاريخ]],'المسار الدائم'!C:C))</f>
        <v>0</v>
      </c>
    </row>
    <row r="51" spans="1:14" ht="20.25" customHeight="1" thickBot="1" x14ac:dyDescent="0.55000000000000004">
      <c r="A51" s="141">
        <v>8</v>
      </c>
      <c r="B51" s="141">
        <f t="shared" si="2"/>
        <v>2022</v>
      </c>
      <c r="C51" s="141" t="str">
        <f t="shared" si="1"/>
        <v>8/2022</v>
      </c>
      <c r="D51" s="8" t="s">
        <v>3</v>
      </c>
      <c r="E51" s="7" t="s">
        <v>8</v>
      </c>
      <c r="F51" s="9">
        <v>0</v>
      </c>
      <c r="G51" s="17">
        <f ca="1" xml:space="preserve"> SUMIFS(المصارف!Q:Q,المصارف!D:D,Table482[[#This Row],[المجالات]],المصارف!O:O,C51)</f>
        <v>0</v>
      </c>
      <c r="H51" s="14"/>
      <c r="I51" s="16">
        <f ca="1">SUMIFS(المصارف!AA:AA,المصارف!D:D,E51,المصارف!AC:AC,C51)</f>
        <v>0</v>
      </c>
      <c r="J51" s="142">
        <f ca="1">SUMIFS(المصارف!AF:AF,المصارف!D:D,E51,المصارف!AI:AI,Table482[[#This Row],[تاريخ]])</f>
        <v>0</v>
      </c>
      <c r="K51" s="142">
        <f ca="1">SUMIFS(المصارف!AM:AM,المصارف!D:D,E51,المصارف!AP:AP,Table482[[#This Row],[تاريخ]])</f>
        <v>0</v>
      </c>
      <c r="L51" s="142">
        <f ca="1">SUMIFS(المصارف!AT:AT,المصارف!D:D,E51,المصارف!AV:AV,Table482[[#This Row],[تاريخ]])</f>
        <v>0</v>
      </c>
      <c r="M51" s="144">
        <f ca="1">SUMIFS(المصارف!AZ:AZ,المصارف!D:D,E51,المصارف!BB:BB,Table482[[#This Row],[تاريخ]])</f>
        <v>0</v>
      </c>
      <c r="N51" s="144">
        <f ca="1">IF(Table482[[#This Row],[المجالات]]&lt;&gt;"المسار الدائم", M51+L51+K51+J51+I51, SUMIF('المسار الدائم'!E:E,Table482[[#This Row],[تاريخ]],'المسار الدائم'!C:C))</f>
        <v>0</v>
      </c>
    </row>
    <row r="52" spans="1:14" ht="20.25" customHeight="1" thickBot="1" x14ac:dyDescent="0.55000000000000004">
      <c r="A52" s="141">
        <v>8</v>
      </c>
      <c r="B52" s="141">
        <f t="shared" si="2"/>
        <v>2022</v>
      </c>
      <c r="C52" s="141" t="str">
        <f t="shared" si="1"/>
        <v>8/2022</v>
      </c>
      <c r="D52" s="8" t="s">
        <v>3</v>
      </c>
      <c r="E52" s="7" t="s">
        <v>9</v>
      </c>
      <c r="F52" s="9">
        <v>0</v>
      </c>
      <c r="G52" s="17">
        <f ca="1" xml:space="preserve"> SUMIFS(المصارف!Q:Q,المصارف!D:D,Table482[[#This Row],[المجالات]],المصارف!O:O,C52)</f>
        <v>0</v>
      </c>
      <c r="H52" s="14"/>
      <c r="I52" s="16">
        <f ca="1">SUMIFS(المصارف!AA:AA,المصارف!D:D,E52,المصارف!AC:AC,C52)</f>
        <v>0</v>
      </c>
      <c r="J52" s="142">
        <f ca="1">SUMIFS(المصارف!AF:AF,المصارف!D:D,E52,المصارف!AI:AI,Table482[[#This Row],[تاريخ]])</f>
        <v>0</v>
      </c>
      <c r="K52" s="142">
        <f ca="1">SUMIFS(المصارف!AM:AM,المصارف!D:D,E52,المصارف!AP:AP,Table482[[#This Row],[تاريخ]])</f>
        <v>0</v>
      </c>
      <c r="L52" s="142">
        <f ca="1">SUMIFS(المصارف!AT:AT,المصارف!D:D,E52,المصارف!AV:AV,Table482[[#This Row],[تاريخ]])</f>
        <v>0</v>
      </c>
      <c r="M52" s="144">
        <f ca="1">SUMIFS(المصارف!AZ:AZ,المصارف!D:D,E52,المصارف!BB:BB,Table482[[#This Row],[تاريخ]])</f>
        <v>0</v>
      </c>
      <c r="N52" s="144">
        <f ca="1">IF(Table482[[#This Row],[المجالات]]&lt;&gt;"المسار الدائم", M52+L52+K52+J52+I52, SUMIF('المسار الدائم'!E:E,Table482[[#This Row],[تاريخ]],'المسار الدائم'!C:C))</f>
        <v>0</v>
      </c>
    </row>
    <row r="53" spans="1:14" ht="20.25" customHeight="1" thickBot="1" x14ac:dyDescent="0.55000000000000004">
      <c r="A53" s="141">
        <v>8</v>
      </c>
      <c r="B53" s="141">
        <f t="shared" si="2"/>
        <v>2022</v>
      </c>
      <c r="C53" s="141" t="str">
        <f t="shared" si="1"/>
        <v>8/2022</v>
      </c>
      <c r="D53" s="8" t="s">
        <v>3</v>
      </c>
      <c r="E53" s="7" t="s">
        <v>10</v>
      </c>
      <c r="F53" s="9">
        <v>0</v>
      </c>
      <c r="G53" s="17">
        <f ca="1" xml:space="preserve"> SUMIFS(المصارف!Q:Q,المصارف!D:D,Table482[[#This Row],[المجالات]],المصارف!O:O,C53)</f>
        <v>0</v>
      </c>
      <c r="H53" s="14"/>
      <c r="I53" s="16">
        <f ca="1">SUMIFS(المصارف!AA:AA,المصارف!D:D,E53,المصارف!AC:AC,C53)</f>
        <v>0</v>
      </c>
      <c r="J53" s="142">
        <f ca="1">SUMIFS(المصارف!AF:AF,المصارف!D:D,E53,المصارف!AI:AI,Table482[[#This Row],[تاريخ]])</f>
        <v>0</v>
      </c>
      <c r="K53" s="142">
        <f ca="1">SUMIFS(المصارف!AM:AM,المصارف!D:D,E53,المصارف!AP:AP,Table482[[#This Row],[تاريخ]])</f>
        <v>0</v>
      </c>
      <c r="L53" s="142">
        <f ca="1">SUMIFS(المصارف!AT:AT,المصارف!D:D,E53,المصارف!AV:AV,Table482[[#This Row],[تاريخ]])</f>
        <v>0</v>
      </c>
      <c r="M53" s="144">
        <f ca="1">SUMIFS(المصارف!AZ:AZ,المصارف!D:D,E53,المصارف!BB:BB,Table482[[#This Row],[تاريخ]])</f>
        <v>0</v>
      </c>
      <c r="N53" s="144">
        <f ca="1">IF(Table482[[#This Row],[المجالات]]&lt;&gt;"المسار الدائم", M53+L53+K53+J53+I53, SUMIF('المسار الدائم'!E:E,Table482[[#This Row],[تاريخ]],'المسار الدائم'!C:C))</f>
        <v>0</v>
      </c>
    </row>
    <row r="54" spans="1:14" ht="20.25" customHeight="1" thickBot="1" x14ac:dyDescent="0.55000000000000004">
      <c r="A54" s="141">
        <v>9</v>
      </c>
      <c r="B54" s="141">
        <f t="shared" si="2"/>
        <v>2022</v>
      </c>
      <c r="C54" s="141" t="str">
        <f t="shared" si="1"/>
        <v>9/2022</v>
      </c>
      <c r="D54" s="15" t="s">
        <v>3</v>
      </c>
      <c r="E54" s="16" t="s">
        <v>4</v>
      </c>
      <c r="F54" s="18"/>
      <c r="G54" s="17">
        <f xml:space="preserve"> SUMIFS(المصارف!Q:Q,المصارف!D:D,Table482[[#This Row],[المجالات]],المصارف!O:O,C54)</f>
        <v>0</v>
      </c>
      <c r="H54" s="57"/>
      <c r="I54" s="16">
        <f>SUMIFS(المصارف!AA:AA,المصارف!D:D,E54,المصارف!AC:AC,C54)</f>
        <v>0</v>
      </c>
      <c r="J54" s="142">
        <f>SUMIFS(المصارف!AF:AF,المصارف!D:D,E54,المصارف!AI:AI,Table482[[#This Row],[تاريخ]])</f>
        <v>0</v>
      </c>
      <c r="K54" s="142">
        <f>SUMIFS(المصارف!AM:AM,المصارف!D:D,E54,المصارف!AP:AP,Table482[[#This Row],[تاريخ]])</f>
        <v>0</v>
      </c>
      <c r="L54" s="142">
        <f>SUMIFS(المصارف!AT:AT,المصارف!D:D,E54,المصارف!AV:AV,Table482[[#This Row],[تاريخ]])</f>
        <v>0</v>
      </c>
      <c r="M54" s="144">
        <f>SUMIFS(المصارف!AZ:AZ,المصارف!D:D,E54,المصارف!BB:BB,Table482[[#This Row],[تاريخ]])</f>
        <v>0</v>
      </c>
      <c r="N54" s="144">
        <f>IF(Table482[[#This Row],[المجالات]]&lt;&gt;"المسار الدائم", M54+L54+K54+J54+I54, SUMIF('المسار الدائم'!E:E,Table482[[#This Row],[تاريخ]],'المسار الدائم'!C:C))</f>
        <v>0</v>
      </c>
    </row>
    <row r="55" spans="1:14" ht="20.25" customHeight="1" thickBot="1" x14ac:dyDescent="0.55000000000000004">
      <c r="A55" s="141">
        <v>9</v>
      </c>
      <c r="B55" s="141">
        <f t="shared" si="2"/>
        <v>2022</v>
      </c>
      <c r="C55" s="141" t="str">
        <f t="shared" si="1"/>
        <v>9/2022</v>
      </c>
      <c r="D55" s="15" t="s">
        <v>3</v>
      </c>
      <c r="E55" s="16" t="s">
        <v>5</v>
      </c>
      <c r="F55" s="17"/>
      <c r="G55" s="17">
        <f xml:space="preserve"> SUMIFS(المصارف!Q:Q,المصارف!D:D,Table482[[#This Row],[المجالات]],المصارف!O:O,C55)</f>
        <v>0</v>
      </c>
      <c r="H55" s="57"/>
      <c r="I55" s="16">
        <f>SUMIFS(المصارف!AA:AA,المصارف!D:D,E55,المصارف!AC:AC,C55)</f>
        <v>0</v>
      </c>
      <c r="J55" s="142">
        <f>SUMIFS(المصارف!AF:AF,المصارف!D:D,E55,المصارف!AI:AI,Table482[[#This Row],[تاريخ]])</f>
        <v>0</v>
      </c>
      <c r="K55" s="142">
        <f>SUMIFS(المصارف!AM:AM,المصارف!D:D,E55,المصارف!AP:AP,Table482[[#This Row],[تاريخ]])</f>
        <v>0</v>
      </c>
      <c r="L55" s="142">
        <f>SUMIFS(المصارف!AT:AT,المصارف!D:D,E55,المصارف!AV:AV,Table482[[#This Row],[تاريخ]])</f>
        <v>0</v>
      </c>
      <c r="M55" s="144">
        <f>SUMIFS(المصارف!AZ:AZ,المصارف!D:D,E55,المصارف!BB:BB,Table482[[#This Row],[تاريخ]])</f>
        <v>0</v>
      </c>
      <c r="N55" s="144">
        <f>IF(Table482[[#This Row],[المجالات]]&lt;&gt;"المسار الدائم", M55+L55+K55+J55+I55, SUMIF('المسار الدائم'!E:E,Table482[[#This Row],[تاريخ]],'المسار الدائم'!C:C))</f>
        <v>0</v>
      </c>
    </row>
    <row r="56" spans="1:14" ht="20.25" customHeight="1" thickBot="1" x14ac:dyDescent="0.55000000000000004">
      <c r="A56" s="141">
        <v>9</v>
      </c>
      <c r="B56" s="141">
        <f t="shared" si="2"/>
        <v>2022</v>
      </c>
      <c r="C56" s="141" t="str">
        <f t="shared" si="1"/>
        <v>9/2022</v>
      </c>
      <c r="D56" s="15" t="s">
        <v>3</v>
      </c>
      <c r="E56" s="16" t="s">
        <v>6</v>
      </c>
      <c r="F56" s="17"/>
      <c r="G56" s="17">
        <f ca="1" xml:space="preserve"> SUMIFS(المصارف!Q:Q,المصارف!D:D,Table482[[#This Row],[المجالات]],المصارف!O:O,C56)</f>
        <v>0</v>
      </c>
      <c r="H56" s="57"/>
      <c r="I56" s="16">
        <f ca="1">SUMIFS(المصارف!AA:AA,المصارف!D:D,E56,المصارف!AC:AC,C56)</f>
        <v>0</v>
      </c>
      <c r="J56" s="142">
        <f ca="1">SUMIFS(المصارف!AF:AF,المصارف!D:D,E56,المصارف!AI:AI,Table482[[#This Row],[تاريخ]])</f>
        <v>0</v>
      </c>
      <c r="K56" s="142">
        <f ca="1">SUMIFS(المصارف!AM:AM,المصارف!D:D,E56,المصارف!AP:AP,Table482[[#This Row],[تاريخ]])</f>
        <v>0</v>
      </c>
      <c r="L56" s="142">
        <f ca="1">SUMIFS(المصارف!AT:AT,المصارف!D:D,E56,المصارف!AV:AV,Table482[[#This Row],[تاريخ]])</f>
        <v>0</v>
      </c>
      <c r="M56" s="144">
        <f ca="1">SUMIFS(المصارف!AZ:AZ,المصارف!D:D,E56,المصارف!BB:BB,Table482[[#This Row],[تاريخ]])</f>
        <v>0</v>
      </c>
      <c r="N56" s="144">
        <f ca="1">IF(Table482[[#This Row],[المجالات]]&lt;&gt;"المسار الدائم", M56+L56+K56+J56+I56, SUMIF('المسار الدائم'!E:E,Table482[[#This Row],[تاريخ]],'المسار الدائم'!C:C))</f>
        <v>0</v>
      </c>
    </row>
    <row r="57" spans="1:14" ht="20.25" customHeight="1" thickBot="1" x14ac:dyDescent="0.55000000000000004">
      <c r="A57" s="141">
        <v>9</v>
      </c>
      <c r="B57" s="141">
        <f t="shared" si="2"/>
        <v>2022</v>
      </c>
      <c r="C57" s="141" t="str">
        <f t="shared" si="1"/>
        <v>9/2022</v>
      </c>
      <c r="D57" s="15" t="s">
        <v>3</v>
      </c>
      <c r="E57" s="16" t="s">
        <v>7</v>
      </c>
      <c r="F57" s="17"/>
      <c r="G57" s="17">
        <f xml:space="preserve"> SUMIFS(المصارف!Q:Q,المصارف!D:D,Table482[[#This Row],[المجالات]],المصارف!O:O,C57)</f>
        <v>0</v>
      </c>
      <c r="H57" s="57"/>
      <c r="I57" s="16">
        <f>SUMIFS(المصارف!AA:AA,المصارف!D:D,E57,المصارف!AC:AC,C57)</f>
        <v>0</v>
      </c>
      <c r="J57" s="142">
        <f>SUMIFS(المصارف!AF:AF,المصارف!D:D,E57,المصارف!AI:AI,Table482[[#This Row],[تاريخ]])</f>
        <v>0</v>
      </c>
      <c r="K57" s="142">
        <f>SUMIFS(المصارف!AM:AM,المصارف!D:D,E57,المصارف!AP:AP,Table482[[#This Row],[تاريخ]])</f>
        <v>0</v>
      </c>
      <c r="L57" s="142">
        <f>SUMIFS(المصارف!AT:AT,المصارف!D:D,E57,المصارف!AV:AV,Table482[[#This Row],[تاريخ]])</f>
        <v>0</v>
      </c>
      <c r="M57" s="144">
        <f>SUMIFS(المصارف!AZ:AZ,المصارف!D:D,E57,المصارف!BB:BB,Table482[[#This Row],[تاريخ]])</f>
        <v>0</v>
      </c>
      <c r="N57" s="144">
        <f>IF(Table482[[#This Row],[المجالات]]&lt;&gt;"المسار الدائم", M57+L57+K57+J57+I57, SUMIF('المسار الدائم'!E:E,Table482[[#This Row],[تاريخ]],'المسار الدائم'!C:C))</f>
        <v>0</v>
      </c>
    </row>
    <row r="58" spans="1:14" ht="20.25" customHeight="1" thickBot="1" x14ac:dyDescent="0.55000000000000004">
      <c r="A58" s="141">
        <v>9</v>
      </c>
      <c r="B58" s="141">
        <f t="shared" si="2"/>
        <v>2022</v>
      </c>
      <c r="C58" s="141" t="str">
        <f t="shared" si="1"/>
        <v>9/2022</v>
      </c>
      <c r="D58" s="15" t="s">
        <v>3</v>
      </c>
      <c r="E58" s="16" t="s">
        <v>8</v>
      </c>
      <c r="F58" s="17"/>
      <c r="G58" s="17">
        <f ca="1" xml:space="preserve"> SUMIFS(المصارف!Q:Q,المصارف!D:D,Table482[[#This Row],[المجالات]],المصارف!O:O,C58)</f>
        <v>0</v>
      </c>
      <c r="H58" s="57"/>
      <c r="I58" s="16">
        <f ca="1">SUMIFS(المصارف!AA:AA,المصارف!D:D,E58,المصارف!AC:AC,C58)</f>
        <v>0</v>
      </c>
      <c r="J58" s="142">
        <f ca="1">SUMIFS(المصارف!AF:AF,المصارف!D:D,E58,المصارف!AI:AI,Table482[[#This Row],[تاريخ]])</f>
        <v>0</v>
      </c>
      <c r="K58" s="142">
        <f ca="1">SUMIFS(المصارف!AM:AM,المصارف!D:D,E58,المصارف!AP:AP,Table482[[#This Row],[تاريخ]])</f>
        <v>0</v>
      </c>
      <c r="L58" s="142">
        <f ca="1">SUMIFS(المصارف!AT:AT,المصارف!D:D,E58,المصارف!AV:AV,Table482[[#This Row],[تاريخ]])</f>
        <v>0</v>
      </c>
      <c r="M58" s="144">
        <f ca="1">SUMIFS(المصارف!AZ:AZ,المصارف!D:D,E58,المصارف!BB:BB,Table482[[#This Row],[تاريخ]])</f>
        <v>0</v>
      </c>
      <c r="N58" s="144">
        <f ca="1">IF(Table482[[#This Row],[المجالات]]&lt;&gt;"المسار الدائم", M58+L58+K58+J58+I58, SUMIF('المسار الدائم'!E:E,Table482[[#This Row],[تاريخ]],'المسار الدائم'!C:C))</f>
        <v>0</v>
      </c>
    </row>
    <row r="59" spans="1:14" ht="20.25" customHeight="1" thickBot="1" x14ac:dyDescent="0.55000000000000004">
      <c r="A59" s="141">
        <v>9</v>
      </c>
      <c r="B59" s="141">
        <f t="shared" si="2"/>
        <v>2022</v>
      </c>
      <c r="C59" s="141" t="str">
        <f t="shared" si="1"/>
        <v>9/2022</v>
      </c>
      <c r="D59" s="15" t="s">
        <v>3</v>
      </c>
      <c r="E59" s="16" t="s">
        <v>9</v>
      </c>
      <c r="F59" s="17"/>
      <c r="G59" s="17">
        <f ca="1" xml:space="preserve"> SUMIFS(المصارف!Q:Q,المصارف!D:D,Table482[[#This Row],[المجالات]],المصارف!O:O,C59)</f>
        <v>0</v>
      </c>
      <c r="H59" s="57"/>
      <c r="I59" s="16">
        <f ca="1">SUMIFS(المصارف!AA:AA,المصارف!D:D,E59,المصارف!AC:AC,C59)</f>
        <v>0</v>
      </c>
      <c r="J59" s="142">
        <f ca="1">SUMIFS(المصارف!AF:AF,المصارف!D:D,E59,المصارف!AI:AI,Table482[[#This Row],[تاريخ]])</f>
        <v>0</v>
      </c>
      <c r="K59" s="142">
        <f ca="1">SUMIFS(المصارف!AM:AM,المصارف!D:D,E59,المصارف!AP:AP,Table482[[#This Row],[تاريخ]])</f>
        <v>0</v>
      </c>
      <c r="L59" s="142">
        <f ca="1">SUMIFS(المصارف!AT:AT,المصارف!D:D,E59,المصارف!AV:AV,Table482[[#This Row],[تاريخ]])</f>
        <v>0</v>
      </c>
      <c r="M59" s="144">
        <f ca="1">SUMIFS(المصارف!AZ:AZ,المصارف!D:D,E59,المصارف!BB:BB,Table482[[#This Row],[تاريخ]])</f>
        <v>0</v>
      </c>
      <c r="N59" s="144">
        <f ca="1">IF(Table482[[#This Row],[المجالات]]&lt;&gt;"المسار الدائم", M59+L59+K59+J59+I59, SUMIF('المسار الدائم'!E:E,Table482[[#This Row],[تاريخ]],'المسار الدائم'!C:C))</f>
        <v>0</v>
      </c>
    </row>
    <row r="60" spans="1:14" ht="20.25" customHeight="1" thickBot="1" x14ac:dyDescent="0.55000000000000004">
      <c r="A60" s="141">
        <v>9</v>
      </c>
      <c r="B60" s="141">
        <f t="shared" si="2"/>
        <v>2022</v>
      </c>
      <c r="C60" s="141" t="str">
        <f t="shared" si="1"/>
        <v>9/2022</v>
      </c>
      <c r="D60" s="15" t="s">
        <v>3</v>
      </c>
      <c r="E60" s="16" t="s">
        <v>10</v>
      </c>
      <c r="F60" s="17"/>
      <c r="G60" s="17">
        <f ca="1" xml:space="preserve"> SUMIFS(المصارف!Q:Q,المصارف!D:D,Table482[[#This Row],[المجالات]],المصارف!O:O,C60)</f>
        <v>0</v>
      </c>
      <c r="H60" s="14"/>
      <c r="I60" s="16">
        <f ca="1">SUMIFS(المصارف!AA:AA,المصارف!D:D,E60,المصارف!AC:AC,C60)</f>
        <v>0</v>
      </c>
      <c r="J60" s="142">
        <f ca="1">SUMIFS(المصارف!AF:AF,المصارف!D:D,E60,المصارف!AI:AI,Table482[[#This Row],[تاريخ]])</f>
        <v>0</v>
      </c>
      <c r="K60" s="142">
        <f ca="1">SUMIFS(المصارف!AM:AM,المصارف!D:D,E60,المصارف!AP:AP,Table482[[#This Row],[تاريخ]])</f>
        <v>0</v>
      </c>
      <c r="L60" s="142">
        <f ca="1">SUMIFS(المصارف!AT:AT,المصارف!D:D,E60,المصارف!AV:AV,Table482[[#This Row],[تاريخ]])</f>
        <v>0</v>
      </c>
      <c r="M60" s="144">
        <f ca="1">SUMIFS(المصارف!AZ:AZ,المصارف!D:D,E60,المصارف!BB:BB,Table482[[#This Row],[تاريخ]])</f>
        <v>0</v>
      </c>
      <c r="N60" s="144">
        <f ca="1">IF(Table482[[#This Row],[المجالات]]&lt;&gt;"المسار الدائم", M60+L60+K60+J60+I60, SUMIF('المسار الدائم'!E:E,Table482[[#This Row],[تاريخ]],'المسار الدائم'!C:C))</f>
        <v>0</v>
      </c>
    </row>
    <row r="61" spans="1:14" ht="20.25" customHeight="1" thickBot="1" x14ac:dyDescent="0.55000000000000004">
      <c r="A61" s="141">
        <v>10</v>
      </c>
      <c r="B61" s="141">
        <f t="shared" si="2"/>
        <v>2022</v>
      </c>
      <c r="C61" s="141" t="str">
        <f t="shared" si="1"/>
        <v>10/2022</v>
      </c>
      <c r="D61" s="8" t="s">
        <v>3</v>
      </c>
      <c r="E61" s="7" t="s">
        <v>5</v>
      </c>
      <c r="F61" s="9">
        <v>0</v>
      </c>
      <c r="G61" s="17">
        <f xml:space="preserve"> SUMIFS(المصارف!Q:Q,المصارف!D:D,Table482[[#This Row],[المجالات]],المصارف!O:O,C61)</f>
        <v>0</v>
      </c>
      <c r="H61" s="14"/>
      <c r="I61" s="16">
        <f>SUMIFS(المصارف!AA:AA,المصارف!D:D,E61,المصارف!AC:AC,C61)</f>
        <v>0</v>
      </c>
      <c r="J61" s="142">
        <f>SUMIFS(المصارف!AF:AF,المصارف!D:D,E61,المصارف!AI:AI,Table482[[#This Row],[تاريخ]])</f>
        <v>0</v>
      </c>
      <c r="K61" s="142">
        <f>SUMIFS(المصارف!AM:AM,المصارف!D:D,E61,المصارف!AP:AP,Table482[[#This Row],[تاريخ]])</f>
        <v>0</v>
      </c>
      <c r="L61" s="142">
        <f>SUMIFS(المصارف!AT:AT,المصارف!D:D,E61,المصارف!AV:AV,Table482[[#This Row],[تاريخ]])</f>
        <v>0</v>
      </c>
      <c r="M61" s="144">
        <f>SUMIFS(المصارف!AZ:AZ,المصارف!D:D,E61,المصارف!BB:BB,Table482[[#This Row],[تاريخ]])</f>
        <v>0</v>
      </c>
      <c r="N61" s="144">
        <f>IF(Table482[[#This Row],[المجالات]]&lt;&gt;"المسار الدائم", M61+L61+K61+J61+I61, SUMIF('المسار الدائم'!E:E,Table482[[#This Row],[تاريخ]],'المسار الدائم'!C:C))</f>
        <v>0</v>
      </c>
    </row>
    <row r="62" spans="1:14" ht="20.25" customHeight="1" thickBot="1" x14ac:dyDescent="0.55000000000000004">
      <c r="A62" s="141">
        <v>10</v>
      </c>
      <c r="B62" s="141">
        <f t="shared" si="2"/>
        <v>2022</v>
      </c>
      <c r="C62" s="141" t="str">
        <f t="shared" si="1"/>
        <v>10/2022</v>
      </c>
      <c r="D62" s="8" t="s">
        <v>3</v>
      </c>
      <c r="E62" s="7" t="s">
        <v>6</v>
      </c>
      <c r="F62" s="9">
        <v>0</v>
      </c>
      <c r="G62" s="17">
        <f ca="1" xml:space="preserve"> SUMIFS(المصارف!Q:Q,المصارف!D:D,Table482[[#This Row],[المجالات]],المصارف!O:O,C62)</f>
        <v>0</v>
      </c>
      <c r="H62" s="14"/>
      <c r="I62" s="16">
        <f ca="1">SUMIFS(المصارف!AA:AA,المصارف!D:D,E62,المصارف!AC:AC,C62)</f>
        <v>0</v>
      </c>
      <c r="J62" s="142">
        <f ca="1">SUMIFS(المصارف!AF:AF,المصارف!D:D,E62,المصارف!AI:AI,Table482[[#This Row],[تاريخ]])</f>
        <v>0</v>
      </c>
      <c r="K62" s="142">
        <f ca="1">SUMIFS(المصارف!AM:AM,المصارف!D:D,E62,المصارف!AP:AP,Table482[[#This Row],[تاريخ]])</f>
        <v>0</v>
      </c>
      <c r="L62" s="142">
        <f ca="1">SUMIFS(المصارف!AT:AT,المصارف!D:D,E62,المصارف!AV:AV,Table482[[#This Row],[تاريخ]])</f>
        <v>0</v>
      </c>
      <c r="M62" s="144">
        <f ca="1">SUMIFS(المصارف!AZ:AZ,المصارف!D:D,E62,المصارف!BB:BB,Table482[[#This Row],[تاريخ]])</f>
        <v>0</v>
      </c>
      <c r="N62" s="144">
        <f ca="1">IF(Table482[[#This Row],[المجالات]]&lt;&gt;"المسار الدائم", M62+L62+K62+J62+I62, SUMIF('المسار الدائم'!E:E,Table482[[#This Row],[تاريخ]],'المسار الدائم'!C:C))</f>
        <v>0</v>
      </c>
    </row>
    <row r="63" spans="1:14" ht="20.25" customHeight="1" thickBot="1" x14ac:dyDescent="0.55000000000000004">
      <c r="A63" s="141">
        <v>10</v>
      </c>
      <c r="B63" s="141">
        <f t="shared" si="2"/>
        <v>2022</v>
      </c>
      <c r="C63" s="141" t="str">
        <f t="shared" si="1"/>
        <v>10/2022</v>
      </c>
      <c r="D63" s="8" t="s">
        <v>3</v>
      </c>
      <c r="E63" s="7" t="s">
        <v>7</v>
      </c>
      <c r="F63" s="9">
        <v>0</v>
      </c>
      <c r="G63" s="17">
        <f xml:space="preserve"> SUMIFS(المصارف!Q:Q,المصارف!D:D,Table482[[#This Row],[المجالات]],المصارف!O:O,C63)</f>
        <v>0</v>
      </c>
      <c r="H63" s="14"/>
      <c r="I63" s="16">
        <f>SUMIFS(المصارف!AA:AA,المصارف!D:D,E63,المصارف!AC:AC,C63)</f>
        <v>0</v>
      </c>
      <c r="J63" s="142">
        <f>SUMIFS(المصارف!AF:AF,المصارف!D:D,E63,المصارف!AI:AI,Table482[[#This Row],[تاريخ]])</f>
        <v>0</v>
      </c>
      <c r="K63" s="142">
        <f>SUMIFS(المصارف!AM:AM,المصارف!D:D,E63,المصارف!AP:AP,Table482[[#This Row],[تاريخ]])</f>
        <v>0</v>
      </c>
      <c r="L63" s="142">
        <f>SUMIFS(المصارف!AT:AT,المصارف!D:D,E63,المصارف!AV:AV,Table482[[#This Row],[تاريخ]])</f>
        <v>0</v>
      </c>
      <c r="M63" s="144">
        <f>SUMIFS(المصارف!AZ:AZ,المصارف!D:D,E63,المصارف!BB:BB,Table482[[#This Row],[تاريخ]])</f>
        <v>0</v>
      </c>
      <c r="N63" s="144">
        <f>IF(Table482[[#This Row],[المجالات]]&lt;&gt;"المسار الدائم", M63+L63+K63+J63+I63, SUMIF('المسار الدائم'!E:E,Table482[[#This Row],[تاريخ]],'المسار الدائم'!C:C))</f>
        <v>0</v>
      </c>
    </row>
    <row r="64" spans="1:14" ht="20.25" customHeight="1" thickBot="1" x14ac:dyDescent="0.55000000000000004">
      <c r="A64" s="141">
        <v>10</v>
      </c>
      <c r="B64" s="141">
        <f t="shared" si="2"/>
        <v>2022</v>
      </c>
      <c r="C64" s="141" t="str">
        <f t="shared" si="1"/>
        <v>10/2022</v>
      </c>
      <c r="D64" s="8" t="s">
        <v>3</v>
      </c>
      <c r="E64" s="7" t="s">
        <v>8</v>
      </c>
      <c r="F64" s="9">
        <v>0</v>
      </c>
      <c r="G64" s="17">
        <f ca="1" xml:space="preserve"> SUMIFS(المصارف!Q:Q,المصارف!D:D,Table482[[#This Row],[المجالات]],المصارف!O:O,C64)</f>
        <v>0</v>
      </c>
      <c r="H64" s="14"/>
      <c r="I64" s="16">
        <f ca="1">SUMIFS(المصارف!AA:AA,المصارف!D:D,E64,المصارف!AC:AC,C64)</f>
        <v>0</v>
      </c>
      <c r="J64" s="142">
        <f ca="1">SUMIFS(المصارف!AF:AF,المصارف!D:D,E64,المصارف!AI:AI,Table482[[#This Row],[تاريخ]])</f>
        <v>0</v>
      </c>
      <c r="K64" s="142">
        <f ca="1">SUMIFS(المصارف!AM:AM,المصارف!D:D,E64,المصارف!AP:AP,Table482[[#This Row],[تاريخ]])</f>
        <v>0</v>
      </c>
      <c r="L64" s="142">
        <f ca="1">SUMIFS(المصارف!AT:AT,المصارف!D:D,E64,المصارف!AV:AV,Table482[[#This Row],[تاريخ]])</f>
        <v>0</v>
      </c>
      <c r="M64" s="144">
        <f ca="1">SUMIFS(المصارف!AZ:AZ,المصارف!D:D,E64,المصارف!BB:BB,Table482[[#This Row],[تاريخ]])</f>
        <v>0</v>
      </c>
      <c r="N64" s="144">
        <f ca="1">IF(Table482[[#This Row],[المجالات]]&lt;&gt;"المسار الدائم", M64+L64+K64+J64+I64, SUMIF('المسار الدائم'!E:E,Table482[[#This Row],[تاريخ]],'المسار الدائم'!C:C))</f>
        <v>0</v>
      </c>
    </row>
    <row r="65" spans="1:14" ht="20.25" customHeight="1" thickBot="1" x14ac:dyDescent="0.55000000000000004">
      <c r="A65" s="141">
        <v>10</v>
      </c>
      <c r="B65" s="141">
        <f t="shared" si="2"/>
        <v>2022</v>
      </c>
      <c r="C65" s="141" t="str">
        <f t="shared" si="1"/>
        <v>10/2022</v>
      </c>
      <c r="D65" s="8" t="s">
        <v>3</v>
      </c>
      <c r="E65" s="7" t="s">
        <v>9</v>
      </c>
      <c r="F65" s="9">
        <v>0</v>
      </c>
      <c r="G65" s="17">
        <f ca="1" xml:space="preserve"> SUMIFS(المصارف!Q:Q,المصارف!D:D,Table482[[#This Row],[المجالات]],المصارف!O:O,C65)</f>
        <v>0</v>
      </c>
      <c r="H65" s="58"/>
      <c r="I65" s="16">
        <f ca="1">SUMIFS(المصارف!AA:AA,المصارف!D:D,E65,المصارف!AC:AC,C65)</f>
        <v>0</v>
      </c>
      <c r="J65" s="142">
        <f ca="1">SUMIFS(المصارف!AF:AF,المصارف!D:D,E65,المصارف!AI:AI,Table482[[#This Row],[تاريخ]])</f>
        <v>0</v>
      </c>
      <c r="K65" s="142">
        <f ca="1">SUMIFS(المصارف!AM:AM,المصارف!D:D,E65,المصارف!AP:AP,Table482[[#This Row],[تاريخ]])</f>
        <v>0</v>
      </c>
      <c r="L65" s="142">
        <f ca="1">SUMIFS(المصارف!AT:AT,المصارف!D:D,E65,المصارف!AV:AV,Table482[[#This Row],[تاريخ]])</f>
        <v>0</v>
      </c>
      <c r="M65" s="144">
        <f ca="1">SUMIFS(المصارف!AZ:AZ,المصارف!D:D,E65,المصارف!BB:BB,Table482[[#This Row],[تاريخ]])</f>
        <v>0</v>
      </c>
      <c r="N65" s="144">
        <f ca="1">IF(Table482[[#This Row],[المجالات]]&lt;&gt;"المسار الدائم", M65+L65+K65+J65+I65, SUMIF('المسار الدائم'!E:E,Table482[[#This Row],[تاريخ]],'المسار الدائم'!C:C))</f>
        <v>0</v>
      </c>
    </row>
    <row r="66" spans="1:14" ht="20.25" customHeight="1" thickBot="1" x14ac:dyDescent="0.55000000000000004">
      <c r="A66" s="141">
        <v>10</v>
      </c>
      <c r="B66" s="141">
        <f t="shared" ref="B66:B79" si="3">$O$2</f>
        <v>2022</v>
      </c>
      <c r="C66" s="141" t="str">
        <f t="shared" si="1"/>
        <v>10/2022</v>
      </c>
      <c r="D66" s="8" t="s">
        <v>3</v>
      </c>
      <c r="E66" s="7" t="s">
        <v>10</v>
      </c>
      <c r="F66" s="9">
        <v>0</v>
      </c>
      <c r="G66" s="17">
        <f ca="1" xml:space="preserve"> SUMIFS(المصارف!Q:Q,المصارف!D:D,Table482[[#This Row],[المجالات]],المصارف!O:O,C66)</f>
        <v>0</v>
      </c>
      <c r="H66" s="14"/>
      <c r="I66" s="16">
        <f ca="1">SUMIFS(المصارف!AA:AA,المصارف!D:D,E66,المصارف!AC:AC,C66)</f>
        <v>0</v>
      </c>
      <c r="J66" s="142">
        <f ca="1">SUMIFS(المصارف!AF:AF,المصارف!D:D,E66,المصارف!AI:AI,Table482[[#This Row],[تاريخ]])</f>
        <v>0</v>
      </c>
      <c r="K66" s="142">
        <f ca="1">SUMIFS(المصارف!AM:AM,المصارف!D:D,E66,المصارف!AP:AP,Table482[[#This Row],[تاريخ]])</f>
        <v>0</v>
      </c>
      <c r="L66" s="142">
        <f ca="1">SUMIFS(المصارف!AT:AT,المصارف!D:D,E66,المصارف!AV:AV,Table482[[#This Row],[تاريخ]])</f>
        <v>0</v>
      </c>
      <c r="M66" s="144">
        <f ca="1">SUMIFS(المصارف!AZ:AZ,المصارف!D:D,E66,المصارف!BB:BB,Table482[[#This Row],[تاريخ]])</f>
        <v>0</v>
      </c>
      <c r="N66" s="144">
        <f ca="1">IF(Table482[[#This Row],[المجالات]]&lt;&gt;"المسار الدائم", M66+L66+K66+J66+I66, SUMIF('المسار الدائم'!E:E,Table482[[#This Row],[تاريخ]],'المسار الدائم'!C:C))</f>
        <v>0</v>
      </c>
    </row>
    <row r="67" spans="1:14" ht="20.25" customHeight="1" thickBot="1" x14ac:dyDescent="0.55000000000000004">
      <c r="A67" s="141">
        <v>11</v>
      </c>
      <c r="B67" s="141">
        <f t="shared" si="3"/>
        <v>2022</v>
      </c>
      <c r="C67" s="141" t="str">
        <f t="shared" ref="C67:C79" si="4">ROUND(A67,0)&amp;"/"&amp;B67</f>
        <v>11/2022</v>
      </c>
      <c r="D67" s="15" t="s">
        <v>3</v>
      </c>
      <c r="E67" s="16" t="s">
        <v>4</v>
      </c>
      <c r="F67" s="18"/>
      <c r="G67" s="17">
        <f xml:space="preserve"> SUMIFS(المصارف!Q:Q,المصارف!D:D,Table482[[#This Row],[المجالات]],المصارف!O:O,C67)</f>
        <v>0</v>
      </c>
      <c r="H67" s="14"/>
      <c r="I67" s="16">
        <f>SUMIFS(المصارف!AA:AA,المصارف!D:D,E67,المصارف!AC:AC,C67)</f>
        <v>0</v>
      </c>
      <c r="J67" s="142">
        <f>SUMIFS(المصارف!AF:AF,المصارف!D:D,E67,المصارف!AI:AI,Table482[[#This Row],[تاريخ]])</f>
        <v>0</v>
      </c>
      <c r="K67" s="142">
        <f>SUMIFS(المصارف!AM:AM,المصارف!D:D,E67,المصارف!AP:AP,Table482[[#This Row],[تاريخ]])</f>
        <v>0</v>
      </c>
      <c r="L67" s="142">
        <f>SUMIFS(المصارف!AT:AT,المصارف!D:D,E67,المصارف!AV:AV,Table482[[#This Row],[تاريخ]])</f>
        <v>0</v>
      </c>
      <c r="M67" s="144">
        <f>SUMIFS(المصارف!AZ:AZ,المصارف!D:D,E67,المصارف!BB:BB,Table482[[#This Row],[تاريخ]])</f>
        <v>0</v>
      </c>
      <c r="N67" s="144">
        <f>IF(Table482[[#This Row],[المجالات]]&lt;&gt;"المسار الدائم", M67+L67+K67+J67+I67, SUMIF('المسار الدائم'!E:E,Table482[[#This Row],[تاريخ]],'المسار الدائم'!C:C))</f>
        <v>0</v>
      </c>
    </row>
    <row r="68" spans="1:14" ht="20.25" customHeight="1" thickBot="1" x14ac:dyDescent="0.55000000000000004">
      <c r="A68" s="141">
        <v>11</v>
      </c>
      <c r="B68" s="141">
        <f t="shared" si="3"/>
        <v>2022</v>
      </c>
      <c r="C68" s="141" t="str">
        <f t="shared" si="4"/>
        <v>11/2022</v>
      </c>
      <c r="D68" s="15" t="s">
        <v>3</v>
      </c>
      <c r="E68" s="16" t="s">
        <v>5</v>
      </c>
      <c r="F68" s="17"/>
      <c r="G68" s="17">
        <f xml:space="preserve"> SUMIFS(المصارف!Q:Q,المصارف!D:D,Table482[[#This Row],[المجالات]],المصارف!O:O,C68)</f>
        <v>0</v>
      </c>
      <c r="H68" s="14"/>
      <c r="I68" s="16">
        <f>SUMIFS(المصارف!AA:AA,المصارف!D:D,E68,المصارف!AC:AC,C68)</f>
        <v>0</v>
      </c>
      <c r="J68" s="142">
        <f>SUMIFS(المصارف!AF:AF,المصارف!D:D,E68,المصارف!AI:AI,Table482[[#This Row],[تاريخ]])</f>
        <v>0</v>
      </c>
      <c r="K68" s="142">
        <f>SUMIFS(المصارف!AM:AM,المصارف!D:D,E68,المصارف!AP:AP,Table482[[#This Row],[تاريخ]])</f>
        <v>0</v>
      </c>
      <c r="L68" s="142">
        <f>SUMIFS(المصارف!AT:AT,المصارف!D:D,E68,المصارف!AV:AV,Table482[[#This Row],[تاريخ]])</f>
        <v>0</v>
      </c>
      <c r="M68" s="144">
        <f>SUMIFS(المصارف!AZ:AZ,المصارف!D:D,E68,المصارف!BB:BB,Table482[[#This Row],[تاريخ]])</f>
        <v>0</v>
      </c>
      <c r="N68" s="144">
        <f>IF(Table482[[#This Row],[المجالات]]&lt;&gt;"المسار الدائم", M68+L68+K68+J68+I68, SUMIF('المسار الدائم'!E:E,Table482[[#This Row],[تاريخ]],'المسار الدائم'!C:C))</f>
        <v>0</v>
      </c>
    </row>
    <row r="69" spans="1:14" ht="20.25" customHeight="1" thickBot="1" x14ac:dyDescent="0.55000000000000004">
      <c r="A69" s="141">
        <v>11</v>
      </c>
      <c r="B69" s="141">
        <f t="shared" si="3"/>
        <v>2022</v>
      </c>
      <c r="C69" s="141" t="str">
        <f t="shared" si="4"/>
        <v>11/2022</v>
      </c>
      <c r="D69" s="15" t="s">
        <v>3</v>
      </c>
      <c r="E69" s="16" t="s">
        <v>6</v>
      </c>
      <c r="F69" s="17"/>
      <c r="G69" s="17">
        <f ca="1" xml:space="preserve"> SUMIFS(المصارف!Q:Q,المصارف!D:D,Table482[[#This Row],[المجالات]],المصارف!O:O,C69)</f>
        <v>0</v>
      </c>
      <c r="H69" s="14"/>
      <c r="I69" s="16">
        <f ca="1">SUMIFS(المصارف!AA:AA,المصارف!D:D,E69,المصارف!AC:AC,C69)</f>
        <v>0</v>
      </c>
      <c r="J69" s="142">
        <f ca="1">SUMIFS(المصارف!AF:AF,المصارف!D:D,E69,المصارف!AI:AI,Table482[[#This Row],[تاريخ]])</f>
        <v>0</v>
      </c>
      <c r="K69" s="142">
        <f ca="1">SUMIFS(المصارف!AM:AM,المصارف!D:D,E69,المصارف!AP:AP,Table482[[#This Row],[تاريخ]])</f>
        <v>0</v>
      </c>
      <c r="L69" s="142">
        <f ca="1">SUMIFS(المصارف!AT:AT,المصارف!D:D,E69,المصارف!AV:AV,Table482[[#This Row],[تاريخ]])</f>
        <v>0</v>
      </c>
      <c r="M69" s="144">
        <f ca="1">SUMIFS(المصارف!AZ:AZ,المصارف!D:D,E69,المصارف!BB:BB,Table482[[#This Row],[تاريخ]])</f>
        <v>0</v>
      </c>
      <c r="N69" s="144">
        <f ca="1">IF(Table482[[#This Row],[المجالات]]&lt;&gt;"المسار الدائم", M69+L69+K69+J69+I69, SUMIF('المسار الدائم'!E:E,Table482[[#This Row],[تاريخ]],'المسار الدائم'!C:C))</f>
        <v>0</v>
      </c>
    </row>
    <row r="70" spans="1:14" ht="20.25" customHeight="1" thickBot="1" x14ac:dyDescent="0.55000000000000004">
      <c r="A70" s="141">
        <v>11</v>
      </c>
      <c r="B70" s="141">
        <f t="shared" si="3"/>
        <v>2022</v>
      </c>
      <c r="C70" s="141" t="str">
        <f t="shared" si="4"/>
        <v>11/2022</v>
      </c>
      <c r="D70" s="15" t="s">
        <v>3</v>
      </c>
      <c r="E70" s="16" t="s">
        <v>7</v>
      </c>
      <c r="F70" s="17"/>
      <c r="G70" s="17">
        <f xml:space="preserve"> SUMIFS(المصارف!Q:Q,المصارف!D:D,Table482[[#This Row],[المجالات]],المصارف!O:O,C70)</f>
        <v>0</v>
      </c>
      <c r="H70" s="14"/>
      <c r="I70" s="16">
        <f>SUMIFS(المصارف!AA:AA,المصارف!D:D,E70,المصارف!AC:AC,C70)</f>
        <v>0</v>
      </c>
      <c r="J70" s="142">
        <f>SUMIFS(المصارف!AF:AF,المصارف!D:D,E70,المصارف!AI:AI,Table482[[#This Row],[تاريخ]])</f>
        <v>0</v>
      </c>
      <c r="K70" s="142">
        <f>SUMIFS(المصارف!AM:AM,المصارف!D:D,E70,المصارف!AP:AP,Table482[[#This Row],[تاريخ]])</f>
        <v>0</v>
      </c>
      <c r="L70" s="142">
        <f>SUMIFS(المصارف!AT:AT,المصارف!D:D,E70,المصارف!AV:AV,Table482[[#This Row],[تاريخ]])</f>
        <v>0</v>
      </c>
      <c r="M70" s="144">
        <f>SUMIFS(المصارف!AZ:AZ,المصارف!D:D,E70,المصارف!BB:BB,Table482[[#This Row],[تاريخ]])</f>
        <v>0</v>
      </c>
      <c r="N70" s="144">
        <f>IF(Table482[[#This Row],[المجالات]]&lt;&gt;"المسار الدائم", M70+L70+K70+J70+I70, SUMIF('المسار الدائم'!E:E,Table482[[#This Row],[تاريخ]],'المسار الدائم'!C:C))</f>
        <v>0</v>
      </c>
    </row>
    <row r="71" spans="1:14" ht="20.25" customHeight="1" thickBot="1" x14ac:dyDescent="0.55000000000000004">
      <c r="A71" s="141">
        <v>11</v>
      </c>
      <c r="B71" s="141">
        <f t="shared" si="3"/>
        <v>2022</v>
      </c>
      <c r="C71" s="141" t="str">
        <f t="shared" si="4"/>
        <v>11/2022</v>
      </c>
      <c r="D71" s="15" t="s">
        <v>3</v>
      </c>
      <c r="E71" s="16" t="s">
        <v>8</v>
      </c>
      <c r="F71" s="17"/>
      <c r="G71" s="17">
        <f ca="1" xml:space="preserve"> SUMIFS(المصارف!Q:Q,المصارف!D:D,Table482[[#This Row],[المجالات]],المصارف!O:O,C71)</f>
        <v>0</v>
      </c>
      <c r="H71" s="14"/>
      <c r="I71" s="16">
        <f ca="1">SUMIFS(المصارف!AA:AA,المصارف!D:D,E71,المصارف!AC:AC,C71)</f>
        <v>0</v>
      </c>
      <c r="J71" s="142">
        <f ca="1">SUMIFS(المصارف!AF:AF,المصارف!D:D,E71,المصارف!AI:AI,Table482[[#This Row],[تاريخ]])</f>
        <v>0</v>
      </c>
      <c r="K71" s="142">
        <f ca="1">SUMIFS(المصارف!AM:AM,المصارف!D:D,E71,المصارف!AP:AP,Table482[[#This Row],[تاريخ]])</f>
        <v>0</v>
      </c>
      <c r="L71" s="142">
        <f ca="1">SUMIFS(المصارف!AT:AT,المصارف!D:D,E71,المصارف!AV:AV,Table482[[#This Row],[تاريخ]])</f>
        <v>0</v>
      </c>
      <c r="M71" s="144">
        <f ca="1">SUMIFS(المصارف!AZ:AZ,المصارف!D:D,E71,المصارف!BB:BB,Table482[[#This Row],[تاريخ]])</f>
        <v>0</v>
      </c>
      <c r="N71" s="144">
        <f ca="1">IF(Table482[[#This Row],[المجالات]]&lt;&gt;"المسار الدائم", M71+L71+K71+J71+I71, SUMIF('المسار الدائم'!E:E,Table482[[#This Row],[تاريخ]],'المسار الدائم'!C:C))</f>
        <v>0</v>
      </c>
    </row>
    <row r="72" spans="1:14" ht="20.25" customHeight="1" thickBot="1" x14ac:dyDescent="0.55000000000000004">
      <c r="A72" s="141">
        <v>11</v>
      </c>
      <c r="B72" s="141">
        <f t="shared" si="3"/>
        <v>2022</v>
      </c>
      <c r="C72" s="141" t="str">
        <f t="shared" si="4"/>
        <v>11/2022</v>
      </c>
      <c r="D72" s="15" t="s">
        <v>3</v>
      </c>
      <c r="E72" s="16" t="s">
        <v>9</v>
      </c>
      <c r="F72" s="17"/>
      <c r="G72" s="17">
        <f ca="1" xml:space="preserve"> SUMIFS(المصارف!Q:Q,المصارف!D:D,Table482[[#This Row],[المجالات]],المصارف!O:O,C72)</f>
        <v>0</v>
      </c>
      <c r="H72" s="14"/>
      <c r="I72" s="16">
        <f ca="1">SUMIFS(المصارف!AA:AA,المصارف!D:D,E72,المصارف!AC:AC,C72)</f>
        <v>0</v>
      </c>
      <c r="J72" s="142">
        <f ca="1">SUMIFS(المصارف!AF:AF,المصارف!D:D,E72,المصارف!AI:AI,Table482[[#This Row],[تاريخ]])</f>
        <v>0</v>
      </c>
      <c r="K72" s="142">
        <f ca="1">SUMIFS(المصارف!AM:AM,المصارف!D:D,E72,المصارف!AP:AP,Table482[[#This Row],[تاريخ]])</f>
        <v>0</v>
      </c>
      <c r="L72" s="142">
        <f ca="1">SUMIFS(المصارف!AT:AT,المصارف!D:D,E72,المصارف!AV:AV,Table482[[#This Row],[تاريخ]])</f>
        <v>0</v>
      </c>
      <c r="M72" s="144">
        <f ca="1">SUMIFS(المصارف!AZ:AZ,المصارف!D:D,E72,المصارف!BB:BB,Table482[[#This Row],[تاريخ]])</f>
        <v>0</v>
      </c>
      <c r="N72" s="144">
        <f ca="1">IF(Table482[[#This Row],[المجالات]]&lt;&gt;"المسار الدائم", M72+L72+K72+J72+I72, SUMIF('المسار الدائم'!E:E,Table482[[#This Row],[تاريخ]],'المسار الدائم'!C:C))</f>
        <v>0</v>
      </c>
    </row>
    <row r="73" spans="1:14" ht="20.25" customHeight="1" thickBot="1" x14ac:dyDescent="0.55000000000000004">
      <c r="A73" s="141">
        <v>11</v>
      </c>
      <c r="B73" s="141">
        <f t="shared" si="3"/>
        <v>2022</v>
      </c>
      <c r="C73" s="141" t="str">
        <f t="shared" si="4"/>
        <v>11/2022</v>
      </c>
      <c r="D73" s="15" t="s">
        <v>3</v>
      </c>
      <c r="E73" s="16" t="s">
        <v>10</v>
      </c>
      <c r="F73" s="17"/>
      <c r="G73" s="17">
        <f ca="1" xml:space="preserve"> SUMIFS(المصارف!Q:Q,المصارف!D:D,Table482[[#This Row],[المجالات]],المصارف!O:O,C73)</f>
        <v>0</v>
      </c>
      <c r="H73" s="14"/>
      <c r="I73" s="16">
        <f ca="1">SUMIFS(المصارف!AA:AA,المصارف!D:D,E73,المصارف!AC:AC,C73)</f>
        <v>0</v>
      </c>
      <c r="J73" s="142">
        <f ca="1">SUMIFS(المصارف!AF:AF,المصارف!D:D,E73,المصارف!AI:AI,Table482[[#This Row],[تاريخ]])</f>
        <v>0</v>
      </c>
      <c r="K73" s="142">
        <f ca="1">SUMIFS(المصارف!AM:AM,المصارف!D:D,E73,المصارف!AP:AP,Table482[[#This Row],[تاريخ]])</f>
        <v>0</v>
      </c>
      <c r="L73" s="142">
        <f ca="1">SUMIFS(المصارف!AT:AT,المصارف!D:D,E73,المصارف!AV:AV,Table482[[#This Row],[تاريخ]])</f>
        <v>0</v>
      </c>
      <c r="M73" s="144">
        <f ca="1">SUMIFS(المصارف!AZ:AZ,المصارف!D:D,E73,المصارف!BB:BB,Table482[[#This Row],[تاريخ]])</f>
        <v>0</v>
      </c>
      <c r="N73" s="144">
        <f ca="1">IF(Table482[[#This Row],[المجالات]]&lt;&gt;"المسار الدائم", M73+L73+K73+J73+I73, SUMIF('المسار الدائم'!E:E,Table482[[#This Row],[تاريخ]],'المسار الدائم'!C:C))</f>
        <v>0</v>
      </c>
    </row>
    <row r="74" spans="1:14" ht="20.25" customHeight="1" thickBot="1" x14ac:dyDescent="0.55000000000000004">
      <c r="A74" s="141">
        <v>12</v>
      </c>
      <c r="B74" s="141">
        <f t="shared" si="3"/>
        <v>2022</v>
      </c>
      <c r="C74" s="141" t="str">
        <f t="shared" si="4"/>
        <v>12/2022</v>
      </c>
      <c r="D74" s="8" t="s">
        <v>3</v>
      </c>
      <c r="E74" s="7" t="s">
        <v>5</v>
      </c>
      <c r="F74" s="9">
        <v>0</v>
      </c>
      <c r="G74" s="17">
        <f xml:space="preserve"> SUMIFS(المصارف!Q:Q,المصارف!D:D,Table482[[#This Row],[المجالات]],المصارف!O:O,C74)</f>
        <v>0</v>
      </c>
      <c r="H74" s="14"/>
      <c r="I74" s="16">
        <f>SUMIFS(المصارف!AA:AA,المصارف!D:D,E74,المصارف!AC:AC,C74)</f>
        <v>0</v>
      </c>
      <c r="J74" s="142">
        <f>SUMIFS(المصارف!AF:AF,المصارف!D:D,E74,المصارف!AI:AI,Table482[[#This Row],[تاريخ]])</f>
        <v>0</v>
      </c>
      <c r="K74" s="142">
        <f>SUMIFS(المصارف!AM:AM,المصارف!D:D,E74,المصارف!AP:AP,Table482[[#This Row],[تاريخ]])</f>
        <v>0</v>
      </c>
      <c r="L74" s="142">
        <f>SUMIFS(المصارف!AT:AT,المصارف!D:D,E74,المصارف!AV:AV,Table482[[#This Row],[تاريخ]])</f>
        <v>0</v>
      </c>
      <c r="M74" s="144">
        <f>SUMIFS(المصارف!AZ:AZ,المصارف!D:D,E74,المصارف!BB:BB,Table482[[#This Row],[تاريخ]])</f>
        <v>0</v>
      </c>
      <c r="N74" s="144">
        <f>IF(Table482[[#This Row],[المجالات]]&lt;&gt;"المسار الدائم", M74+L74+K74+J74+I74, SUMIF('المسار الدائم'!E:E,Table482[[#This Row],[تاريخ]],'المسار الدائم'!C:C))</f>
        <v>0</v>
      </c>
    </row>
    <row r="75" spans="1:14" ht="20.25" customHeight="1" thickBot="1" x14ac:dyDescent="0.55000000000000004">
      <c r="A75" s="141">
        <v>12</v>
      </c>
      <c r="B75" s="141">
        <f t="shared" si="3"/>
        <v>2022</v>
      </c>
      <c r="C75" s="141" t="str">
        <f t="shared" si="4"/>
        <v>12/2022</v>
      </c>
      <c r="D75" s="8" t="s">
        <v>3</v>
      </c>
      <c r="E75" s="7" t="s">
        <v>6</v>
      </c>
      <c r="F75" s="9">
        <v>0</v>
      </c>
      <c r="G75" s="17">
        <f ca="1" xml:space="preserve"> SUMIFS(المصارف!Q:Q,المصارف!D:D,Table482[[#This Row],[المجالات]],المصارف!O:O,C75)</f>
        <v>0</v>
      </c>
      <c r="H75" s="14"/>
      <c r="I75" s="16">
        <f ca="1">SUMIFS(المصارف!AA:AA,المصارف!D:D,E75,المصارف!AC:AC,C75)</f>
        <v>0</v>
      </c>
      <c r="J75" s="142">
        <f ca="1">SUMIFS(المصارف!AF:AF,المصارف!D:D,E75,المصارف!AI:AI,Table482[[#This Row],[تاريخ]])</f>
        <v>0</v>
      </c>
      <c r="K75" s="142">
        <f ca="1">SUMIFS(المصارف!AM:AM,المصارف!D:D,E75,المصارف!AP:AP,Table482[[#This Row],[تاريخ]])</f>
        <v>0</v>
      </c>
      <c r="L75" s="142">
        <f ca="1">SUMIFS(المصارف!AT:AT,المصارف!D:D,E75,المصارف!AV:AV,Table482[[#This Row],[تاريخ]])</f>
        <v>0</v>
      </c>
      <c r="M75" s="144">
        <f ca="1">SUMIFS(المصارف!AZ:AZ,المصارف!D:D,E75,المصارف!BB:BB,Table482[[#This Row],[تاريخ]])</f>
        <v>0</v>
      </c>
      <c r="N75" s="144">
        <f ca="1">IF(Table482[[#This Row],[المجالات]]&lt;&gt;"المسار الدائم", M75+L75+K75+J75+I75, SUMIF('المسار الدائم'!E:E,Table482[[#This Row],[تاريخ]],'المسار الدائم'!C:C))</f>
        <v>0</v>
      </c>
    </row>
    <row r="76" spans="1:14" ht="20.25" customHeight="1" thickBot="1" x14ac:dyDescent="0.55000000000000004">
      <c r="A76" s="141">
        <v>12</v>
      </c>
      <c r="B76" s="141">
        <f t="shared" si="3"/>
        <v>2022</v>
      </c>
      <c r="C76" s="141" t="str">
        <f t="shared" si="4"/>
        <v>12/2022</v>
      </c>
      <c r="D76" s="8" t="s">
        <v>3</v>
      </c>
      <c r="E76" s="7" t="s">
        <v>7</v>
      </c>
      <c r="F76" s="9">
        <v>0</v>
      </c>
      <c r="G76" s="17">
        <f xml:space="preserve"> SUMIFS(المصارف!Q:Q,المصارف!D:D,Table482[[#This Row],[المجالات]],المصارف!O:O,C76)</f>
        <v>0</v>
      </c>
      <c r="H76" s="14"/>
      <c r="I76" s="16">
        <f>SUMIFS(المصارف!AA:AA,المصارف!D:D,E76,المصارف!AC:AC,C76)</f>
        <v>0</v>
      </c>
      <c r="J76" s="142">
        <f>SUMIFS(المصارف!AF:AF,المصارف!D:D,E76,المصارف!AI:AI,Table482[[#This Row],[تاريخ]])</f>
        <v>0</v>
      </c>
      <c r="K76" s="142">
        <f>SUMIFS(المصارف!AM:AM,المصارف!D:D,E76,المصارف!AP:AP,Table482[[#This Row],[تاريخ]])</f>
        <v>0</v>
      </c>
      <c r="L76" s="142">
        <f>SUMIFS(المصارف!AT:AT,المصارف!D:D,E76,المصارف!AV:AV,Table482[[#This Row],[تاريخ]])</f>
        <v>0</v>
      </c>
      <c r="M76" s="144">
        <f>SUMIFS(المصارف!AZ:AZ,المصارف!D:D,E76,المصارف!BB:BB,Table482[[#This Row],[تاريخ]])</f>
        <v>0</v>
      </c>
      <c r="N76" s="144">
        <f>IF(Table482[[#This Row],[المجالات]]&lt;&gt;"المسار الدائم", M76+L76+K76+J76+I76, SUMIF('المسار الدائم'!E:E,Table482[[#This Row],[تاريخ]],'المسار الدائم'!C:C))</f>
        <v>0</v>
      </c>
    </row>
    <row r="77" spans="1:14" ht="20.25" customHeight="1" thickBot="1" x14ac:dyDescent="0.55000000000000004">
      <c r="A77" s="141">
        <v>12</v>
      </c>
      <c r="B77" s="141">
        <f t="shared" si="3"/>
        <v>2022</v>
      </c>
      <c r="C77" s="141" t="str">
        <f t="shared" si="4"/>
        <v>12/2022</v>
      </c>
      <c r="D77" s="8" t="s">
        <v>3</v>
      </c>
      <c r="E77" s="7" t="s">
        <v>8</v>
      </c>
      <c r="F77" s="9">
        <v>0</v>
      </c>
      <c r="G77" s="17">
        <f ca="1" xml:space="preserve"> SUMIFS(المصارف!Q:Q,المصارف!D:D,Table482[[#This Row],[المجالات]],المصارف!O:O,C77)</f>
        <v>0</v>
      </c>
      <c r="H77" s="57"/>
      <c r="I77" s="16">
        <f ca="1">SUMIFS(المصارف!AA:AA,المصارف!D:D,E77,المصارف!AC:AC,C77)</f>
        <v>0</v>
      </c>
      <c r="J77" s="142">
        <f ca="1">SUMIFS(المصارف!AF:AF,المصارف!D:D,E77,المصارف!AI:AI,Table482[[#This Row],[تاريخ]])</f>
        <v>0</v>
      </c>
      <c r="K77" s="142">
        <f ca="1">SUMIFS(المصارف!AM:AM,المصارف!D:D,E77,المصارف!AP:AP,Table482[[#This Row],[تاريخ]])</f>
        <v>0</v>
      </c>
      <c r="L77" s="142">
        <f ca="1">SUMIFS(المصارف!AT:AT,المصارف!D:D,E77,المصارف!AV:AV,Table482[[#This Row],[تاريخ]])</f>
        <v>0</v>
      </c>
      <c r="M77" s="144">
        <f ca="1">SUMIFS(المصارف!AZ:AZ,المصارف!D:D,E77,المصارف!BB:BB,Table482[[#This Row],[تاريخ]])</f>
        <v>0</v>
      </c>
      <c r="N77" s="144">
        <f ca="1">IF(Table482[[#This Row],[المجالات]]&lt;&gt;"المسار الدائم", M77+L77+K77+J77+I77, SUMIF('المسار الدائم'!E:E,Table482[[#This Row],[تاريخ]],'المسار الدائم'!C:C))</f>
        <v>0</v>
      </c>
    </row>
    <row r="78" spans="1:14" ht="20.25" customHeight="1" thickBot="1" x14ac:dyDescent="0.55000000000000004">
      <c r="A78" s="141">
        <v>12</v>
      </c>
      <c r="B78" s="141">
        <f t="shared" si="3"/>
        <v>2022</v>
      </c>
      <c r="C78" s="141" t="str">
        <f t="shared" si="4"/>
        <v>12/2022</v>
      </c>
      <c r="D78" s="8" t="s">
        <v>3</v>
      </c>
      <c r="E78" s="7" t="s">
        <v>9</v>
      </c>
      <c r="F78" s="9">
        <v>0</v>
      </c>
      <c r="G78" s="17">
        <f ca="1" xml:space="preserve"> SUMIFS(المصارف!Q:Q,المصارف!D:D,Table482[[#This Row],[المجالات]],المصارف!O:O,C78)</f>
        <v>0</v>
      </c>
      <c r="H78" s="57"/>
      <c r="I78" s="16">
        <f ca="1">SUMIFS(المصارف!AA:AA,المصارف!D:D,E78,المصارف!AC:AC,C78)</f>
        <v>0</v>
      </c>
      <c r="J78" s="142">
        <f ca="1">SUMIFS(المصارف!AF:AF,المصارف!D:D,E78,المصارف!AI:AI,Table482[[#This Row],[تاريخ]])</f>
        <v>0</v>
      </c>
      <c r="K78" s="142">
        <f ca="1">SUMIFS(المصارف!AM:AM,المصارف!D:D,E78,المصارف!AP:AP,Table482[[#This Row],[تاريخ]])</f>
        <v>0</v>
      </c>
      <c r="L78" s="142">
        <f ca="1">SUMIFS(المصارف!AT:AT,المصارف!D:D,E78,المصارف!AV:AV,Table482[[#This Row],[تاريخ]])</f>
        <v>0</v>
      </c>
      <c r="M78" s="144">
        <f ca="1">SUMIFS(المصارف!AZ:AZ,المصارف!D:D,E78,المصارف!BB:BB,Table482[[#This Row],[تاريخ]])</f>
        <v>0</v>
      </c>
      <c r="N78" s="144">
        <f ca="1">IF(Table482[[#This Row],[المجالات]]&lt;&gt;"المسار الدائم", M78+L78+K78+J78+I78, SUMIF('المسار الدائم'!E:E,Table482[[#This Row],[تاريخ]],'المسار الدائم'!C:C))</f>
        <v>0</v>
      </c>
    </row>
    <row r="79" spans="1:14" ht="20.25" customHeight="1" thickBot="1" x14ac:dyDescent="0.55000000000000004">
      <c r="A79" s="141">
        <v>12</v>
      </c>
      <c r="B79" s="141">
        <f t="shared" si="3"/>
        <v>2022</v>
      </c>
      <c r="C79" s="141" t="str">
        <f t="shared" si="4"/>
        <v>12/2022</v>
      </c>
      <c r="D79" s="8" t="s">
        <v>3</v>
      </c>
      <c r="E79" s="7" t="s">
        <v>10</v>
      </c>
      <c r="F79" s="9">
        <v>0</v>
      </c>
      <c r="G79" s="17">
        <f ca="1" xml:space="preserve"> SUMIFS(المصارف!Q:Q,المصارف!D:D,Table482[[#This Row],[المجالات]],المصارف!O:O,C79)</f>
        <v>0</v>
      </c>
      <c r="H79" s="57"/>
      <c r="I79" s="16">
        <f ca="1">SUMIFS(المصارف!AA:AA,المصارف!D:D,E79,المصارف!AC:AC,C79)</f>
        <v>0</v>
      </c>
      <c r="J79" s="142">
        <f ca="1">SUMIFS(المصارف!AF:AF,المصارف!D:D,E79,المصارف!AI:AI,Table482[[#This Row],[تاريخ]])</f>
        <v>0</v>
      </c>
      <c r="K79" s="142">
        <f ca="1">SUMIFS(المصارف!AM:AM,المصارف!D:D,E79,المصارف!AP:AP,Table482[[#This Row],[تاريخ]])</f>
        <v>0</v>
      </c>
      <c r="L79" s="142">
        <f ca="1">SUMIFS(المصارف!AT:AT,المصارف!D:D,E79,المصارف!AV:AV,Table482[[#This Row],[تاريخ]])</f>
        <v>0</v>
      </c>
      <c r="M79" s="144">
        <f ca="1">SUMIFS(المصارف!AZ:AZ,المصارف!D:D,E79,المصارف!BB:BB,Table482[[#This Row],[تاريخ]])</f>
        <v>0</v>
      </c>
      <c r="N79" s="144">
        <f ca="1">IF(Table482[[#This Row],[المجالات]]&lt;&gt;"المسار الدائم", M79+L79+K79+J79+I79, SUMIF('المسار الدائم'!E:E,Table482[[#This Row],[تاريخ]],'المسار الدائم'!C:C))</f>
        <v>0</v>
      </c>
    </row>
    <row r="80" spans="1:14" ht="16.8" x14ac:dyDescent="0.5">
      <c r="A80" s="5"/>
      <c r="B80" s="5"/>
    </row>
    <row r="81" spans="1:2" ht="16.8" x14ac:dyDescent="0.5">
      <c r="A81" s="5"/>
      <c r="B81" s="5"/>
    </row>
    <row r="82" spans="1:2" ht="16.8" x14ac:dyDescent="0.5">
      <c r="A82" s="5"/>
      <c r="B82" s="5"/>
    </row>
    <row r="83" spans="1:2" ht="16.8" x14ac:dyDescent="0.5">
      <c r="A83" s="5"/>
      <c r="B83" s="5"/>
    </row>
    <row r="84" spans="1:2" ht="16.8" x14ac:dyDescent="0.5">
      <c r="A84" s="5"/>
      <c r="B84" s="5"/>
    </row>
    <row r="85" spans="1:2" ht="16.8" x14ac:dyDescent="0.5">
      <c r="A85" s="5"/>
      <c r="B85" s="5"/>
    </row>
    <row r="86" spans="1:2" ht="16.8" x14ac:dyDescent="0.5">
      <c r="A86" s="5"/>
      <c r="B86" s="5"/>
    </row>
    <row r="87" spans="1:2" ht="16.8" x14ac:dyDescent="0.5">
      <c r="A87" s="5"/>
      <c r="B87" s="5"/>
    </row>
    <row r="88" spans="1:2" ht="16.8" x14ac:dyDescent="0.5">
      <c r="A88" s="5"/>
      <c r="B88" s="5"/>
    </row>
    <row r="89" spans="1:2" ht="16.8" x14ac:dyDescent="0.5">
      <c r="A89" s="5"/>
      <c r="B89" s="5"/>
    </row>
    <row r="90" spans="1:2" ht="16.8" x14ac:dyDescent="0.5">
      <c r="A90" s="5"/>
      <c r="B90" s="5"/>
    </row>
    <row r="91" spans="1:2" ht="16.8" x14ac:dyDescent="0.5">
      <c r="A91" s="5"/>
      <c r="B91" s="5"/>
    </row>
    <row r="92" spans="1:2" ht="16.8" x14ac:dyDescent="0.5">
      <c r="A92" s="5"/>
      <c r="B92" s="5"/>
    </row>
    <row r="93" spans="1:2" ht="16.8" x14ac:dyDescent="0.5">
      <c r="A93" s="5"/>
      <c r="B93" s="5"/>
    </row>
    <row r="94" spans="1:2" ht="16.8" x14ac:dyDescent="0.5">
      <c r="A94" s="5"/>
      <c r="B94" s="5"/>
    </row>
    <row r="95" spans="1:2" ht="16.8" x14ac:dyDescent="0.5">
      <c r="A95" s="5"/>
      <c r="B95" s="5"/>
    </row>
    <row r="96" spans="1:2" ht="16.8" x14ac:dyDescent="0.5">
      <c r="A96" s="5"/>
      <c r="B96" s="5"/>
    </row>
    <row r="97" spans="1:2" ht="16.8" x14ac:dyDescent="0.5">
      <c r="A97" s="5"/>
      <c r="B97" s="5"/>
    </row>
    <row r="98" spans="1:2" ht="16.8" x14ac:dyDescent="0.5">
      <c r="A98" s="5"/>
      <c r="B98" s="5"/>
    </row>
    <row r="99" spans="1:2" ht="16.8" x14ac:dyDescent="0.5">
      <c r="A99" s="5"/>
      <c r="B99" s="5"/>
    </row>
    <row r="100" spans="1:2" ht="16.8" x14ac:dyDescent="0.5">
      <c r="A100" s="5"/>
      <c r="B100" s="5"/>
    </row>
    <row r="101" spans="1:2" ht="16.8" x14ac:dyDescent="0.5">
      <c r="A101" s="5"/>
      <c r="B101" s="5"/>
    </row>
    <row r="102" spans="1:2" ht="16.8" x14ac:dyDescent="0.5">
      <c r="A102" s="5"/>
      <c r="B102" s="5"/>
    </row>
    <row r="103" spans="1:2" ht="16.8" x14ac:dyDescent="0.5">
      <c r="A103" s="5"/>
      <c r="B103" s="5"/>
    </row>
    <row r="104" spans="1:2" ht="16.8" x14ac:dyDescent="0.5">
      <c r="A104" s="5"/>
      <c r="B104" s="5"/>
    </row>
    <row r="105" spans="1:2" ht="16.8" x14ac:dyDescent="0.5">
      <c r="A105" s="5"/>
      <c r="B105" s="5"/>
    </row>
    <row r="106" spans="1:2" ht="16.8" x14ac:dyDescent="0.5">
      <c r="A106" s="5"/>
      <c r="B106" s="5"/>
    </row>
    <row r="107" spans="1:2" ht="16.8" x14ac:dyDescent="0.5">
      <c r="A107" s="5"/>
      <c r="B107" s="5"/>
    </row>
    <row r="108" spans="1:2" ht="16.8" x14ac:dyDescent="0.5">
      <c r="A108" s="5"/>
      <c r="B108" s="5"/>
    </row>
    <row r="109" spans="1:2" ht="16.8" x14ac:dyDescent="0.5">
      <c r="A109" s="5"/>
      <c r="B109" s="5"/>
    </row>
    <row r="110" spans="1:2" ht="16.8" x14ac:dyDescent="0.5">
      <c r="A110" s="5"/>
      <c r="B110" s="5"/>
    </row>
    <row r="111" spans="1:2" ht="16.8" x14ac:dyDescent="0.5">
      <c r="A111" s="5"/>
      <c r="B111" s="5"/>
    </row>
    <row r="112" spans="1:2" ht="16.8" x14ac:dyDescent="0.5">
      <c r="A112" s="5"/>
      <c r="B112" s="5"/>
    </row>
    <row r="113" spans="1:2" ht="16.8" x14ac:dyDescent="0.5">
      <c r="A113" s="5"/>
      <c r="B113" s="5"/>
    </row>
    <row r="114" spans="1:2" ht="16.8" x14ac:dyDescent="0.5">
      <c r="A114" s="5"/>
      <c r="B114" s="5"/>
    </row>
    <row r="115" spans="1:2" ht="16.8" x14ac:dyDescent="0.5">
      <c r="A115" s="5"/>
      <c r="B115" s="5"/>
    </row>
    <row r="116" spans="1:2" ht="16.8" x14ac:dyDescent="0.5">
      <c r="A116" s="5"/>
      <c r="B116" s="5"/>
    </row>
    <row r="117" spans="1:2" ht="16.8" x14ac:dyDescent="0.5">
      <c r="A117" s="5"/>
      <c r="B117" s="5"/>
    </row>
    <row r="118" spans="1:2" ht="16.8" x14ac:dyDescent="0.5">
      <c r="A118" s="5"/>
      <c r="B118" s="5"/>
    </row>
    <row r="119" spans="1:2" ht="16.8" x14ac:dyDescent="0.5">
      <c r="A119" s="5"/>
      <c r="B119" s="5"/>
    </row>
    <row r="120" spans="1:2" ht="16.8" x14ac:dyDescent="0.5">
      <c r="A120" s="5"/>
      <c r="B120" s="5"/>
    </row>
    <row r="121" spans="1:2" ht="16.8" x14ac:dyDescent="0.5">
      <c r="A121" s="5"/>
      <c r="B121" s="5"/>
    </row>
    <row r="122" spans="1:2" ht="16.8" x14ac:dyDescent="0.5">
      <c r="A122" s="5"/>
      <c r="B122" s="5"/>
    </row>
    <row r="123" spans="1:2" ht="16.8" x14ac:dyDescent="0.5">
      <c r="A123" s="5"/>
      <c r="B123" s="5"/>
    </row>
    <row r="124" spans="1:2" ht="16.8" x14ac:dyDescent="0.5">
      <c r="A124" s="5"/>
      <c r="B124" s="5"/>
    </row>
    <row r="125" spans="1:2" ht="16.8" x14ac:dyDescent="0.5">
      <c r="A125" s="5"/>
      <c r="B125" s="5"/>
    </row>
    <row r="126" spans="1:2" ht="16.8" x14ac:dyDescent="0.5">
      <c r="A126" s="5"/>
      <c r="B126" s="5"/>
    </row>
    <row r="127" spans="1:2" ht="16.8" x14ac:dyDescent="0.5">
      <c r="A127" s="5"/>
      <c r="B127" s="5"/>
    </row>
    <row r="128" spans="1:2" ht="16.8" x14ac:dyDescent="0.5">
      <c r="A128" s="5"/>
      <c r="B128" s="5"/>
    </row>
    <row r="129" spans="1:2" ht="16.8" x14ac:dyDescent="0.5">
      <c r="A129" s="5"/>
      <c r="B129" s="5"/>
    </row>
    <row r="130" spans="1:2" ht="16.8" x14ac:dyDescent="0.5">
      <c r="A130" s="5"/>
      <c r="B130" s="5"/>
    </row>
    <row r="131" spans="1:2" ht="16.8" x14ac:dyDescent="0.5">
      <c r="A131" s="5"/>
      <c r="B131" s="5"/>
    </row>
    <row r="132" spans="1:2" ht="16.8" x14ac:dyDescent="0.5">
      <c r="A132" s="5"/>
      <c r="B132" s="5"/>
    </row>
    <row r="133" spans="1:2" ht="16.8" x14ac:dyDescent="0.5">
      <c r="A133" s="5"/>
      <c r="B133" s="5"/>
    </row>
    <row r="134" spans="1:2" ht="16.8" x14ac:dyDescent="0.5">
      <c r="A134" s="5"/>
      <c r="B134" s="5"/>
    </row>
    <row r="135" spans="1:2" ht="16.8" x14ac:dyDescent="0.5">
      <c r="A135" s="5"/>
      <c r="B135" s="5"/>
    </row>
    <row r="136" spans="1:2" ht="16.8" x14ac:dyDescent="0.5">
      <c r="A136" s="5"/>
      <c r="B136" s="5"/>
    </row>
    <row r="137" spans="1:2" ht="16.8" x14ac:dyDescent="0.5">
      <c r="A137" s="5"/>
      <c r="B137" s="5"/>
    </row>
    <row r="138" spans="1:2" ht="16.8" x14ac:dyDescent="0.5">
      <c r="A138" s="5"/>
      <c r="B138" s="5"/>
    </row>
    <row r="139" spans="1:2" ht="16.8" x14ac:dyDescent="0.5">
      <c r="A139" s="5"/>
      <c r="B139" s="5"/>
    </row>
    <row r="140" spans="1:2" ht="16.8" x14ac:dyDescent="0.5">
      <c r="A140" s="5"/>
      <c r="B140" s="5"/>
    </row>
    <row r="141" spans="1:2" ht="16.8" x14ac:dyDescent="0.5">
      <c r="A141" s="5"/>
      <c r="B141" s="5"/>
    </row>
    <row r="142" spans="1:2" ht="16.8" x14ac:dyDescent="0.5">
      <c r="A142" s="5"/>
      <c r="B142" s="5"/>
    </row>
    <row r="143" spans="1:2" ht="16.8" x14ac:dyDescent="0.5">
      <c r="A143" s="5"/>
      <c r="B143" s="5"/>
    </row>
    <row r="144" spans="1:2" ht="16.8" x14ac:dyDescent="0.5">
      <c r="A144" s="5"/>
      <c r="B144" s="5"/>
    </row>
    <row r="145" spans="1:2" ht="16.8" x14ac:dyDescent="0.5">
      <c r="A145" s="5"/>
      <c r="B145" s="5"/>
    </row>
    <row r="146" spans="1:2" ht="16.8" x14ac:dyDescent="0.5">
      <c r="A146" s="5"/>
      <c r="B146" s="5"/>
    </row>
    <row r="147" spans="1:2" ht="16.8" x14ac:dyDescent="0.5">
      <c r="A147" s="5"/>
      <c r="B147" s="5"/>
    </row>
    <row r="148" spans="1:2" ht="16.8" x14ac:dyDescent="0.5">
      <c r="A148" s="5"/>
      <c r="B148" s="5"/>
    </row>
    <row r="149" spans="1:2" ht="16.8" x14ac:dyDescent="0.5">
      <c r="A149" s="5"/>
      <c r="B149" s="5"/>
    </row>
    <row r="150" spans="1:2" ht="16.8" x14ac:dyDescent="0.5">
      <c r="A150" s="5"/>
      <c r="B150" s="5"/>
    </row>
    <row r="151" spans="1:2" ht="16.8" x14ac:dyDescent="0.5">
      <c r="A151" s="5"/>
      <c r="B151" s="5"/>
    </row>
    <row r="152" spans="1:2" ht="16.8" x14ac:dyDescent="0.5">
      <c r="A152" s="5"/>
      <c r="B152" s="5"/>
    </row>
    <row r="153" spans="1:2" ht="16.8" x14ac:dyDescent="0.5">
      <c r="A153" s="5"/>
      <c r="B153" s="5"/>
    </row>
    <row r="154" spans="1:2" ht="16.8" x14ac:dyDescent="0.5">
      <c r="A154" s="5"/>
      <c r="B154" s="5"/>
    </row>
    <row r="155" spans="1:2" ht="16.8" x14ac:dyDescent="0.5">
      <c r="A155" s="5"/>
      <c r="B155" s="5"/>
    </row>
    <row r="156" spans="1:2" ht="16.8" x14ac:dyDescent="0.5">
      <c r="A156" s="5"/>
      <c r="B156" s="5"/>
    </row>
    <row r="157" spans="1:2" ht="16.8" x14ac:dyDescent="0.5">
      <c r="A157" s="5"/>
      <c r="B157" s="5"/>
    </row>
    <row r="158" spans="1:2" ht="16.8" x14ac:dyDescent="0.5">
      <c r="A158" s="5"/>
      <c r="B158" s="5"/>
    </row>
    <row r="159" spans="1:2" ht="16.8" x14ac:dyDescent="0.5">
      <c r="A159" s="5"/>
      <c r="B159" s="5"/>
    </row>
    <row r="160" spans="1:2" ht="16.8" x14ac:dyDescent="0.5">
      <c r="A160" s="5"/>
      <c r="B160" s="5"/>
    </row>
    <row r="161" spans="1:2" ht="16.8" x14ac:dyDescent="0.5">
      <c r="A161" s="5"/>
      <c r="B161" s="5"/>
    </row>
    <row r="162" spans="1:2" ht="16.8" x14ac:dyDescent="0.5">
      <c r="A162" s="5"/>
      <c r="B162" s="5"/>
    </row>
    <row r="163" spans="1:2" ht="16.8" x14ac:dyDescent="0.5">
      <c r="A163" s="5"/>
      <c r="B163" s="5"/>
    </row>
    <row r="164" spans="1:2" ht="16.8" x14ac:dyDescent="0.5">
      <c r="A164" s="5"/>
      <c r="B164" s="5"/>
    </row>
    <row r="165" spans="1:2" ht="16.8" x14ac:dyDescent="0.5">
      <c r="A165" s="5"/>
      <c r="B165" s="5"/>
    </row>
    <row r="166" spans="1:2" ht="16.8" x14ac:dyDescent="0.5">
      <c r="A166" s="5"/>
      <c r="B166" s="5"/>
    </row>
    <row r="167" spans="1:2" ht="16.8" x14ac:dyDescent="0.5">
      <c r="A167" s="5"/>
      <c r="B167" s="5"/>
    </row>
    <row r="168" spans="1:2" ht="16.8" x14ac:dyDescent="0.5">
      <c r="A168" s="5"/>
      <c r="B168" s="5"/>
    </row>
    <row r="169" spans="1:2" ht="16.8" x14ac:dyDescent="0.5">
      <c r="A169" s="5"/>
      <c r="B169" s="5"/>
    </row>
    <row r="170" spans="1:2" ht="16.8" x14ac:dyDescent="0.5">
      <c r="A170" s="5"/>
      <c r="B170" s="5"/>
    </row>
    <row r="171" spans="1:2" ht="16.8" x14ac:dyDescent="0.5">
      <c r="A171" s="5"/>
      <c r="B171" s="5"/>
    </row>
    <row r="172" spans="1:2" ht="16.8" x14ac:dyDescent="0.5">
      <c r="A172" s="5"/>
      <c r="B172" s="5"/>
    </row>
    <row r="173" spans="1:2" ht="16.8" x14ac:dyDescent="0.5">
      <c r="A173" s="5"/>
      <c r="B173" s="5"/>
    </row>
    <row r="174" spans="1:2" ht="16.8" x14ac:dyDescent="0.5">
      <c r="A174" s="5"/>
      <c r="B174" s="5"/>
    </row>
    <row r="175" spans="1:2" ht="16.8" x14ac:dyDescent="0.5">
      <c r="A175" s="5"/>
      <c r="B175" s="5"/>
    </row>
    <row r="176" spans="1:2" ht="16.8" x14ac:dyDescent="0.5">
      <c r="A176" s="5"/>
      <c r="B176" s="5"/>
    </row>
    <row r="177" spans="1:2" ht="16.8" x14ac:dyDescent="0.5">
      <c r="A177" s="5"/>
      <c r="B177" s="5"/>
    </row>
    <row r="178" spans="1:2" ht="16.8" x14ac:dyDescent="0.5">
      <c r="A178" s="5"/>
      <c r="B178" s="5"/>
    </row>
    <row r="179" spans="1:2" ht="16.8" x14ac:dyDescent="0.5">
      <c r="A179" s="5"/>
      <c r="B179" s="5"/>
    </row>
    <row r="180" spans="1:2" ht="16.8" x14ac:dyDescent="0.5">
      <c r="A180" s="5"/>
      <c r="B180" s="5"/>
    </row>
    <row r="181" spans="1:2" ht="16.8" x14ac:dyDescent="0.5">
      <c r="A181" s="5"/>
      <c r="B181" s="5"/>
    </row>
    <row r="182" spans="1:2" ht="16.8" x14ac:dyDescent="0.5">
      <c r="A182" s="5"/>
      <c r="B182" s="5"/>
    </row>
    <row r="183" spans="1:2" ht="16.8" x14ac:dyDescent="0.5">
      <c r="A183" s="5"/>
      <c r="B183" s="5"/>
    </row>
    <row r="184" spans="1:2" ht="16.8" x14ac:dyDescent="0.5">
      <c r="A184" s="5"/>
      <c r="B184" s="5"/>
    </row>
    <row r="185" spans="1:2" ht="16.8" x14ac:dyDescent="0.5">
      <c r="A185" s="5"/>
      <c r="B185" s="5"/>
    </row>
    <row r="186" spans="1:2" ht="16.8" x14ac:dyDescent="0.5">
      <c r="A186" s="5"/>
      <c r="B186" s="5"/>
    </row>
    <row r="187" spans="1:2" ht="16.8" x14ac:dyDescent="0.5">
      <c r="A187" s="5"/>
      <c r="B187" s="5"/>
    </row>
    <row r="188" spans="1:2" ht="16.8" x14ac:dyDescent="0.5">
      <c r="A188" s="5"/>
      <c r="B188" s="5"/>
    </row>
    <row r="189" spans="1:2" ht="16.8" x14ac:dyDescent="0.5">
      <c r="A189" s="5"/>
      <c r="B189" s="5"/>
    </row>
    <row r="190" spans="1:2" ht="16.8" x14ac:dyDescent="0.5">
      <c r="A190" s="5"/>
      <c r="B190" s="5"/>
    </row>
    <row r="191" spans="1:2" ht="16.8" x14ac:dyDescent="0.5">
      <c r="A191" s="5"/>
      <c r="B191" s="5"/>
    </row>
    <row r="192" spans="1:2" ht="16.8" x14ac:dyDescent="0.5">
      <c r="A192" s="5"/>
      <c r="B192" s="5"/>
    </row>
    <row r="193" spans="1:2" ht="16.8" x14ac:dyDescent="0.5">
      <c r="A193" s="5"/>
      <c r="B193" s="5"/>
    </row>
    <row r="194" spans="1:2" ht="16.8" x14ac:dyDescent="0.5">
      <c r="A194" s="5"/>
      <c r="B194" s="5"/>
    </row>
    <row r="195" spans="1:2" ht="16.8" x14ac:dyDescent="0.5">
      <c r="A195" s="5"/>
      <c r="B195" s="5"/>
    </row>
    <row r="196" spans="1:2" ht="16.8" x14ac:dyDescent="0.5">
      <c r="A196" s="5"/>
      <c r="B196" s="5"/>
    </row>
    <row r="197" spans="1:2" ht="16.8" x14ac:dyDescent="0.5">
      <c r="A197" s="5"/>
      <c r="B197" s="5"/>
    </row>
    <row r="198" spans="1:2" ht="16.8" x14ac:dyDescent="0.5">
      <c r="A198" s="5"/>
      <c r="B198" s="5"/>
    </row>
    <row r="199" spans="1:2" ht="16.8" x14ac:dyDescent="0.5">
      <c r="A199" s="5"/>
      <c r="B199" s="5"/>
    </row>
    <row r="200" spans="1:2" ht="16.8" x14ac:dyDescent="0.5">
      <c r="A200" s="5"/>
      <c r="B200" s="5"/>
    </row>
    <row r="201" spans="1:2" ht="16.8" x14ac:dyDescent="0.5">
      <c r="A201" s="5"/>
      <c r="B201" s="5"/>
    </row>
    <row r="202" spans="1:2" ht="16.8" x14ac:dyDescent="0.5">
      <c r="A202" s="5"/>
      <c r="B202" s="5"/>
    </row>
    <row r="203" spans="1:2" ht="16.8" x14ac:dyDescent="0.5">
      <c r="A203" s="5"/>
      <c r="B203" s="5"/>
    </row>
    <row r="204" spans="1:2" ht="16.8" x14ac:dyDescent="0.5">
      <c r="A204" s="5"/>
      <c r="B204" s="5"/>
    </row>
    <row r="205" spans="1:2" ht="16.8" x14ac:dyDescent="0.5">
      <c r="A205" s="5"/>
      <c r="B205" s="5"/>
    </row>
    <row r="206" spans="1:2" ht="16.8" x14ac:dyDescent="0.5">
      <c r="A206" s="5"/>
      <c r="B206" s="5"/>
    </row>
    <row r="207" spans="1:2" ht="16.8" x14ac:dyDescent="0.5">
      <c r="A207" s="5"/>
      <c r="B207" s="5"/>
    </row>
    <row r="208" spans="1:2" ht="16.8" x14ac:dyDescent="0.5">
      <c r="A208" s="5"/>
      <c r="B208" s="5"/>
    </row>
    <row r="209" spans="1:2" ht="16.8" x14ac:dyDescent="0.5">
      <c r="A209" s="5"/>
      <c r="B209" s="5"/>
    </row>
    <row r="210" spans="1:2" ht="16.8" x14ac:dyDescent="0.5">
      <c r="A210" s="5"/>
      <c r="B210" s="5"/>
    </row>
    <row r="211" spans="1:2" ht="16.8" x14ac:dyDescent="0.5">
      <c r="A211" s="5"/>
      <c r="B211" s="5"/>
    </row>
    <row r="212" spans="1:2" ht="16.8" x14ac:dyDescent="0.5">
      <c r="A212" s="5"/>
      <c r="B212" s="5"/>
    </row>
    <row r="213" spans="1:2" ht="16.8" x14ac:dyDescent="0.5">
      <c r="A213" s="5"/>
      <c r="B213" s="5"/>
    </row>
    <row r="214" spans="1:2" ht="16.8" x14ac:dyDescent="0.5">
      <c r="A214" s="5"/>
      <c r="B214" s="5"/>
    </row>
    <row r="215" spans="1:2" ht="16.8" x14ac:dyDescent="0.5">
      <c r="A215" s="5"/>
      <c r="B215" s="5"/>
    </row>
    <row r="216" spans="1:2" ht="16.8" x14ac:dyDescent="0.5">
      <c r="A216" s="5"/>
      <c r="B216" s="5"/>
    </row>
    <row r="217" spans="1:2" ht="16.8" x14ac:dyDescent="0.5">
      <c r="A217" s="5"/>
      <c r="B217" s="5"/>
    </row>
    <row r="218" spans="1:2" ht="16.8" x14ac:dyDescent="0.5">
      <c r="A218" s="5"/>
      <c r="B218" s="5"/>
    </row>
    <row r="219" spans="1:2" ht="16.8" x14ac:dyDescent="0.5">
      <c r="A219" s="5"/>
      <c r="B219" s="5"/>
    </row>
    <row r="220" spans="1:2" ht="16.8" x14ac:dyDescent="0.5">
      <c r="A220" s="5"/>
      <c r="B220" s="5"/>
    </row>
    <row r="221" spans="1:2" ht="16.8" x14ac:dyDescent="0.5">
      <c r="A221" s="5"/>
      <c r="B221" s="5"/>
    </row>
    <row r="222" spans="1:2" ht="16.8" x14ac:dyDescent="0.5">
      <c r="A222" s="5"/>
      <c r="B222" s="5"/>
    </row>
    <row r="223" spans="1:2" ht="16.8" x14ac:dyDescent="0.5">
      <c r="A223" s="5"/>
      <c r="B223" s="5"/>
    </row>
    <row r="224" spans="1:2" ht="16.8" x14ac:dyDescent="0.5">
      <c r="A224" s="5"/>
      <c r="B224" s="5"/>
    </row>
    <row r="225" spans="1:2" ht="16.8" x14ac:dyDescent="0.5">
      <c r="A225" s="5"/>
      <c r="B225" s="5"/>
    </row>
    <row r="226" spans="1:2" ht="16.8" x14ac:dyDescent="0.5">
      <c r="A226" s="5"/>
      <c r="B226" s="5"/>
    </row>
    <row r="227" spans="1:2" ht="16.8" x14ac:dyDescent="0.5">
      <c r="A227" s="5"/>
      <c r="B227" s="5"/>
    </row>
    <row r="228" spans="1:2" ht="16.8" x14ac:dyDescent="0.5">
      <c r="A228" s="5"/>
      <c r="B228" s="5"/>
    </row>
    <row r="229" spans="1:2" ht="16.8" x14ac:dyDescent="0.5">
      <c r="A229" s="5"/>
      <c r="B229" s="5"/>
    </row>
    <row r="230" spans="1:2" ht="16.8" x14ac:dyDescent="0.5">
      <c r="A230" s="5"/>
      <c r="B230" s="5"/>
    </row>
    <row r="231" spans="1:2" ht="16.8" x14ac:dyDescent="0.5">
      <c r="A231" s="5"/>
      <c r="B231" s="5"/>
    </row>
    <row r="232" spans="1:2" ht="16.8" x14ac:dyDescent="0.5">
      <c r="A232" s="5"/>
      <c r="B232" s="5"/>
    </row>
    <row r="233" spans="1:2" ht="16.8" x14ac:dyDescent="0.5">
      <c r="A233" s="5"/>
      <c r="B233" s="5"/>
    </row>
    <row r="234" spans="1:2" ht="16.8" x14ac:dyDescent="0.5">
      <c r="A234" s="5"/>
      <c r="B234" s="5"/>
    </row>
    <row r="235" spans="1:2" ht="16.8" x14ac:dyDescent="0.5">
      <c r="A235" s="5"/>
      <c r="B235" s="5"/>
    </row>
    <row r="236" spans="1:2" ht="16.8" x14ac:dyDescent="0.5">
      <c r="A236" s="5"/>
      <c r="B236" s="5"/>
    </row>
    <row r="237" spans="1:2" ht="16.8" x14ac:dyDescent="0.5">
      <c r="A237" s="5"/>
      <c r="B237" s="5"/>
    </row>
    <row r="238" spans="1:2" ht="16.8" x14ac:dyDescent="0.5">
      <c r="A238" s="5"/>
      <c r="B238" s="5"/>
    </row>
    <row r="239" spans="1:2" ht="16.8" x14ac:dyDescent="0.5">
      <c r="A239" s="5"/>
      <c r="B239" s="5"/>
    </row>
    <row r="240" spans="1:2" ht="16.8" x14ac:dyDescent="0.5">
      <c r="A240" s="5"/>
      <c r="B240" s="5"/>
    </row>
    <row r="241" spans="1:2" ht="16.8" x14ac:dyDescent="0.5">
      <c r="A241" s="5"/>
      <c r="B241" s="5"/>
    </row>
    <row r="242" spans="1:2" ht="16.8" x14ac:dyDescent="0.5">
      <c r="A242" s="5"/>
      <c r="B242" s="5"/>
    </row>
    <row r="243" spans="1:2" ht="16.8" x14ac:dyDescent="0.5">
      <c r="A243" s="5"/>
      <c r="B243" s="5"/>
    </row>
    <row r="244" spans="1:2" ht="16.8" x14ac:dyDescent="0.5">
      <c r="A244" s="5"/>
      <c r="B244" s="5"/>
    </row>
    <row r="245" spans="1:2" ht="16.8" x14ac:dyDescent="0.5">
      <c r="A245" s="5"/>
      <c r="B245" s="5"/>
    </row>
    <row r="246" spans="1:2" ht="16.8" x14ac:dyDescent="0.5">
      <c r="A246" s="5"/>
      <c r="B246" s="5"/>
    </row>
    <row r="247" spans="1:2" ht="16.8" x14ac:dyDescent="0.5">
      <c r="A247" s="5"/>
      <c r="B247" s="5"/>
    </row>
    <row r="248" spans="1:2" ht="16.8" x14ac:dyDescent="0.5">
      <c r="A248" s="5"/>
      <c r="B248" s="5"/>
    </row>
    <row r="249" spans="1:2" ht="16.8" x14ac:dyDescent="0.5">
      <c r="A249" s="5"/>
      <c r="B249" s="5"/>
    </row>
    <row r="250" spans="1:2" ht="16.8" x14ac:dyDescent="0.5">
      <c r="A250" s="5"/>
      <c r="B250" s="5"/>
    </row>
    <row r="251" spans="1:2" ht="16.8" x14ac:dyDescent="0.5">
      <c r="A251" s="5"/>
      <c r="B251" s="5"/>
    </row>
    <row r="252" spans="1:2" ht="16.8" x14ac:dyDescent="0.5">
      <c r="A252" s="5"/>
      <c r="B252" s="5"/>
    </row>
    <row r="253" spans="1:2" ht="16.8" x14ac:dyDescent="0.5">
      <c r="A253" s="5"/>
      <c r="B253" s="5"/>
    </row>
    <row r="254" spans="1:2" ht="16.8" x14ac:dyDescent="0.5">
      <c r="A254" s="5"/>
      <c r="B254" s="5"/>
    </row>
    <row r="255" spans="1:2" ht="17.399999999999999" thickBot="1" x14ac:dyDescent="0.55000000000000004">
      <c r="A255" s="5"/>
      <c r="B255" s="5"/>
    </row>
  </sheetData>
  <phoneticPr fontId="2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DA40-7773-4934-99C8-0870D4B7DE90}">
  <dimension ref="B1:AH149"/>
  <sheetViews>
    <sheetView rightToLeft="1" topLeftCell="K1" workbookViewId="0">
      <selection activeCell="U11" sqref="U11"/>
    </sheetView>
  </sheetViews>
  <sheetFormatPr defaultRowHeight="16.8" x14ac:dyDescent="0.5"/>
  <cols>
    <col min="2" max="2" width="21.140625" bestFit="1" customWidth="1"/>
    <col min="3" max="3" width="29" bestFit="1" customWidth="1"/>
    <col min="4" max="4" width="19.85546875" bestFit="1" customWidth="1"/>
    <col min="5" max="5" width="18.85546875" bestFit="1" customWidth="1"/>
    <col min="6" max="6" width="20" bestFit="1" customWidth="1"/>
    <col min="7" max="7" width="21.85546875" bestFit="1" customWidth="1"/>
    <col min="8" max="8" width="10.42578125" bestFit="1" customWidth="1"/>
    <col min="9" max="9" width="26" bestFit="1" customWidth="1"/>
    <col min="10" max="10" width="25.140625" bestFit="1" customWidth="1"/>
    <col min="11" max="11" width="29.28515625" bestFit="1" customWidth="1"/>
    <col min="12" max="12" width="19.7109375" bestFit="1" customWidth="1"/>
    <col min="13" max="13" width="19.28515625" bestFit="1" customWidth="1"/>
    <col min="14" max="14" width="20.85546875" bestFit="1" customWidth="1"/>
    <col min="15" max="15" width="20.28515625" bestFit="1" customWidth="1"/>
    <col min="16" max="16" width="20.7109375" bestFit="1" customWidth="1"/>
    <col min="17" max="17" width="24.85546875" bestFit="1" customWidth="1"/>
    <col min="18" max="18" width="20.42578125" bestFit="1" customWidth="1"/>
    <col min="19" max="19" width="20" bestFit="1" customWidth="1"/>
    <col min="20" max="20" width="22.42578125" bestFit="1" customWidth="1"/>
    <col min="21" max="21" width="23.7109375" bestFit="1" customWidth="1"/>
    <col min="22" max="22" width="19.7109375" bestFit="1" customWidth="1"/>
    <col min="23" max="23" width="23.85546875" bestFit="1" customWidth="1"/>
    <col min="24" max="24" width="25" bestFit="1" customWidth="1"/>
    <col min="25" max="25" width="22.42578125" bestFit="1" customWidth="1"/>
    <col min="26" max="26" width="26.42578125" bestFit="1" customWidth="1"/>
    <col min="27" max="27" width="14" bestFit="1" customWidth="1"/>
    <col min="28" max="28" width="6.28515625" bestFit="1" customWidth="1"/>
    <col min="32" max="32" width="12.140625" bestFit="1" customWidth="1"/>
    <col min="34" max="34" width="16" customWidth="1"/>
  </cols>
  <sheetData>
    <row r="1" spans="2:34" x14ac:dyDescent="0.5">
      <c r="AF1" t="s">
        <v>372</v>
      </c>
      <c r="AH1" s="21" t="s">
        <v>38</v>
      </c>
    </row>
    <row r="2" spans="2:34" ht="18" x14ac:dyDescent="0.5">
      <c r="B2" s="127" t="s">
        <v>498</v>
      </c>
      <c r="C2" s="127" t="s">
        <v>666</v>
      </c>
      <c r="D2" s="127" t="s">
        <v>505</v>
      </c>
      <c r="E2" s="127" t="s">
        <v>509</v>
      </c>
      <c r="F2" s="127" t="s">
        <v>511</v>
      </c>
      <c r="G2" s="127" t="s">
        <v>515</v>
      </c>
      <c r="H2" s="127" t="s">
        <v>667</v>
      </c>
      <c r="I2" s="127" t="s">
        <v>668</v>
      </c>
      <c r="J2" s="127" t="s">
        <v>669</v>
      </c>
      <c r="K2" s="127" t="s">
        <v>670</v>
      </c>
      <c r="L2" s="127" t="s">
        <v>529</v>
      </c>
      <c r="M2" s="127" t="s">
        <v>533</v>
      </c>
      <c r="N2" s="127" t="s">
        <v>537</v>
      </c>
      <c r="O2" s="127" t="s">
        <v>541</v>
      </c>
      <c r="P2" s="127" t="s">
        <v>544</v>
      </c>
      <c r="Q2" s="138" t="s">
        <v>671</v>
      </c>
      <c r="R2" s="127" t="s">
        <v>551</v>
      </c>
      <c r="S2" s="127" t="s">
        <v>555</v>
      </c>
      <c r="T2" s="127" t="s">
        <v>559</v>
      </c>
      <c r="U2" s="138" t="s">
        <v>672</v>
      </c>
      <c r="V2" s="127" t="s">
        <v>564</v>
      </c>
      <c r="W2" s="127" t="s">
        <v>673</v>
      </c>
      <c r="X2" s="138" t="s">
        <v>674</v>
      </c>
      <c r="Y2" s="138" t="s">
        <v>675</v>
      </c>
      <c r="Z2" s="138" t="s">
        <v>676</v>
      </c>
      <c r="AA2" s="127" t="s">
        <v>575</v>
      </c>
      <c r="AB2" s="127" t="s">
        <v>584</v>
      </c>
      <c r="AF2" t="s">
        <v>216</v>
      </c>
      <c r="AH2" s="22" t="s">
        <v>40</v>
      </c>
    </row>
    <row r="3" spans="2:34" ht="18" x14ac:dyDescent="0.5">
      <c r="B3" s="129" t="s">
        <v>499</v>
      </c>
      <c r="C3" s="130" t="s">
        <v>502</v>
      </c>
      <c r="D3" s="131" t="s">
        <v>506</v>
      </c>
      <c r="E3" s="129" t="s">
        <v>510</v>
      </c>
      <c r="F3" s="132" t="s">
        <v>512</v>
      </c>
      <c r="G3" s="133" t="s">
        <v>516</v>
      </c>
      <c r="H3" s="125" t="s">
        <v>519</v>
      </c>
      <c r="I3" s="129" t="s">
        <v>520</v>
      </c>
      <c r="J3" s="130" t="s">
        <v>523</v>
      </c>
      <c r="K3" s="131" t="s">
        <v>526</v>
      </c>
      <c r="L3" s="132" t="s">
        <v>530</v>
      </c>
      <c r="M3" s="125" t="s">
        <v>534</v>
      </c>
      <c r="N3" s="129" t="s">
        <v>538</v>
      </c>
      <c r="O3" s="133" t="s">
        <v>542</v>
      </c>
      <c r="P3" s="134" t="s">
        <v>545</v>
      </c>
      <c r="Q3" s="135" t="s">
        <v>548</v>
      </c>
      <c r="R3" s="125" t="s">
        <v>552</v>
      </c>
      <c r="S3" s="129" t="s">
        <v>556</v>
      </c>
      <c r="T3" s="132" t="s">
        <v>560</v>
      </c>
      <c r="U3" s="133" t="s">
        <v>561</v>
      </c>
      <c r="V3" s="134" t="s">
        <v>565</v>
      </c>
      <c r="W3" s="131" t="s">
        <v>568</v>
      </c>
      <c r="X3" s="129" t="s">
        <v>570</v>
      </c>
      <c r="Y3" s="130" t="s">
        <v>572</v>
      </c>
      <c r="Z3" s="136" t="s">
        <v>573</v>
      </c>
      <c r="AA3" s="125" t="s">
        <v>576</v>
      </c>
      <c r="AB3" s="127"/>
      <c r="AF3" t="s">
        <v>105</v>
      </c>
      <c r="AH3" s="107"/>
    </row>
    <row r="4" spans="2:34" ht="18" x14ac:dyDescent="0.5">
      <c r="B4" s="129" t="s">
        <v>500</v>
      </c>
      <c r="C4" s="130" t="s">
        <v>503</v>
      </c>
      <c r="D4" s="131" t="s">
        <v>507</v>
      </c>
      <c r="E4" s="127"/>
      <c r="F4" s="132" t="s">
        <v>513</v>
      </c>
      <c r="G4" s="133" t="s">
        <v>517</v>
      </c>
      <c r="H4" s="127"/>
      <c r="I4" s="129" t="s">
        <v>521</v>
      </c>
      <c r="J4" s="130" t="s">
        <v>524</v>
      </c>
      <c r="K4" s="131" t="s">
        <v>527</v>
      </c>
      <c r="L4" s="132" t="s">
        <v>531</v>
      </c>
      <c r="M4" s="125" t="s">
        <v>535</v>
      </c>
      <c r="N4" s="129" t="s">
        <v>539</v>
      </c>
      <c r="O4" s="133" t="s">
        <v>543</v>
      </c>
      <c r="P4" s="134" t="s">
        <v>546</v>
      </c>
      <c r="Q4" s="135" t="s">
        <v>549</v>
      </c>
      <c r="R4" s="125" t="s">
        <v>553</v>
      </c>
      <c r="S4" s="129" t="s">
        <v>557</v>
      </c>
      <c r="T4" s="127"/>
      <c r="U4" s="133" t="s">
        <v>562</v>
      </c>
      <c r="V4" s="134" t="s">
        <v>566</v>
      </c>
      <c r="W4" s="131" t="s">
        <v>569</v>
      </c>
      <c r="X4" s="129" t="s">
        <v>571</v>
      </c>
      <c r="Y4" s="127"/>
      <c r="Z4" s="136" t="s">
        <v>574</v>
      </c>
      <c r="AA4" s="127"/>
      <c r="AB4" s="127"/>
      <c r="AF4" t="s">
        <v>439</v>
      </c>
    </row>
    <row r="5" spans="2:34" ht="18" x14ac:dyDescent="0.5">
      <c r="B5" s="129" t="s">
        <v>501</v>
      </c>
      <c r="C5" s="130" t="s">
        <v>504</v>
      </c>
      <c r="D5" s="131" t="s">
        <v>508</v>
      </c>
      <c r="E5" s="127"/>
      <c r="F5" s="132" t="s">
        <v>514</v>
      </c>
      <c r="G5" s="133" t="s">
        <v>518</v>
      </c>
      <c r="H5" s="127"/>
      <c r="I5" s="129" t="s">
        <v>522</v>
      </c>
      <c r="J5" s="130" t="s">
        <v>525</v>
      </c>
      <c r="K5" s="131" t="s">
        <v>528</v>
      </c>
      <c r="L5" s="132" t="s">
        <v>532</v>
      </c>
      <c r="M5" s="125" t="s">
        <v>536</v>
      </c>
      <c r="N5" s="129" t="s">
        <v>540</v>
      </c>
      <c r="O5" s="127"/>
      <c r="P5" s="134" t="s">
        <v>547</v>
      </c>
      <c r="Q5" s="135" t="s">
        <v>550</v>
      </c>
      <c r="R5" s="125" t="s">
        <v>554</v>
      </c>
      <c r="S5" s="129" t="s">
        <v>558</v>
      </c>
      <c r="T5" s="127"/>
      <c r="U5" s="133" t="s">
        <v>563</v>
      </c>
      <c r="V5" s="134" t="s">
        <v>567</v>
      </c>
      <c r="W5" s="127"/>
      <c r="X5" s="127"/>
      <c r="Y5" s="127"/>
      <c r="Z5" s="127"/>
      <c r="AA5" s="127"/>
      <c r="AB5" s="127"/>
      <c r="AF5" t="s">
        <v>231</v>
      </c>
    </row>
    <row r="6" spans="2:34" ht="18" x14ac:dyDescent="0.5"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F6" t="s">
        <v>312</v>
      </c>
    </row>
    <row r="7" spans="2:34" ht="18.600000000000001" thickBot="1" x14ac:dyDescent="0.55000000000000004"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F7" t="s">
        <v>302</v>
      </c>
    </row>
    <row r="8" spans="2:34" ht="20.399999999999999" thickBot="1" x14ac:dyDescent="0.55000000000000004">
      <c r="B8" s="139" t="s">
        <v>677</v>
      </c>
      <c r="D8" s="120" t="s">
        <v>695</v>
      </c>
      <c r="F8" s="120" t="s">
        <v>696</v>
      </c>
      <c r="H8" t="s">
        <v>31</v>
      </c>
      <c r="J8" s="120" t="s">
        <v>715</v>
      </c>
      <c r="K8" s="137"/>
      <c r="L8" s="120" t="s">
        <v>36</v>
      </c>
      <c r="M8" s="137"/>
      <c r="N8" s="20"/>
      <c r="O8" s="120" t="s">
        <v>716</v>
      </c>
      <c r="Q8" s="195" t="s">
        <v>745</v>
      </c>
      <c r="S8" s="139" t="s">
        <v>747</v>
      </c>
      <c r="U8" s="201" t="s">
        <v>750</v>
      </c>
      <c r="W8" s="202" t="s">
        <v>753</v>
      </c>
      <c r="AF8" t="s">
        <v>213</v>
      </c>
    </row>
    <row r="9" spans="2:34" ht="20.399999999999999" thickBot="1" x14ac:dyDescent="0.55000000000000004">
      <c r="B9" s="139" t="s">
        <v>577</v>
      </c>
      <c r="D9" s="121" t="s">
        <v>8</v>
      </c>
      <c r="F9" s="121" t="s">
        <v>439</v>
      </c>
      <c r="H9" s="125" t="s">
        <v>587</v>
      </c>
      <c r="J9" s="137" t="s">
        <v>41</v>
      </c>
      <c r="K9" s="20"/>
      <c r="L9" s="20" t="s">
        <v>718</v>
      </c>
      <c r="M9" s="20"/>
      <c r="N9" s="20"/>
      <c r="O9" s="20"/>
      <c r="Q9" s="195" t="s">
        <v>718</v>
      </c>
      <c r="S9" s="3" t="s">
        <v>71</v>
      </c>
      <c r="U9" s="3" t="s">
        <v>1</v>
      </c>
      <c r="W9" s="54" t="s">
        <v>73</v>
      </c>
      <c r="AF9" t="s">
        <v>243</v>
      </c>
    </row>
    <row r="10" spans="2:34" ht="20.399999999999999" thickBot="1" x14ac:dyDescent="0.55000000000000004">
      <c r="B10" s="139" t="s">
        <v>665</v>
      </c>
      <c r="D10" s="121" t="s">
        <v>494</v>
      </c>
      <c r="F10" s="121" t="s">
        <v>462</v>
      </c>
      <c r="H10" s="125" t="s">
        <v>590</v>
      </c>
      <c r="J10" s="137" t="s">
        <v>39</v>
      </c>
      <c r="K10" s="20"/>
      <c r="L10" s="20" t="s">
        <v>720</v>
      </c>
      <c r="M10" s="20"/>
      <c r="N10" s="20"/>
      <c r="O10" s="137" t="s">
        <v>485</v>
      </c>
      <c r="Q10" s="195"/>
      <c r="S10" s="3" t="s">
        <v>74</v>
      </c>
      <c r="U10" s="3" t="s">
        <v>614</v>
      </c>
      <c r="W10" s="54" t="s">
        <v>72</v>
      </c>
      <c r="AF10" t="s">
        <v>157</v>
      </c>
    </row>
    <row r="11" spans="2:34" ht="20.399999999999999" thickBot="1" x14ac:dyDescent="0.55000000000000004">
      <c r="D11" s="121" t="s">
        <v>9</v>
      </c>
      <c r="F11" s="121" t="s">
        <v>357</v>
      </c>
      <c r="H11" s="125" t="s">
        <v>591</v>
      </c>
      <c r="J11" s="137" t="s">
        <v>491</v>
      </c>
      <c r="K11" s="20"/>
      <c r="L11" s="20" t="s">
        <v>719</v>
      </c>
      <c r="M11" s="20"/>
      <c r="N11" s="20"/>
      <c r="O11" s="137" t="s">
        <v>486</v>
      </c>
      <c r="U11" s="3" t="s">
        <v>615</v>
      </c>
      <c r="AF11" t="s">
        <v>351</v>
      </c>
    </row>
    <row r="12" spans="2:34" ht="19.8" x14ac:dyDescent="0.5">
      <c r="D12" s="121" t="s">
        <v>482</v>
      </c>
      <c r="F12" s="121" t="s">
        <v>83</v>
      </c>
      <c r="H12" s="182" t="s">
        <v>617</v>
      </c>
      <c r="J12" s="137" t="s">
        <v>492</v>
      </c>
      <c r="K12" s="20"/>
      <c r="L12" s="20"/>
      <c r="M12" s="20"/>
      <c r="N12" s="20"/>
      <c r="O12" s="137" t="s">
        <v>487</v>
      </c>
      <c r="AF12" t="s">
        <v>456</v>
      </c>
    </row>
    <row r="13" spans="2:34" ht="19.8" x14ac:dyDescent="0.5">
      <c r="D13" s="121" t="s">
        <v>10</v>
      </c>
      <c r="F13" s="121" t="s">
        <v>202</v>
      </c>
      <c r="J13" s="20"/>
      <c r="K13" s="20"/>
      <c r="L13" s="20"/>
      <c r="M13" s="20"/>
      <c r="N13" s="20"/>
      <c r="O13" s="137" t="s">
        <v>488</v>
      </c>
      <c r="AF13" t="s">
        <v>378</v>
      </c>
    </row>
    <row r="14" spans="2:34" ht="19.8" x14ac:dyDescent="0.5">
      <c r="D14" s="121" t="s">
        <v>6</v>
      </c>
      <c r="F14" s="121" t="s">
        <v>187</v>
      </c>
      <c r="J14" s="20"/>
      <c r="K14" s="20"/>
      <c r="L14" s="20"/>
      <c r="M14" s="20"/>
      <c r="N14" s="20"/>
      <c r="O14" s="137" t="s">
        <v>489</v>
      </c>
      <c r="AF14" t="s">
        <v>132</v>
      </c>
    </row>
    <row r="15" spans="2:34" ht="19.8" x14ac:dyDescent="0.5">
      <c r="D15" s="121" t="s">
        <v>495</v>
      </c>
      <c r="F15" s="121" t="s">
        <v>234</v>
      </c>
      <c r="J15" s="20"/>
      <c r="K15" s="20"/>
      <c r="L15" s="20"/>
      <c r="M15" s="20"/>
      <c r="N15" s="20"/>
      <c r="O15" s="137" t="s">
        <v>490</v>
      </c>
      <c r="T15" s="195"/>
      <c r="AF15" t="s">
        <v>197</v>
      </c>
    </row>
    <row r="16" spans="2:34" ht="19.8" x14ac:dyDescent="0.5">
      <c r="D16" s="121" t="s">
        <v>493</v>
      </c>
      <c r="F16" s="121" t="s">
        <v>311</v>
      </c>
      <c r="J16" s="20"/>
      <c r="K16" s="20"/>
      <c r="L16" s="20"/>
      <c r="M16" s="20"/>
      <c r="N16" s="20"/>
      <c r="O16" s="137" t="s">
        <v>601</v>
      </c>
      <c r="AF16" t="s">
        <v>249</v>
      </c>
    </row>
    <row r="17" spans="6:32" ht="19.8" x14ac:dyDescent="0.5">
      <c r="F17" s="121" t="s">
        <v>366</v>
      </c>
      <c r="J17" s="20"/>
      <c r="K17" s="20"/>
      <c r="L17" s="20"/>
      <c r="M17" s="20"/>
      <c r="N17" s="20"/>
      <c r="O17" s="137"/>
      <c r="AF17" t="s">
        <v>89</v>
      </c>
    </row>
    <row r="18" spans="6:32" ht="19.8" x14ac:dyDescent="0.5">
      <c r="F18" s="121" t="s">
        <v>332</v>
      </c>
      <c r="J18" s="20"/>
      <c r="K18" s="20"/>
      <c r="L18" s="20"/>
      <c r="M18" s="20"/>
      <c r="N18" s="20"/>
      <c r="O18" s="20"/>
      <c r="AF18" t="s">
        <v>436</v>
      </c>
    </row>
    <row r="19" spans="6:32" x14ac:dyDescent="0.5">
      <c r="F19" s="121" t="s">
        <v>268</v>
      </c>
      <c r="AF19" t="s">
        <v>164</v>
      </c>
    </row>
    <row r="20" spans="6:32" x14ac:dyDescent="0.5">
      <c r="F20" s="121" t="s">
        <v>496</v>
      </c>
      <c r="AF20" t="s">
        <v>252</v>
      </c>
    </row>
    <row r="21" spans="6:32" x14ac:dyDescent="0.5">
      <c r="F21" s="121" t="s">
        <v>143</v>
      </c>
      <c r="AF21" t="s">
        <v>393</v>
      </c>
    </row>
    <row r="22" spans="6:32" x14ac:dyDescent="0.5">
      <c r="F22" s="121" t="s">
        <v>415</v>
      </c>
      <c r="AF22" t="s">
        <v>405</v>
      </c>
    </row>
    <row r="23" spans="6:32" x14ac:dyDescent="0.5">
      <c r="AF23" t="s">
        <v>139</v>
      </c>
    </row>
    <row r="24" spans="6:32" x14ac:dyDescent="0.5">
      <c r="AF24" t="s">
        <v>235</v>
      </c>
    </row>
    <row r="25" spans="6:32" x14ac:dyDescent="0.5">
      <c r="AF25" t="s">
        <v>92</v>
      </c>
    </row>
    <row r="26" spans="6:32" x14ac:dyDescent="0.5">
      <c r="AF26" t="s">
        <v>209</v>
      </c>
    </row>
    <row r="27" spans="6:32" x14ac:dyDescent="0.5">
      <c r="AF27" t="s">
        <v>83</v>
      </c>
    </row>
    <row r="28" spans="6:32" x14ac:dyDescent="0.5">
      <c r="AF28" t="s">
        <v>384</v>
      </c>
    </row>
    <row r="29" spans="6:32" x14ac:dyDescent="0.5">
      <c r="AF29" t="s">
        <v>140</v>
      </c>
    </row>
    <row r="30" spans="6:32" x14ac:dyDescent="0.5">
      <c r="AF30" t="s">
        <v>108</v>
      </c>
    </row>
    <row r="31" spans="6:32" x14ac:dyDescent="0.5">
      <c r="AF31" t="s">
        <v>118</v>
      </c>
    </row>
    <row r="32" spans="6:32" x14ac:dyDescent="0.5">
      <c r="AF32" t="s">
        <v>354</v>
      </c>
    </row>
    <row r="33" spans="32:32" x14ac:dyDescent="0.5">
      <c r="AF33" t="s">
        <v>226</v>
      </c>
    </row>
    <row r="34" spans="32:32" x14ac:dyDescent="0.5">
      <c r="AF34" t="s">
        <v>344</v>
      </c>
    </row>
    <row r="35" spans="32:32" x14ac:dyDescent="0.5">
      <c r="AF35" t="s">
        <v>341</v>
      </c>
    </row>
    <row r="36" spans="32:32" x14ac:dyDescent="0.5">
      <c r="AF36" t="s">
        <v>147</v>
      </c>
    </row>
    <row r="37" spans="32:32" x14ac:dyDescent="0.5">
      <c r="AF37" t="s">
        <v>408</v>
      </c>
    </row>
    <row r="38" spans="32:32" x14ac:dyDescent="0.5">
      <c r="AF38" t="s">
        <v>402</v>
      </c>
    </row>
    <row r="39" spans="32:32" x14ac:dyDescent="0.5">
      <c r="AF39" t="s">
        <v>265</v>
      </c>
    </row>
    <row r="40" spans="32:32" x14ac:dyDescent="0.5">
      <c r="AF40" t="s">
        <v>178</v>
      </c>
    </row>
    <row r="41" spans="32:32" x14ac:dyDescent="0.5">
      <c r="AF41" t="s">
        <v>445</v>
      </c>
    </row>
    <row r="42" spans="32:32" x14ac:dyDescent="0.5">
      <c r="AF42" t="s">
        <v>191</v>
      </c>
    </row>
    <row r="43" spans="32:32" x14ac:dyDescent="0.5">
      <c r="AF43" t="s">
        <v>363</v>
      </c>
    </row>
    <row r="44" spans="32:32" x14ac:dyDescent="0.5">
      <c r="AF44" t="s">
        <v>399</v>
      </c>
    </row>
    <row r="45" spans="32:32" x14ac:dyDescent="0.5">
      <c r="AF45" t="s">
        <v>199</v>
      </c>
    </row>
    <row r="46" spans="32:32" x14ac:dyDescent="0.5">
      <c r="AF46" t="s">
        <v>135</v>
      </c>
    </row>
    <row r="47" spans="32:32" x14ac:dyDescent="0.5">
      <c r="AF47" t="s">
        <v>338</v>
      </c>
    </row>
    <row r="48" spans="32:32" x14ac:dyDescent="0.5">
      <c r="AF48" t="s">
        <v>449</v>
      </c>
    </row>
    <row r="49" spans="32:32" x14ac:dyDescent="0.5">
      <c r="AF49" t="s">
        <v>466</v>
      </c>
    </row>
    <row r="50" spans="32:32" x14ac:dyDescent="0.5">
      <c r="AF50" t="s">
        <v>246</v>
      </c>
    </row>
    <row r="51" spans="32:32" x14ac:dyDescent="0.5">
      <c r="AF51" t="s">
        <v>148</v>
      </c>
    </row>
    <row r="52" spans="32:32" x14ac:dyDescent="0.5">
      <c r="AF52" t="s">
        <v>99</v>
      </c>
    </row>
    <row r="53" spans="32:32" x14ac:dyDescent="0.5">
      <c r="AF53" t="s">
        <v>161</v>
      </c>
    </row>
    <row r="54" spans="32:32" x14ac:dyDescent="0.5">
      <c r="AF54" t="s">
        <v>151</v>
      </c>
    </row>
    <row r="55" spans="32:32" x14ac:dyDescent="0.5">
      <c r="AF55" t="s">
        <v>298</v>
      </c>
    </row>
    <row r="56" spans="32:32" x14ac:dyDescent="0.5">
      <c r="AF56" t="s">
        <v>96</v>
      </c>
    </row>
    <row r="57" spans="32:32" x14ac:dyDescent="0.5">
      <c r="AF57" t="s">
        <v>442</v>
      </c>
    </row>
    <row r="58" spans="32:32" x14ac:dyDescent="0.5">
      <c r="AF58" t="s">
        <v>187</v>
      </c>
    </row>
    <row r="59" spans="32:32" x14ac:dyDescent="0.5">
      <c r="AF59" t="s">
        <v>212</v>
      </c>
    </row>
    <row r="60" spans="32:32" x14ac:dyDescent="0.5">
      <c r="AF60" t="s">
        <v>124</v>
      </c>
    </row>
    <row r="61" spans="32:32" x14ac:dyDescent="0.5">
      <c r="AF61" t="s">
        <v>441</v>
      </c>
    </row>
    <row r="62" spans="32:32" x14ac:dyDescent="0.5">
      <c r="AF62" t="s">
        <v>174</v>
      </c>
    </row>
    <row r="63" spans="32:32" x14ac:dyDescent="0.5">
      <c r="AF63" t="s">
        <v>219</v>
      </c>
    </row>
    <row r="64" spans="32:32" x14ac:dyDescent="0.5">
      <c r="AF64" t="s">
        <v>259</v>
      </c>
    </row>
    <row r="65" spans="32:32" x14ac:dyDescent="0.5">
      <c r="AF65" t="s">
        <v>278</v>
      </c>
    </row>
    <row r="66" spans="32:32" x14ac:dyDescent="0.5">
      <c r="AF66" t="s">
        <v>184</v>
      </c>
    </row>
    <row r="67" spans="32:32" x14ac:dyDescent="0.5">
      <c r="AF67" t="s">
        <v>317</v>
      </c>
    </row>
    <row r="68" spans="32:32" x14ac:dyDescent="0.5">
      <c r="AF68" t="s">
        <v>326</v>
      </c>
    </row>
    <row r="69" spans="32:32" x14ac:dyDescent="0.5">
      <c r="AF69" t="s">
        <v>269</v>
      </c>
    </row>
    <row r="70" spans="32:32" x14ac:dyDescent="0.5">
      <c r="AF70" t="s">
        <v>396</v>
      </c>
    </row>
    <row r="71" spans="32:32" x14ac:dyDescent="0.5">
      <c r="AF71" t="s">
        <v>291</v>
      </c>
    </row>
    <row r="72" spans="32:32" x14ac:dyDescent="0.5">
      <c r="AF72" t="s">
        <v>181</v>
      </c>
    </row>
    <row r="73" spans="32:32" x14ac:dyDescent="0.5">
      <c r="AF73" t="s">
        <v>305</v>
      </c>
    </row>
    <row r="74" spans="32:32" x14ac:dyDescent="0.5">
      <c r="AF74" t="s">
        <v>297</v>
      </c>
    </row>
    <row r="75" spans="32:32" x14ac:dyDescent="0.5">
      <c r="AF75" t="s">
        <v>171</v>
      </c>
    </row>
    <row r="76" spans="32:32" x14ac:dyDescent="0.5">
      <c r="AF76" t="s">
        <v>195</v>
      </c>
    </row>
    <row r="77" spans="32:32" x14ac:dyDescent="0.5">
      <c r="AF77" t="s">
        <v>424</v>
      </c>
    </row>
    <row r="78" spans="32:32" x14ac:dyDescent="0.5">
      <c r="AF78" t="s">
        <v>203</v>
      </c>
    </row>
    <row r="79" spans="32:32" x14ac:dyDescent="0.5">
      <c r="AF79" t="s">
        <v>335</v>
      </c>
    </row>
    <row r="80" spans="32:32" x14ac:dyDescent="0.5">
      <c r="AF80" t="s">
        <v>256</v>
      </c>
    </row>
    <row r="81" spans="32:32" x14ac:dyDescent="0.5">
      <c r="AF81" t="s">
        <v>440</v>
      </c>
    </row>
    <row r="82" spans="32:32" x14ac:dyDescent="0.5">
      <c r="AF82" t="s">
        <v>452</v>
      </c>
    </row>
    <row r="83" spans="32:32" x14ac:dyDescent="0.5">
      <c r="AF83" t="s">
        <v>387</v>
      </c>
    </row>
    <row r="84" spans="32:32" x14ac:dyDescent="0.5">
      <c r="AF84" t="s">
        <v>275</v>
      </c>
    </row>
    <row r="85" spans="32:32" x14ac:dyDescent="0.5">
      <c r="AF85" t="s">
        <v>311</v>
      </c>
    </row>
    <row r="86" spans="32:32" x14ac:dyDescent="0.5">
      <c r="AF86" t="s">
        <v>285</v>
      </c>
    </row>
    <row r="87" spans="32:32" x14ac:dyDescent="0.5">
      <c r="AF87" t="s">
        <v>170</v>
      </c>
    </row>
    <row r="88" spans="32:32" x14ac:dyDescent="0.5">
      <c r="AF88" t="s">
        <v>308</v>
      </c>
    </row>
    <row r="89" spans="32:32" x14ac:dyDescent="0.5">
      <c r="AF89" t="s">
        <v>323</v>
      </c>
    </row>
    <row r="90" spans="32:32" x14ac:dyDescent="0.5">
      <c r="AF90" t="s">
        <v>128</v>
      </c>
    </row>
    <row r="91" spans="32:32" x14ac:dyDescent="0.5">
      <c r="AF91" t="s">
        <v>430</v>
      </c>
    </row>
    <row r="92" spans="32:32" x14ac:dyDescent="0.5">
      <c r="AF92" t="s">
        <v>366</v>
      </c>
    </row>
    <row r="93" spans="32:32" x14ac:dyDescent="0.5">
      <c r="AF93" t="s">
        <v>146</v>
      </c>
    </row>
    <row r="94" spans="32:32" x14ac:dyDescent="0.5">
      <c r="AF94" t="s">
        <v>390</v>
      </c>
    </row>
    <row r="95" spans="32:32" x14ac:dyDescent="0.5">
      <c r="AF95" t="s">
        <v>332</v>
      </c>
    </row>
    <row r="96" spans="32:32" x14ac:dyDescent="0.5">
      <c r="AF96" t="s">
        <v>421</v>
      </c>
    </row>
    <row r="97" spans="32:32" x14ac:dyDescent="0.5">
      <c r="AF97" t="s">
        <v>131</v>
      </c>
    </row>
    <row r="98" spans="32:32" x14ac:dyDescent="0.5">
      <c r="AF98" t="s">
        <v>240</v>
      </c>
    </row>
    <row r="99" spans="32:32" x14ac:dyDescent="0.5">
      <c r="AF99" t="s">
        <v>329</v>
      </c>
    </row>
    <row r="100" spans="32:32" x14ac:dyDescent="0.5">
      <c r="AF100" t="s">
        <v>114</v>
      </c>
    </row>
    <row r="101" spans="32:32" x14ac:dyDescent="0.5">
      <c r="AF101" t="s">
        <v>433</v>
      </c>
    </row>
    <row r="102" spans="32:32" x14ac:dyDescent="0.5">
      <c r="AF102" t="s">
        <v>160</v>
      </c>
    </row>
    <row r="103" spans="32:32" x14ac:dyDescent="0.5">
      <c r="AF103" t="s">
        <v>272</v>
      </c>
    </row>
    <row r="104" spans="32:32" x14ac:dyDescent="0.5">
      <c r="AF104" t="s">
        <v>196</v>
      </c>
    </row>
    <row r="105" spans="32:32" x14ac:dyDescent="0.5">
      <c r="AF105" t="s">
        <v>467</v>
      </c>
    </row>
    <row r="106" spans="32:32" x14ac:dyDescent="0.5">
      <c r="AF106" t="s">
        <v>154</v>
      </c>
    </row>
    <row r="107" spans="32:32" x14ac:dyDescent="0.5">
      <c r="AF107" t="s">
        <v>255</v>
      </c>
    </row>
    <row r="108" spans="32:32" x14ac:dyDescent="0.5">
      <c r="AF108" t="s">
        <v>288</v>
      </c>
    </row>
    <row r="109" spans="32:32" x14ac:dyDescent="0.5">
      <c r="AF109" t="s">
        <v>359</v>
      </c>
    </row>
    <row r="110" spans="32:32" x14ac:dyDescent="0.5">
      <c r="AF110" t="s">
        <v>127</v>
      </c>
    </row>
    <row r="111" spans="32:32" x14ac:dyDescent="0.5">
      <c r="AF111" t="s">
        <v>167</v>
      </c>
    </row>
    <row r="112" spans="32:32" x14ac:dyDescent="0.5">
      <c r="AF112" t="s">
        <v>225</v>
      </c>
    </row>
    <row r="113" spans="32:32" x14ac:dyDescent="0.5">
      <c r="AF113" t="s">
        <v>282</v>
      </c>
    </row>
    <row r="114" spans="32:32" x14ac:dyDescent="0.5">
      <c r="AF114" t="s">
        <v>463</v>
      </c>
    </row>
    <row r="115" spans="32:32" x14ac:dyDescent="0.5">
      <c r="AF115" t="s">
        <v>350</v>
      </c>
    </row>
    <row r="116" spans="32:32" x14ac:dyDescent="0.5">
      <c r="AF116" t="s">
        <v>418</v>
      </c>
    </row>
    <row r="117" spans="32:32" x14ac:dyDescent="0.5">
      <c r="AF117" t="s">
        <v>111</v>
      </c>
    </row>
    <row r="118" spans="32:32" x14ac:dyDescent="0.5">
      <c r="AF118" t="s">
        <v>375</v>
      </c>
    </row>
    <row r="119" spans="32:32" x14ac:dyDescent="0.5">
      <c r="AF119" t="s">
        <v>369</v>
      </c>
    </row>
    <row r="120" spans="32:32" x14ac:dyDescent="0.5">
      <c r="AF120" t="s">
        <v>320</v>
      </c>
    </row>
    <row r="121" spans="32:32" x14ac:dyDescent="0.5">
      <c r="AF121" t="s">
        <v>121</v>
      </c>
    </row>
    <row r="122" spans="32:32" x14ac:dyDescent="0.5">
      <c r="AF122" t="s">
        <v>230</v>
      </c>
    </row>
    <row r="123" spans="32:32" x14ac:dyDescent="0.5">
      <c r="AF123" t="s">
        <v>381</v>
      </c>
    </row>
    <row r="124" spans="32:32" x14ac:dyDescent="0.5">
      <c r="AF124" t="s">
        <v>470</v>
      </c>
    </row>
    <row r="125" spans="32:32" x14ac:dyDescent="0.5">
      <c r="AF125" t="s">
        <v>299</v>
      </c>
    </row>
    <row r="126" spans="32:32" x14ac:dyDescent="0.5">
      <c r="AF126" t="s">
        <v>360</v>
      </c>
    </row>
    <row r="127" spans="32:32" x14ac:dyDescent="0.5">
      <c r="AF127" t="s">
        <v>294</v>
      </c>
    </row>
    <row r="128" spans="32:32" x14ac:dyDescent="0.5">
      <c r="AF128" t="s">
        <v>358</v>
      </c>
    </row>
    <row r="129" spans="32:32" x14ac:dyDescent="0.5">
      <c r="AF129" t="s">
        <v>117</v>
      </c>
    </row>
    <row r="130" spans="32:32" x14ac:dyDescent="0.5">
      <c r="AF130" t="s">
        <v>227</v>
      </c>
    </row>
    <row r="131" spans="32:32" x14ac:dyDescent="0.5">
      <c r="AF131" t="s">
        <v>206</v>
      </c>
    </row>
    <row r="132" spans="32:32" x14ac:dyDescent="0.5">
      <c r="AF132" t="s">
        <v>222</v>
      </c>
    </row>
    <row r="133" spans="32:32" x14ac:dyDescent="0.5">
      <c r="AF133" t="s">
        <v>453</v>
      </c>
    </row>
    <row r="134" spans="32:32" x14ac:dyDescent="0.5">
      <c r="AF134" t="s">
        <v>459</v>
      </c>
    </row>
    <row r="135" spans="32:32" x14ac:dyDescent="0.5">
      <c r="AF135" t="s">
        <v>414</v>
      </c>
    </row>
    <row r="136" spans="32:32" x14ac:dyDescent="0.5">
      <c r="AF136" t="s">
        <v>262</v>
      </c>
    </row>
    <row r="137" spans="32:32" x14ac:dyDescent="0.5">
      <c r="AF137" t="s">
        <v>446</v>
      </c>
    </row>
    <row r="138" spans="32:32" x14ac:dyDescent="0.5">
      <c r="AF138" t="s">
        <v>279</v>
      </c>
    </row>
    <row r="139" spans="32:32" x14ac:dyDescent="0.5">
      <c r="AF139" t="s">
        <v>136</v>
      </c>
    </row>
    <row r="140" spans="32:32" x14ac:dyDescent="0.5">
      <c r="AF140" t="s">
        <v>143</v>
      </c>
    </row>
    <row r="141" spans="32:32" x14ac:dyDescent="0.5">
      <c r="AF141" t="s">
        <v>192</v>
      </c>
    </row>
    <row r="142" spans="32:32" x14ac:dyDescent="0.5">
      <c r="AF142" t="s">
        <v>347</v>
      </c>
    </row>
    <row r="143" spans="32:32" x14ac:dyDescent="0.5">
      <c r="AF143" t="s">
        <v>177</v>
      </c>
    </row>
    <row r="144" spans="32:32" x14ac:dyDescent="0.5">
      <c r="AF144" t="s">
        <v>415</v>
      </c>
    </row>
    <row r="145" spans="32:32" x14ac:dyDescent="0.5">
      <c r="AF145" t="s">
        <v>411</v>
      </c>
    </row>
    <row r="146" spans="32:32" x14ac:dyDescent="0.5">
      <c r="AF146" t="s">
        <v>102</v>
      </c>
    </row>
    <row r="147" spans="32:32" x14ac:dyDescent="0.5">
      <c r="AF147" t="s">
        <v>198</v>
      </c>
    </row>
    <row r="148" spans="32:32" x14ac:dyDescent="0.5">
      <c r="AF148" t="s">
        <v>427</v>
      </c>
    </row>
    <row r="149" spans="32:32" x14ac:dyDescent="0.5">
      <c r="AF149" t="s">
        <v>188</v>
      </c>
    </row>
  </sheetData>
  <autoFilter ref="AF1:AF150" xr:uid="{0CDFDA40-7773-4934-99C8-0870D4B7DE90}"/>
  <sortState xmlns:xlrd2="http://schemas.microsoft.com/office/spreadsheetml/2017/richdata2" ref="AH1:AH13">
    <sortCondition ref="AH1:AH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391C-516F-4992-8D64-BF9E7CCB18B9}">
  <sheetPr codeName="Sheet7"/>
  <dimension ref="A1:H169"/>
  <sheetViews>
    <sheetView rightToLeft="1" zoomScale="115" zoomScaleNormal="115" workbookViewId="0">
      <selection activeCell="H33" sqref="H33"/>
    </sheetView>
  </sheetViews>
  <sheetFormatPr defaultRowHeight="16.8" x14ac:dyDescent="0.5"/>
  <cols>
    <col min="1" max="1" width="14.42578125" bestFit="1" customWidth="1"/>
    <col min="2" max="2" width="12.140625" bestFit="1" customWidth="1"/>
    <col min="3" max="3" width="19" style="5" bestFit="1" customWidth="1"/>
    <col min="4" max="4" width="19" bestFit="1" customWidth="1"/>
    <col min="5" max="5" width="16" customWidth="1"/>
    <col min="6" max="6" width="16.140625" customWidth="1"/>
    <col min="7" max="7" width="14.140625" hidden="1" customWidth="1"/>
    <col min="8" max="8" width="16.42578125" bestFit="1" customWidth="1"/>
  </cols>
  <sheetData>
    <row r="1" spans="1:8" x14ac:dyDescent="0.5">
      <c r="A1" t="s">
        <v>77</v>
      </c>
      <c r="B1" t="s">
        <v>15</v>
      </c>
      <c r="C1" s="5" t="s">
        <v>78</v>
      </c>
      <c r="D1" s="5" t="s">
        <v>79</v>
      </c>
      <c r="E1" t="s">
        <v>80</v>
      </c>
      <c r="F1" t="s">
        <v>81</v>
      </c>
      <c r="G1" t="s">
        <v>82</v>
      </c>
      <c r="H1" t="s">
        <v>2</v>
      </c>
    </row>
    <row r="2" spans="1:8" hidden="1" x14ac:dyDescent="0.5">
      <c r="A2" t="s">
        <v>83</v>
      </c>
      <c r="B2" t="s">
        <v>83</v>
      </c>
      <c r="C2" s="80" t="s">
        <v>84</v>
      </c>
      <c r="D2" s="80" t="s">
        <v>85</v>
      </c>
      <c r="E2" s="81">
        <v>18</v>
      </c>
      <c r="F2" s="82">
        <v>1000000</v>
      </c>
      <c r="G2" s="81"/>
      <c r="H2" s="81" t="s">
        <v>4</v>
      </c>
    </row>
    <row r="3" spans="1:8" hidden="1" x14ac:dyDescent="0.5">
      <c r="A3" t="s">
        <v>83</v>
      </c>
      <c r="B3" t="s">
        <v>83</v>
      </c>
      <c r="C3" s="80" t="s">
        <v>84</v>
      </c>
      <c r="D3" s="80" t="s">
        <v>85</v>
      </c>
      <c r="E3" s="81">
        <v>7</v>
      </c>
      <c r="F3" s="83">
        <v>5000000</v>
      </c>
      <c r="G3" s="81"/>
      <c r="H3" s="81" t="s">
        <v>10</v>
      </c>
    </row>
    <row r="4" spans="1:8" hidden="1" x14ac:dyDescent="0.5">
      <c r="A4" t="s">
        <v>83</v>
      </c>
      <c r="B4" t="s">
        <v>83</v>
      </c>
      <c r="C4" s="80" t="s">
        <v>84</v>
      </c>
      <c r="D4" s="80" t="s">
        <v>85</v>
      </c>
      <c r="E4" s="81">
        <v>3</v>
      </c>
      <c r="F4" s="83">
        <v>25000000</v>
      </c>
      <c r="G4" s="81"/>
      <c r="H4" s="81" t="s">
        <v>9</v>
      </c>
    </row>
    <row r="5" spans="1:8" hidden="1" x14ac:dyDescent="0.5">
      <c r="A5" t="s">
        <v>83</v>
      </c>
      <c r="B5" t="s">
        <v>83</v>
      </c>
      <c r="C5" s="80" t="s">
        <v>84</v>
      </c>
      <c r="D5" s="80" t="s">
        <v>85</v>
      </c>
      <c r="E5" s="81">
        <v>7</v>
      </c>
      <c r="F5" s="82">
        <v>40000000</v>
      </c>
      <c r="G5" s="81"/>
      <c r="H5" s="81" t="s">
        <v>6</v>
      </c>
    </row>
    <row r="6" spans="1:8" hidden="1" x14ac:dyDescent="0.5">
      <c r="A6" t="s">
        <v>83</v>
      </c>
      <c r="B6" t="s">
        <v>83</v>
      </c>
      <c r="C6" s="84" t="s">
        <v>86</v>
      </c>
      <c r="D6" s="84" t="s">
        <v>87</v>
      </c>
      <c r="E6" s="81">
        <v>4</v>
      </c>
      <c r="F6" s="83">
        <v>30000000</v>
      </c>
      <c r="G6" s="81"/>
      <c r="H6" s="81" t="s">
        <v>88</v>
      </c>
    </row>
    <row r="7" spans="1:8" hidden="1" x14ac:dyDescent="0.5">
      <c r="A7" t="s">
        <v>83</v>
      </c>
      <c r="B7" t="s">
        <v>89</v>
      </c>
      <c r="C7" s="80" t="s">
        <v>90</v>
      </c>
      <c r="D7" s="80" t="s">
        <v>91</v>
      </c>
      <c r="E7" s="81"/>
      <c r="F7" s="81"/>
      <c r="G7" s="81"/>
      <c r="H7" s="81"/>
    </row>
    <row r="8" spans="1:8" hidden="1" x14ac:dyDescent="0.5">
      <c r="A8" t="s">
        <v>83</v>
      </c>
      <c r="B8" t="s">
        <v>92</v>
      </c>
      <c r="C8" s="84" t="s">
        <v>93</v>
      </c>
      <c r="D8" s="84" t="s">
        <v>94</v>
      </c>
      <c r="E8" s="81"/>
      <c r="F8" s="81"/>
      <c r="G8" s="81"/>
      <c r="H8" s="81"/>
    </row>
    <row r="9" spans="1:8" hidden="1" x14ac:dyDescent="0.5">
      <c r="A9" t="s">
        <v>95</v>
      </c>
      <c r="B9" t="s">
        <v>96</v>
      </c>
      <c r="C9" s="80" t="s">
        <v>97</v>
      </c>
      <c r="D9" s="80" t="s">
        <v>98</v>
      </c>
      <c r="E9" s="81">
        <v>19</v>
      </c>
      <c r="F9" s="82"/>
      <c r="G9" s="81"/>
      <c r="H9" s="81"/>
    </row>
    <row r="10" spans="1:8" hidden="1" x14ac:dyDescent="0.5">
      <c r="A10" t="s">
        <v>83</v>
      </c>
      <c r="B10" t="s">
        <v>99</v>
      </c>
      <c r="C10" s="84" t="s">
        <v>100</v>
      </c>
      <c r="D10" s="84" t="s">
        <v>101</v>
      </c>
      <c r="E10" s="81"/>
      <c r="F10" s="81"/>
      <c r="G10" s="81"/>
      <c r="H10" s="81"/>
    </row>
    <row r="11" spans="1:8" hidden="1" x14ac:dyDescent="0.5">
      <c r="A11" t="s">
        <v>83</v>
      </c>
      <c r="B11" t="s">
        <v>102</v>
      </c>
      <c r="C11" s="80" t="s">
        <v>103</v>
      </c>
      <c r="D11" s="80" t="s">
        <v>104</v>
      </c>
      <c r="E11" s="81"/>
      <c r="F11" s="81"/>
      <c r="G11" s="81"/>
      <c r="H11" s="81"/>
    </row>
    <row r="12" spans="1:8" hidden="1" x14ac:dyDescent="0.5">
      <c r="A12" t="s">
        <v>83</v>
      </c>
      <c r="B12" t="s">
        <v>105</v>
      </c>
      <c r="C12" s="84" t="s">
        <v>106</v>
      </c>
      <c r="D12" s="84" t="s">
        <v>107</v>
      </c>
      <c r="E12" s="81"/>
      <c r="F12" s="81"/>
      <c r="G12" s="81"/>
      <c r="H12" s="81"/>
    </row>
    <row r="13" spans="1:8" hidden="1" x14ac:dyDescent="0.5">
      <c r="A13" t="s">
        <v>83</v>
      </c>
      <c r="B13" t="s">
        <v>108</v>
      </c>
      <c r="C13" s="80" t="s">
        <v>109</v>
      </c>
      <c r="D13" s="80" t="s">
        <v>110</v>
      </c>
      <c r="E13" s="81"/>
      <c r="F13" s="81"/>
      <c r="G13" s="81"/>
      <c r="H13" s="81"/>
    </row>
    <row r="14" spans="1:8" hidden="1" x14ac:dyDescent="0.5">
      <c r="A14" t="s">
        <v>83</v>
      </c>
      <c r="B14" t="s">
        <v>111</v>
      </c>
      <c r="C14" s="84" t="s">
        <v>112</v>
      </c>
      <c r="D14" s="84" t="s">
        <v>113</v>
      </c>
      <c r="E14" s="81"/>
      <c r="F14" s="81"/>
      <c r="G14" s="81"/>
      <c r="H14" s="81"/>
    </row>
    <row r="15" spans="1:8" hidden="1" x14ac:dyDescent="0.5">
      <c r="A15" t="s">
        <v>83</v>
      </c>
      <c r="B15" t="s">
        <v>114</v>
      </c>
      <c r="C15" s="80" t="s">
        <v>115</v>
      </c>
      <c r="D15" s="80" t="s">
        <v>116</v>
      </c>
      <c r="E15" s="81"/>
      <c r="F15" s="81"/>
      <c r="G15" s="81"/>
      <c r="H15" s="81"/>
    </row>
    <row r="16" spans="1:8" hidden="1" x14ac:dyDescent="0.5">
      <c r="A16" t="s">
        <v>83</v>
      </c>
      <c r="B16" t="s">
        <v>117</v>
      </c>
      <c r="C16" s="84">
        <v>23.9092257</v>
      </c>
      <c r="D16" s="84">
        <v>42.920575700000001</v>
      </c>
      <c r="E16" s="81"/>
      <c r="F16" s="81"/>
      <c r="G16" s="81"/>
      <c r="H16" s="81"/>
    </row>
    <row r="17" spans="1:8" hidden="1" x14ac:dyDescent="0.5">
      <c r="A17" t="s">
        <v>83</v>
      </c>
      <c r="B17" t="s">
        <v>118</v>
      </c>
      <c r="C17" s="80" t="s">
        <v>119</v>
      </c>
      <c r="D17" s="80" t="s">
        <v>120</v>
      </c>
      <c r="E17" s="81"/>
      <c r="F17" s="81"/>
      <c r="G17" s="81"/>
      <c r="H17" s="81"/>
    </row>
    <row r="18" spans="1:8" hidden="1" x14ac:dyDescent="0.5">
      <c r="A18" t="s">
        <v>83</v>
      </c>
      <c r="B18" t="s">
        <v>121</v>
      </c>
      <c r="C18" s="84" t="s">
        <v>122</v>
      </c>
      <c r="D18" s="84" t="s">
        <v>123</v>
      </c>
      <c r="E18" s="81"/>
      <c r="F18" s="81"/>
      <c r="G18" s="81"/>
      <c r="H18" s="81"/>
    </row>
    <row r="19" spans="1:8" hidden="1" x14ac:dyDescent="0.5">
      <c r="A19" t="s">
        <v>83</v>
      </c>
      <c r="B19" t="s">
        <v>124</v>
      </c>
      <c r="C19" s="80" t="s">
        <v>125</v>
      </c>
      <c r="D19" s="80" t="s">
        <v>126</v>
      </c>
      <c r="E19" s="81"/>
      <c r="F19" s="81"/>
      <c r="G19" s="81"/>
      <c r="H19" s="81"/>
    </row>
    <row r="20" spans="1:8" hidden="1" x14ac:dyDescent="0.5">
      <c r="A20" t="s">
        <v>83</v>
      </c>
      <c r="B20" t="s">
        <v>127</v>
      </c>
      <c r="C20" s="84">
        <v>25.128659200000001</v>
      </c>
      <c r="D20" s="84">
        <v>47.529958899999997</v>
      </c>
      <c r="E20" s="81"/>
      <c r="F20" s="81"/>
      <c r="G20" s="81"/>
      <c r="H20" s="81"/>
    </row>
    <row r="21" spans="1:8" hidden="1" x14ac:dyDescent="0.5">
      <c r="A21" t="s">
        <v>83</v>
      </c>
      <c r="B21" t="s">
        <v>128</v>
      </c>
      <c r="C21" s="80" t="s">
        <v>129</v>
      </c>
      <c r="D21" s="80" t="s">
        <v>130</v>
      </c>
      <c r="E21" s="81"/>
      <c r="F21" s="81"/>
      <c r="G21" s="81"/>
      <c r="H21" s="81"/>
    </row>
    <row r="22" spans="1:8" hidden="1" x14ac:dyDescent="0.5">
      <c r="A22" t="s">
        <v>83</v>
      </c>
      <c r="B22" t="s">
        <v>131</v>
      </c>
      <c r="C22" s="84">
        <v>25.170942929999999</v>
      </c>
      <c r="D22" s="84">
        <v>46.344408270000002</v>
      </c>
      <c r="E22" s="81"/>
      <c r="F22" s="81"/>
      <c r="G22" s="81"/>
      <c r="H22" s="81"/>
    </row>
    <row r="23" spans="1:8" hidden="1" x14ac:dyDescent="0.5">
      <c r="A23" t="s">
        <v>83</v>
      </c>
      <c r="B23" t="s">
        <v>132</v>
      </c>
      <c r="C23" s="80" t="s">
        <v>133</v>
      </c>
      <c r="D23" s="80" t="s">
        <v>134</v>
      </c>
      <c r="E23" s="81"/>
      <c r="F23" s="81"/>
      <c r="G23" s="81"/>
      <c r="H23" s="81"/>
    </row>
    <row r="24" spans="1:8" hidden="1" x14ac:dyDescent="0.5">
      <c r="A24" t="s">
        <v>83</v>
      </c>
      <c r="B24" t="s">
        <v>135</v>
      </c>
      <c r="C24" s="84">
        <v>26.027591090000001</v>
      </c>
      <c r="D24" s="84">
        <v>44.941004390000003</v>
      </c>
      <c r="E24" s="81"/>
      <c r="F24" s="81"/>
      <c r="G24" s="81"/>
      <c r="H24" s="81"/>
    </row>
    <row r="25" spans="1:8" hidden="1" x14ac:dyDescent="0.5">
      <c r="A25" t="s">
        <v>83</v>
      </c>
      <c r="B25" t="s">
        <v>136</v>
      </c>
      <c r="C25" s="80" t="s">
        <v>137</v>
      </c>
      <c r="D25" s="80" t="s">
        <v>138</v>
      </c>
      <c r="E25" s="81"/>
      <c r="F25" s="81"/>
      <c r="G25" s="81"/>
      <c r="H25" s="81"/>
    </row>
    <row r="26" spans="1:8" hidden="1" x14ac:dyDescent="0.5">
      <c r="A26" t="s">
        <v>83</v>
      </c>
      <c r="B26" t="s">
        <v>139</v>
      </c>
      <c r="C26" s="84">
        <v>23.984342099999999</v>
      </c>
      <c r="D26" s="84">
        <v>47.134523299999998</v>
      </c>
      <c r="E26" s="81"/>
      <c r="F26" s="81"/>
      <c r="G26" s="81"/>
      <c r="H26" s="81"/>
    </row>
    <row r="27" spans="1:8" hidden="1" x14ac:dyDescent="0.5">
      <c r="A27" t="s">
        <v>83</v>
      </c>
      <c r="B27" t="s">
        <v>140</v>
      </c>
      <c r="C27" s="80" t="s">
        <v>141</v>
      </c>
      <c r="D27" s="80" t="s">
        <v>142</v>
      </c>
      <c r="E27" s="81"/>
      <c r="F27" s="81"/>
      <c r="G27" s="81"/>
      <c r="H27" s="81"/>
    </row>
    <row r="28" spans="1:8" hidden="1" x14ac:dyDescent="0.5">
      <c r="A28" t="s">
        <v>143</v>
      </c>
      <c r="B28" t="s">
        <v>143</v>
      </c>
      <c r="C28" s="84" t="s">
        <v>144</v>
      </c>
      <c r="D28" s="84" t="s">
        <v>145</v>
      </c>
      <c r="E28" s="81">
        <v>25</v>
      </c>
      <c r="F28" s="82">
        <v>2000000</v>
      </c>
      <c r="G28" s="81"/>
      <c r="H28" s="81" t="s">
        <v>4</v>
      </c>
    </row>
    <row r="29" spans="1:8" hidden="1" x14ac:dyDescent="0.5">
      <c r="A29" t="s">
        <v>143</v>
      </c>
      <c r="B29" t="s">
        <v>143</v>
      </c>
      <c r="C29" s="84" t="s">
        <v>144</v>
      </c>
      <c r="D29" s="84" t="s">
        <v>145</v>
      </c>
      <c r="E29" s="81">
        <v>5</v>
      </c>
      <c r="F29" s="83">
        <v>200000</v>
      </c>
      <c r="G29" s="81"/>
      <c r="H29" s="81" t="s">
        <v>10</v>
      </c>
    </row>
    <row r="30" spans="1:8" hidden="1" x14ac:dyDescent="0.5">
      <c r="A30" t="s">
        <v>143</v>
      </c>
      <c r="B30" t="s">
        <v>143</v>
      </c>
      <c r="C30" s="84" t="s">
        <v>144</v>
      </c>
      <c r="D30" s="84" t="s">
        <v>145</v>
      </c>
      <c r="E30" s="81">
        <v>2</v>
      </c>
      <c r="F30" s="83">
        <v>1500000</v>
      </c>
      <c r="G30" s="81"/>
      <c r="H30" s="81" t="s">
        <v>9</v>
      </c>
    </row>
    <row r="31" spans="1:8" hidden="1" x14ac:dyDescent="0.5">
      <c r="A31" t="s">
        <v>143</v>
      </c>
      <c r="B31" t="s">
        <v>143</v>
      </c>
      <c r="C31" s="84" t="s">
        <v>144</v>
      </c>
      <c r="D31" s="84" t="s">
        <v>145</v>
      </c>
      <c r="E31" s="81">
        <v>3</v>
      </c>
      <c r="F31" s="85">
        <v>25000000</v>
      </c>
      <c r="G31" s="81"/>
      <c r="H31" s="81" t="s">
        <v>6</v>
      </c>
    </row>
    <row r="32" spans="1:8" hidden="1" x14ac:dyDescent="0.5">
      <c r="A32" t="s">
        <v>143</v>
      </c>
      <c r="B32" t="s">
        <v>143</v>
      </c>
      <c r="C32" s="84" t="s">
        <v>144</v>
      </c>
      <c r="D32" s="84" t="s">
        <v>145</v>
      </c>
      <c r="E32" s="81">
        <v>5</v>
      </c>
      <c r="F32" s="83">
        <v>1000000</v>
      </c>
      <c r="G32" s="81"/>
      <c r="H32" s="81" t="s">
        <v>8</v>
      </c>
    </row>
    <row r="33" spans="1:8" x14ac:dyDescent="0.5">
      <c r="A33" t="s">
        <v>143</v>
      </c>
      <c r="B33" t="s">
        <v>143</v>
      </c>
      <c r="C33" s="84" t="s">
        <v>144</v>
      </c>
      <c r="D33" s="84" t="s">
        <v>145</v>
      </c>
      <c r="E33" s="81">
        <v>9</v>
      </c>
      <c r="F33" s="83">
        <v>3000000</v>
      </c>
      <c r="G33" s="81"/>
      <c r="H33" s="81" t="s">
        <v>5</v>
      </c>
    </row>
    <row r="34" spans="1:8" hidden="1" x14ac:dyDescent="0.5">
      <c r="A34" t="s">
        <v>143</v>
      </c>
      <c r="B34" t="s">
        <v>146</v>
      </c>
      <c r="C34" s="80">
        <v>21.471294499999999</v>
      </c>
      <c r="D34" s="80">
        <v>39.2670423</v>
      </c>
      <c r="E34" s="81"/>
      <c r="F34" s="81"/>
      <c r="G34" s="81"/>
      <c r="H34" s="81"/>
    </row>
    <row r="35" spans="1:8" hidden="1" x14ac:dyDescent="0.5">
      <c r="A35" t="s">
        <v>143</v>
      </c>
      <c r="B35" t="s">
        <v>147</v>
      </c>
      <c r="C35" s="84">
        <v>22.4937775</v>
      </c>
      <c r="D35" s="84">
        <v>40.443254500000002</v>
      </c>
      <c r="E35" s="81"/>
      <c r="F35" s="81"/>
      <c r="G35" s="81"/>
      <c r="H35" s="81" t="s">
        <v>49</v>
      </c>
    </row>
    <row r="36" spans="1:8" hidden="1" x14ac:dyDescent="0.5">
      <c r="A36" t="s">
        <v>143</v>
      </c>
      <c r="B36" t="s">
        <v>148</v>
      </c>
      <c r="C36" s="80" t="s">
        <v>149</v>
      </c>
      <c r="D36" s="80" t="s">
        <v>150</v>
      </c>
      <c r="E36" s="81"/>
      <c r="F36" s="81"/>
      <c r="G36" s="81"/>
      <c r="H36" s="81" t="s">
        <v>49</v>
      </c>
    </row>
    <row r="37" spans="1:8" hidden="1" x14ac:dyDescent="0.5">
      <c r="A37" t="s">
        <v>143</v>
      </c>
      <c r="B37" t="s">
        <v>151</v>
      </c>
      <c r="C37" s="84" t="s">
        <v>152</v>
      </c>
      <c r="D37" s="84" t="s">
        <v>153</v>
      </c>
      <c r="E37" s="81"/>
      <c r="F37" s="81"/>
      <c r="G37" s="81"/>
      <c r="H37" s="81"/>
    </row>
    <row r="38" spans="1:8" hidden="1" x14ac:dyDescent="0.5">
      <c r="A38" t="s">
        <v>143</v>
      </c>
      <c r="B38" t="s">
        <v>154</v>
      </c>
      <c r="C38" s="80" t="s">
        <v>155</v>
      </c>
      <c r="D38" s="80" t="s">
        <v>156</v>
      </c>
      <c r="E38" s="81"/>
      <c r="F38" s="81"/>
      <c r="G38" s="81"/>
      <c r="H38" s="81"/>
    </row>
    <row r="39" spans="1:8" hidden="1" x14ac:dyDescent="0.5">
      <c r="A39" t="s">
        <v>143</v>
      </c>
      <c r="B39" t="s">
        <v>157</v>
      </c>
      <c r="C39" s="84" t="s">
        <v>158</v>
      </c>
      <c r="D39" s="84" t="s">
        <v>159</v>
      </c>
      <c r="E39" s="81"/>
      <c r="F39" s="81"/>
      <c r="G39" s="81"/>
      <c r="H39" s="81"/>
    </row>
    <row r="40" spans="1:8" hidden="1" x14ac:dyDescent="0.5">
      <c r="A40" t="s">
        <v>143</v>
      </c>
      <c r="B40" t="s">
        <v>160</v>
      </c>
      <c r="C40" s="80">
        <v>21.9820241</v>
      </c>
      <c r="D40" s="80">
        <v>39.410058999999997</v>
      </c>
      <c r="E40" s="81"/>
      <c r="F40" s="81"/>
      <c r="G40" s="81"/>
      <c r="H40" s="81"/>
    </row>
    <row r="41" spans="1:8" hidden="1" x14ac:dyDescent="0.5">
      <c r="A41" t="s">
        <v>143</v>
      </c>
      <c r="B41" t="s">
        <v>161</v>
      </c>
      <c r="C41" s="84" t="s">
        <v>162</v>
      </c>
      <c r="D41" s="84" t="s">
        <v>163</v>
      </c>
      <c r="E41" s="81"/>
      <c r="F41" s="81"/>
      <c r="G41" s="81"/>
      <c r="H41" s="81"/>
    </row>
    <row r="42" spans="1:8" hidden="1" x14ac:dyDescent="0.5">
      <c r="A42" t="s">
        <v>143</v>
      </c>
      <c r="B42" t="s">
        <v>164</v>
      </c>
      <c r="C42" s="80" t="s">
        <v>165</v>
      </c>
      <c r="D42" s="80" t="s">
        <v>166</v>
      </c>
      <c r="E42" s="81"/>
      <c r="F42" s="81"/>
      <c r="G42" s="81"/>
      <c r="H42" s="81"/>
    </row>
    <row r="43" spans="1:8" hidden="1" x14ac:dyDescent="0.5">
      <c r="A43" t="s">
        <v>143</v>
      </c>
      <c r="B43" t="s">
        <v>167</v>
      </c>
      <c r="C43" s="84" t="s">
        <v>168</v>
      </c>
      <c r="D43" s="84" t="s">
        <v>169</v>
      </c>
      <c r="E43" s="81"/>
      <c r="F43" s="81"/>
      <c r="G43" s="81"/>
      <c r="H43" s="81"/>
    </row>
    <row r="44" spans="1:8" hidden="1" x14ac:dyDescent="0.5">
      <c r="A44" t="s">
        <v>143</v>
      </c>
      <c r="B44" t="s">
        <v>170</v>
      </c>
      <c r="C44" s="80">
        <v>21.137724344944999</v>
      </c>
      <c r="D44" s="80">
        <v>41.587095958463003</v>
      </c>
      <c r="E44" s="81"/>
      <c r="F44" s="81"/>
      <c r="G44" s="81"/>
      <c r="H44" s="81"/>
    </row>
    <row r="45" spans="1:8" hidden="1" x14ac:dyDescent="0.5">
      <c r="A45" t="s">
        <v>143</v>
      </c>
      <c r="B45" t="s">
        <v>171</v>
      </c>
      <c r="C45" s="84" t="s">
        <v>172</v>
      </c>
      <c r="D45" s="84" t="s">
        <v>173</v>
      </c>
      <c r="E45" s="81"/>
      <c r="F45" s="81"/>
      <c r="G45" s="81"/>
      <c r="H45" s="81"/>
    </row>
    <row r="46" spans="1:8" hidden="1" x14ac:dyDescent="0.5">
      <c r="A46" t="s">
        <v>143</v>
      </c>
      <c r="B46" t="s">
        <v>174</v>
      </c>
      <c r="C46" s="80" t="s">
        <v>175</v>
      </c>
      <c r="D46" s="80" t="s">
        <v>176</v>
      </c>
      <c r="E46" s="81"/>
      <c r="F46" s="81"/>
      <c r="G46" s="81"/>
      <c r="H46" s="81"/>
    </row>
    <row r="47" spans="1:8" hidden="1" x14ac:dyDescent="0.5">
      <c r="A47" t="s">
        <v>143</v>
      </c>
      <c r="B47" t="s">
        <v>177</v>
      </c>
      <c r="C47" s="84">
        <v>20.470716400000001</v>
      </c>
      <c r="D47" s="84">
        <v>41.036631700000001</v>
      </c>
      <c r="E47" s="81"/>
      <c r="F47" s="81"/>
      <c r="G47" s="81"/>
      <c r="H47" s="81"/>
    </row>
    <row r="48" spans="1:8" hidden="1" x14ac:dyDescent="0.5">
      <c r="A48" t="s">
        <v>143</v>
      </c>
      <c r="B48" t="s">
        <v>178</v>
      </c>
      <c r="C48" s="80" t="s">
        <v>179</v>
      </c>
      <c r="D48" s="80" t="s">
        <v>180</v>
      </c>
      <c r="E48" s="81"/>
      <c r="F48" s="81"/>
      <c r="G48" s="81"/>
      <c r="H48" s="81"/>
    </row>
    <row r="49" spans="1:8" hidden="1" x14ac:dyDescent="0.5">
      <c r="A49" t="s">
        <v>143</v>
      </c>
      <c r="B49" t="s">
        <v>181</v>
      </c>
      <c r="C49" s="84" t="s">
        <v>182</v>
      </c>
      <c r="D49" s="84" t="s">
        <v>183</v>
      </c>
      <c r="E49" s="81"/>
      <c r="F49" s="81"/>
      <c r="G49" s="81"/>
      <c r="H49" s="81"/>
    </row>
    <row r="50" spans="1:8" hidden="1" x14ac:dyDescent="0.5">
      <c r="A50" t="s">
        <v>143</v>
      </c>
      <c r="B50" t="s">
        <v>184</v>
      </c>
      <c r="C50" s="80" t="s">
        <v>185</v>
      </c>
      <c r="D50" s="80" t="s">
        <v>186</v>
      </c>
      <c r="E50" s="81"/>
      <c r="F50" s="81"/>
      <c r="G50" s="81"/>
      <c r="H50" s="81"/>
    </row>
    <row r="51" spans="1:8" hidden="1" x14ac:dyDescent="0.5">
      <c r="A51" t="s">
        <v>187</v>
      </c>
      <c r="B51" t="s">
        <v>187</v>
      </c>
      <c r="C51" s="84">
        <v>24.469941899999998</v>
      </c>
      <c r="D51" s="84">
        <v>39.629064300000003</v>
      </c>
      <c r="E51" s="81">
        <v>4</v>
      </c>
      <c r="F51" s="82">
        <v>2500000</v>
      </c>
      <c r="G51" s="81"/>
      <c r="H51" s="81" t="s">
        <v>4</v>
      </c>
    </row>
    <row r="52" spans="1:8" hidden="1" x14ac:dyDescent="0.5">
      <c r="A52" t="s">
        <v>187</v>
      </c>
      <c r="B52" t="s">
        <v>187</v>
      </c>
      <c r="C52" s="84">
        <v>24.469941899999998</v>
      </c>
      <c r="D52" s="84">
        <v>39.629064300000003</v>
      </c>
      <c r="E52" s="81">
        <v>0</v>
      </c>
      <c r="F52" s="81">
        <v>100000</v>
      </c>
      <c r="G52" s="81"/>
      <c r="H52" s="81" t="s">
        <v>10</v>
      </c>
    </row>
    <row r="53" spans="1:8" hidden="1" x14ac:dyDescent="0.5">
      <c r="A53" t="s">
        <v>187</v>
      </c>
      <c r="B53" t="s">
        <v>187</v>
      </c>
      <c r="C53" s="84">
        <v>24.469941899999998</v>
      </c>
      <c r="D53" s="84">
        <v>39.629064300000003</v>
      </c>
      <c r="E53" s="81">
        <v>4</v>
      </c>
      <c r="F53" s="83">
        <v>120000</v>
      </c>
      <c r="G53" s="81"/>
      <c r="H53" s="81" t="s">
        <v>9</v>
      </c>
    </row>
    <row r="54" spans="1:8" hidden="1" x14ac:dyDescent="0.5">
      <c r="A54" t="s">
        <v>187</v>
      </c>
      <c r="B54" t="s">
        <v>187</v>
      </c>
      <c r="C54" s="84">
        <v>24.469941899999998</v>
      </c>
      <c r="D54" s="84">
        <v>39.629064300000003</v>
      </c>
      <c r="E54" s="81">
        <v>2</v>
      </c>
      <c r="F54" s="82">
        <v>2000000</v>
      </c>
      <c r="G54" s="81"/>
      <c r="H54" s="81" t="s">
        <v>6</v>
      </c>
    </row>
    <row r="55" spans="1:8" x14ac:dyDescent="0.5">
      <c r="A55" t="s">
        <v>187</v>
      </c>
      <c r="B55" t="s">
        <v>187</v>
      </c>
      <c r="C55" s="84">
        <v>24.469941899999998</v>
      </c>
      <c r="D55" s="84">
        <v>39.629064300000003</v>
      </c>
      <c r="E55" s="81">
        <v>11</v>
      </c>
      <c r="F55" s="83">
        <v>15000000</v>
      </c>
      <c r="G55" s="81"/>
      <c r="H55" s="81" t="s">
        <v>5</v>
      </c>
    </row>
    <row r="56" spans="1:8" hidden="1" x14ac:dyDescent="0.5">
      <c r="A56" t="s">
        <v>187</v>
      </c>
      <c r="B56" t="s">
        <v>188</v>
      </c>
      <c r="C56" s="80" t="s">
        <v>189</v>
      </c>
      <c r="D56" s="80" t="s">
        <v>190</v>
      </c>
      <c r="E56" s="81"/>
      <c r="F56" s="81"/>
      <c r="G56" s="81"/>
      <c r="H56" s="81"/>
    </row>
    <row r="57" spans="1:8" hidden="1" x14ac:dyDescent="0.5">
      <c r="A57" t="s">
        <v>187</v>
      </c>
      <c r="B57" t="s">
        <v>191</v>
      </c>
      <c r="C57" s="84">
        <v>26.567084399999999</v>
      </c>
      <c r="D57" s="84">
        <v>37.955249000000002</v>
      </c>
      <c r="E57" s="81"/>
      <c r="F57" s="81"/>
      <c r="G57" s="81"/>
      <c r="H57" s="81"/>
    </row>
    <row r="58" spans="1:8" hidden="1" x14ac:dyDescent="0.5">
      <c r="A58" t="s">
        <v>187</v>
      </c>
      <c r="B58" t="s">
        <v>192</v>
      </c>
      <c r="C58" s="80" t="s">
        <v>193</v>
      </c>
      <c r="D58" s="80" t="s">
        <v>194</v>
      </c>
      <c r="E58" s="81"/>
      <c r="F58" s="81"/>
      <c r="G58" s="81"/>
      <c r="H58" s="81"/>
    </row>
    <row r="59" spans="1:8" hidden="1" x14ac:dyDescent="0.5">
      <c r="A59" t="s">
        <v>187</v>
      </c>
      <c r="B59" t="s">
        <v>195</v>
      </c>
      <c r="C59" s="84">
        <v>24.092641700000001</v>
      </c>
      <c r="D59" s="84">
        <v>38.058909900000003</v>
      </c>
      <c r="E59" s="81"/>
      <c r="F59" s="81"/>
      <c r="G59" s="81"/>
      <c r="H59" s="81"/>
    </row>
    <row r="60" spans="1:8" hidden="1" x14ac:dyDescent="0.5">
      <c r="A60" t="s">
        <v>187</v>
      </c>
      <c r="B60" t="s">
        <v>196</v>
      </c>
      <c r="C60" s="80">
        <v>25.706801500000001</v>
      </c>
      <c r="D60" s="80">
        <v>39.287475899999997</v>
      </c>
      <c r="E60" s="81"/>
      <c r="F60" s="81"/>
      <c r="G60" s="81"/>
      <c r="H60" s="81"/>
    </row>
    <row r="61" spans="1:8" hidden="1" x14ac:dyDescent="0.5">
      <c r="A61" t="s">
        <v>187</v>
      </c>
      <c r="B61" t="s">
        <v>197</v>
      </c>
      <c r="C61" s="84">
        <v>24.8630703</v>
      </c>
      <c r="D61" s="84">
        <v>40.520887500000001</v>
      </c>
      <c r="E61" s="81"/>
      <c r="F61" s="81"/>
      <c r="G61" s="81"/>
      <c r="H61" s="81"/>
    </row>
    <row r="62" spans="1:8" hidden="1" x14ac:dyDescent="0.5">
      <c r="A62" t="s">
        <v>187</v>
      </c>
      <c r="B62" t="s">
        <v>198</v>
      </c>
      <c r="C62" s="80">
        <v>23.986526699999999</v>
      </c>
      <c r="D62" s="80">
        <v>38.198045299999997</v>
      </c>
      <c r="E62" s="81"/>
      <c r="F62" s="81"/>
      <c r="G62" s="81"/>
      <c r="H62" s="81"/>
    </row>
    <row r="63" spans="1:8" hidden="1" x14ac:dyDescent="0.5">
      <c r="A63" t="s">
        <v>187</v>
      </c>
      <c r="B63" t="s">
        <v>199</v>
      </c>
      <c r="C63" s="84" t="s">
        <v>200</v>
      </c>
      <c r="D63" s="84" t="s">
        <v>201</v>
      </c>
      <c r="E63" s="81"/>
      <c r="F63" s="81"/>
      <c r="G63" s="81"/>
      <c r="H63" s="81"/>
    </row>
    <row r="64" spans="1:8" hidden="1" x14ac:dyDescent="0.5">
      <c r="A64" t="s">
        <v>202</v>
      </c>
      <c r="B64" t="s">
        <v>203</v>
      </c>
      <c r="C64" s="80" t="s">
        <v>204</v>
      </c>
      <c r="D64" s="80" t="s">
        <v>205</v>
      </c>
      <c r="E64" s="81">
        <v>1</v>
      </c>
      <c r="F64" s="83">
        <v>250000</v>
      </c>
      <c r="G64" s="81"/>
      <c r="H64" s="81" t="s">
        <v>6</v>
      </c>
    </row>
    <row r="65" spans="1:8" hidden="1" x14ac:dyDescent="0.5">
      <c r="A65" t="s">
        <v>202</v>
      </c>
      <c r="B65" t="s">
        <v>203</v>
      </c>
      <c r="C65" s="80" t="s">
        <v>204</v>
      </c>
      <c r="D65" s="80" t="s">
        <v>205</v>
      </c>
      <c r="E65" s="81">
        <v>1</v>
      </c>
      <c r="F65" s="83">
        <v>300000</v>
      </c>
      <c r="G65" s="81"/>
      <c r="H65" s="81" t="s">
        <v>9</v>
      </c>
    </row>
    <row r="66" spans="1:8" hidden="1" x14ac:dyDescent="0.5">
      <c r="A66" t="s">
        <v>202</v>
      </c>
      <c r="B66" t="s">
        <v>203</v>
      </c>
      <c r="C66" s="80" t="s">
        <v>204</v>
      </c>
      <c r="D66" s="80" t="s">
        <v>205</v>
      </c>
      <c r="E66" s="81">
        <v>3</v>
      </c>
      <c r="F66" s="83">
        <v>12000000</v>
      </c>
      <c r="G66" s="81"/>
      <c r="H66" s="81" t="s">
        <v>10</v>
      </c>
    </row>
    <row r="67" spans="1:8" hidden="1" x14ac:dyDescent="0.5">
      <c r="A67" t="s">
        <v>202</v>
      </c>
      <c r="B67" t="s">
        <v>206</v>
      </c>
      <c r="C67" s="84" t="s">
        <v>207</v>
      </c>
      <c r="D67" s="84" t="s">
        <v>208</v>
      </c>
      <c r="E67" s="81"/>
      <c r="F67" s="81"/>
      <c r="G67" s="81"/>
      <c r="H67" s="81"/>
    </row>
    <row r="68" spans="1:8" hidden="1" x14ac:dyDescent="0.5">
      <c r="A68" t="s">
        <v>202</v>
      </c>
      <c r="B68" t="s">
        <v>209</v>
      </c>
      <c r="C68" s="80" t="s">
        <v>210</v>
      </c>
      <c r="D68" s="80" t="s">
        <v>211</v>
      </c>
      <c r="E68" s="81"/>
      <c r="F68" s="81"/>
      <c r="G68" s="81"/>
      <c r="H68" s="81"/>
    </row>
    <row r="69" spans="1:8" hidden="1" x14ac:dyDescent="0.5">
      <c r="A69" t="s">
        <v>202</v>
      </c>
      <c r="B69" t="s">
        <v>212</v>
      </c>
      <c r="C69" s="84">
        <v>25.8596079</v>
      </c>
      <c r="D69" s="84">
        <v>44.217977500000003</v>
      </c>
      <c r="E69" s="81"/>
      <c r="F69" s="81"/>
      <c r="G69" s="81"/>
      <c r="H69" s="81"/>
    </row>
    <row r="70" spans="1:8" hidden="1" x14ac:dyDescent="0.5">
      <c r="A70" t="s">
        <v>202</v>
      </c>
      <c r="B70" t="s">
        <v>213</v>
      </c>
      <c r="C70" s="80" t="s">
        <v>214</v>
      </c>
      <c r="D70" s="80" t="s">
        <v>215</v>
      </c>
      <c r="E70" s="81"/>
      <c r="F70" s="81"/>
      <c r="G70" s="81"/>
      <c r="H70" s="81"/>
    </row>
    <row r="71" spans="1:8" hidden="1" x14ac:dyDescent="0.5">
      <c r="A71" t="s">
        <v>202</v>
      </c>
      <c r="B71" t="s">
        <v>216</v>
      </c>
      <c r="C71" s="84" t="s">
        <v>217</v>
      </c>
      <c r="D71" s="84" t="s">
        <v>218</v>
      </c>
      <c r="E71" s="81"/>
      <c r="F71" s="81"/>
      <c r="G71" s="81"/>
      <c r="H71" s="81"/>
    </row>
    <row r="72" spans="1:8" hidden="1" x14ac:dyDescent="0.5">
      <c r="A72" t="s">
        <v>202</v>
      </c>
      <c r="B72" t="s">
        <v>219</v>
      </c>
      <c r="C72" s="80" t="s">
        <v>220</v>
      </c>
      <c r="D72" s="80" t="s">
        <v>221</v>
      </c>
      <c r="E72" s="81"/>
      <c r="F72" s="81"/>
      <c r="G72" s="81"/>
      <c r="H72" s="81"/>
    </row>
    <row r="73" spans="1:8" hidden="1" x14ac:dyDescent="0.5">
      <c r="A73" t="s">
        <v>202</v>
      </c>
      <c r="B73" t="s">
        <v>222</v>
      </c>
      <c r="C73" s="84" t="s">
        <v>223</v>
      </c>
      <c r="D73" s="84" t="s">
        <v>224</v>
      </c>
      <c r="E73" s="81"/>
      <c r="F73" s="81"/>
      <c r="G73" s="81"/>
      <c r="H73" s="81"/>
    </row>
    <row r="74" spans="1:8" hidden="1" x14ac:dyDescent="0.5">
      <c r="A74" t="s">
        <v>202</v>
      </c>
      <c r="B74" t="s">
        <v>225</v>
      </c>
      <c r="C74" s="80">
        <v>25.955108169999999</v>
      </c>
      <c r="D74" s="80">
        <v>43.042642460000003</v>
      </c>
      <c r="E74" s="81"/>
      <c r="F74" s="81"/>
      <c r="G74" s="81"/>
      <c r="H74" s="81"/>
    </row>
    <row r="75" spans="1:8" hidden="1" x14ac:dyDescent="0.5">
      <c r="A75" t="s">
        <v>202</v>
      </c>
      <c r="B75" t="s">
        <v>226</v>
      </c>
      <c r="C75" s="84">
        <v>26.329630290000001</v>
      </c>
      <c r="D75" s="84">
        <v>44.259605739999998</v>
      </c>
      <c r="E75" s="81"/>
      <c r="F75" s="81"/>
      <c r="G75" s="81"/>
      <c r="H75" s="81"/>
    </row>
    <row r="76" spans="1:8" hidden="1" x14ac:dyDescent="0.5">
      <c r="A76" t="s">
        <v>202</v>
      </c>
      <c r="B76" t="s">
        <v>227</v>
      </c>
      <c r="C76" s="80" t="s">
        <v>228</v>
      </c>
      <c r="D76" s="80" t="s">
        <v>229</v>
      </c>
      <c r="E76" s="81"/>
      <c r="F76" s="81"/>
      <c r="G76" s="81"/>
      <c r="H76" s="81"/>
    </row>
    <row r="77" spans="1:8" hidden="1" x14ac:dyDescent="0.5">
      <c r="A77" t="s">
        <v>202</v>
      </c>
      <c r="B77" t="s">
        <v>230</v>
      </c>
      <c r="C77" s="84">
        <v>24.82077292</v>
      </c>
      <c r="D77" s="84">
        <v>43.100915139999998</v>
      </c>
      <c r="E77" s="81"/>
      <c r="F77" s="81"/>
      <c r="G77" s="81"/>
      <c r="H77" s="81"/>
    </row>
    <row r="78" spans="1:8" hidden="1" x14ac:dyDescent="0.5">
      <c r="A78" t="s">
        <v>202</v>
      </c>
      <c r="B78" t="s">
        <v>231</v>
      </c>
      <c r="C78" s="80" t="s">
        <v>232</v>
      </c>
      <c r="D78" s="80" t="s">
        <v>233</v>
      </c>
      <c r="E78" s="81"/>
      <c r="F78" s="81"/>
      <c r="G78" s="81"/>
      <c r="H78" s="81"/>
    </row>
    <row r="79" spans="1:8" hidden="1" x14ac:dyDescent="0.5">
      <c r="A79" t="s">
        <v>234</v>
      </c>
      <c r="B79" t="s">
        <v>235</v>
      </c>
      <c r="C79" s="84" t="s">
        <v>236</v>
      </c>
      <c r="D79" s="84" t="s">
        <v>237</v>
      </c>
      <c r="E79" s="81">
        <v>1</v>
      </c>
      <c r="F79" s="83">
        <v>180000</v>
      </c>
      <c r="G79" s="81"/>
      <c r="H79" s="81" t="s">
        <v>9</v>
      </c>
    </row>
    <row r="80" spans="1:8" hidden="1" x14ac:dyDescent="0.5">
      <c r="A80" t="s">
        <v>234</v>
      </c>
      <c r="B80" t="s">
        <v>235</v>
      </c>
      <c r="C80" s="84" t="s">
        <v>236</v>
      </c>
      <c r="D80" s="84" t="s">
        <v>237</v>
      </c>
      <c r="E80" s="81">
        <v>1</v>
      </c>
      <c r="F80" s="83">
        <v>1000000</v>
      </c>
      <c r="G80" s="81"/>
      <c r="H80" s="81" t="s">
        <v>4</v>
      </c>
    </row>
    <row r="81" spans="1:8" hidden="1" x14ac:dyDescent="0.5">
      <c r="A81" t="s">
        <v>234</v>
      </c>
      <c r="B81" t="s">
        <v>235</v>
      </c>
      <c r="C81" s="80" t="s">
        <v>238</v>
      </c>
      <c r="D81" s="80" t="s">
        <v>239</v>
      </c>
      <c r="E81" s="81">
        <v>1</v>
      </c>
      <c r="F81" s="83">
        <v>1200000</v>
      </c>
      <c r="G81" s="81"/>
      <c r="H81" s="81" t="s">
        <v>6</v>
      </c>
    </row>
    <row r="82" spans="1:8" hidden="1" x14ac:dyDescent="0.5">
      <c r="A82" t="s">
        <v>234</v>
      </c>
      <c r="B82" t="s">
        <v>240</v>
      </c>
      <c r="C82" s="84" t="s">
        <v>241</v>
      </c>
      <c r="D82" s="84" t="s">
        <v>242</v>
      </c>
      <c r="E82" s="81"/>
      <c r="F82" s="81"/>
      <c r="G82" s="81"/>
      <c r="H82" s="81"/>
    </row>
    <row r="83" spans="1:8" hidden="1" x14ac:dyDescent="0.5">
      <c r="A83" t="s">
        <v>234</v>
      </c>
      <c r="B83" t="s">
        <v>243</v>
      </c>
      <c r="C83" s="80" t="s">
        <v>244</v>
      </c>
      <c r="D83" s="80" t="s">
        <v>245</v>
      </c>
      <c r="E83" s="81"/>
      <c r="F83" s="81"/>
      <c r="G83" s="81"/>
      <c r="H83" s="81"/>
    </row>
    <row r="84" spans="1:8" hidden="1" x14ac:dyDescent="0.5">
      <c r="A84" t="s">
        <v>234</v>
      </c>
      <c r="B84" t="s">
        <v>246</v>
      </c>
      <c r="C84" s="84" t="s">
        <v>247</v>
      </c>
      <c r="D84" s="84" t="s">
        <v>248</v>
      </c>
      <c r="E84" s="81"/>
      <c r="F84" s="81"/>
      <c r="G84" s="81"/>
      <c r="H84" s="81"/>
    </row>
    <row r="85" spans="1:8" hidden="1" x14ac:dyDescent="0.5">
      <c r="A85" t="s">
        <v>234</v>
      </c>
      <c r="B85" t="s">
        <v>249</v>
      </c>
      <c r="C85" s="80" t="s">
        <v>250</v>
      </c>
      <c r="D85" s="80" t="s">
        <v>251</v>
      </c>
      <c r="E85" s="81"/>
      <c r="F85" s="81"/>
      <c r="G85" s="81"/>
      <c r="H85" s="81"/>
    </row>
    <row r="86" spans="1:8" hidden="1" x14ac:dyDescent="0.5">
      <c r="A86" t="s">
        <v>234</v>
      </c>
      <c r="B86" t="s">
        <v>252</v>
      </c>
      <c r="C86" s="84" t="s">
        <v>253</v>
      </c>
      <c r="D86" s="84" t="s">
        <v>254</v>
      </c>
      <c r="E86" s="81"/>
      <c r="F86" s="81"/>
      <c r="G86" s="81"/>
      <c r="H86" s="81"/>
    </row>
    <row r="87" spans="1:8" hidden="1" x14ac:dyDescent="0.5">
      <c r="A87" t="s">
        <v>234</v>
      </c>
      <c r="B87" t="s">
        <v>255</v>
      </c>
      <c r="C87" s="80">
        <v>26.573008000000002</v>
      </c>
      <c r="D87" s="80">
        <v>50.051217700000002</v>
      </c>
      <c r="E87" s="81"/>
      <c r="F87" s="81"/>
      <c r="G87" s="81"/>
      <c r="H87" s="81"/>
    </row>
    <row r="88" spans="1:8" hidden="1" x14ac:dyDescent="0.5">
      <c r="A88" t="s">
        <v>234</v>
      </c>
      <c r="B88" t="s">
        <v>256</v>
      </c>
      <c r="C88" s="84" t="s">
        <v>257</v>
      </c>
      <c r="D88" s="84" t="s">
        <v>258</v>
      </c>
      <c r="E88" s="81"/>
      <c r="F88" s="81"/>
      <c r="G88" s="81"/>
      <c r="H88" s="81"/>
    </row>
    <row r="89" spans="1:8" hidden="1" x14ac:dyDescent="0.5">
      <c r="A89" t="s">
        <v>234</v>
      </c>
      <c r="B89" t="s">
        <v>259</v>
      </c>
      <c r="C89" s="80" t="s">
        <v>260</v>
      </c>
      <c r="D89" s="80" t="s">
        <v>261</v>
      </c>
      <c r="E89" s="81"/>
      <c r="F89" s="81"/>
      <c r="G89" s="81"/>
      <c r="H89" s="81"/>
    </row>
    <row r="90" spans="1:8" hidden="1" x14ac:dyDescent="0.5">
      <c r="A90" t="s">
        <v>234</v>
      </c>
      <c r="B90" t="s">
        <v>262</v>
      </c>
      <c r="C90" s="84" t="s">
        <v>263</v>
      </c>
      <c r="D90" s="84" t="s">
        <v>264</v>
      </c>
      <c r="E90" s="81"/>
      <c r="F90" s="81"/>
      <c r="G90" s="81"/>
      <c r="H90" s="81"/>
    </row>
    <row r="91" spans="1:8" hidden="1" x14ac:dyDescent="0.5">
      <c r="A91" t="s">
        <v>234</v>
      </c>
      <c r="B91" t="s">
        <v>265</v>
      </c>
      <c r="C91" s="80" t="s">
        <v>266</v>
      </c>
      <c r="D91" s="80" t="s">
        <v>267</v>
      </c>
      <c r="E91" s="81"/>
      <c r="F91" s="81"/>
      <c r="G91" s="81"/>
      <c r="H91" s="81"/>
    </row>
    <row r="92" spans="1:8" hidden="1" x14ac:dyDescent="0.5">
      <c r="A92" t="s">
        <v>268</v>
      </c>
      <c r="B92" t="s">
        <v>269</v>
      </c>
      <c r="C92" s="84" t="s">
        <v>270</v>
      </c>
      <c r="D92" s="84" t="s">
        <v>271</v>
      </c>
      <c r="E92" s="81"/>
      <c r="F92" s="81"/>
      <c r="G92" s="81"/>
      <c r="H92" s="81"/>
    </row>
    <row r="93" spans="1:8" hidden="1" x14ac:dyDescent="0.5">
      <c r="A93" t="s">
        <v>268</v>
      </c>
      <c r="B93" t="s">
        <v>272</v>
      </c>
      <c r="C93" s="80" t="s">
        <v>273</v>
      </c>
      <c r="D93" s="80" t="s">
        <v>274</v>
      </c>
      <c r="E93" s="81"/>
      <c r="F93" s="81"/>
      <c r="G93" s="81"/>
      <c r="H93" s="81"/>
    </row>
    <row r="94" spans="1:8" hidden="1" x14ac:dyDescent="0.5">
      <c r="A94" t="s">
        <v>268</v>
      </c>
      <c r="B94" t="s">
        <v>275</v>
      </c>
      <c r="C94" s="84" t="s">
        <v>276</v>
      </c>
      <c r="D94" s="84" t="s">
        <v>277</v>
      </c>
      <c r="E94" s="81"/>
      <c r="F94" s="81"/>
      <c r="G94" s="81"/>
      <c r="H94" s="81"/>
    </row>
    <row r="95" spans="1:8" hidden="1" x14ac:dyDescent="0.5">
      <c r="A95" t="s">
        <v>268</v>
      </c>
      <c r="B95" t="s">
        <v>278</v>
      </c>
      <c r="C95" s="80">
        <v>19.152617100000001</v>
      </c>
      <c r="D95" s="80">
        <v>42.118785799999998</v>
      </c>
      <c r="E95" s="81"/>
      <c r="F95" s="81"/>
      <c r="G95" s="81"/>
      <c r="H95" s="81"/>
    </row>
    <row r="96" spans="1:8" hidden="1" x14ac:dyDescent="0.5">
      <c r="A96" t="s">
        <v>268</v>
      </c>
      <c r="B96" t="s">
        <v>279</v>
      </c>
      <c r="C96" s="84" t="s">
        <v>280</v>
      </c>
      <c r="D96" s="84" t="s">
        <v>281</v>
      </c>
      <c r="E96" s="81"/>
      <c r="F96" s="81"/>
      <c r="G96" s="81"/>
      <c r="H96" s="81"/>
    </row>
    <row r="97" spans="1:8" hidden="1" x14ac:dyDescent="0.5">
      <c r="A97" t="s">
        <v>268</v>
      </c>
      <c r="B97" t="s">
        <v>282</v>
      </c>
      <c r="C97" s="80" t="s">
        <v>283</v>
      </c>
      <c r="D97" s="80" t="s">
        <v>284</v>
      </c>
      <c r="E97" s="81"/>
      <c r="F97" s="81"/>
      <c r="G97" s="81"/>
      <c r="H97" s="81"/>
    </row>
    <row r="98" spans="1:8" hidden="1" x14ac:dyDescent="0.5">
      <c r="A98" t="s">
        <v>268</v>
      </c>
      <c r="B98" t="s">
        <v>285</v>
      </c>
      <c r="C98" s="84" t="s">
        <v>286</v>
      </c>
      <c r="D98" s="84" t="s">
        <v>287</v>
      </c>
      <c r="E98" s="81"/>
      <c r="F98" s="81"/>
      <c r="G98" s="81"/>
      <c r="H98" s="81"/>
    </row>
    <row r="99" spans="1:8" hidden="1" x14ac:dyDescent="0.5">
      <c r="A99" t="s">
        <v>268</v>
      </c>
      <c r="B99" t="s">
        <v>288</v>
      </c>
      <c r="C99" s="80" t="s">
        <v>289</v>
      </c>
      <c r="D99" s="80" t="s">
        <v>290</v>
      </c>
      <c r="E99" s="81"/>
      <c r="F99" s="81"/>
      <c r="G99" s="81"/>
      <c r="H99" s="81"/>
    </row>
    <row r="100" spans="1:8" hidden="1" x14ac:dyDescent="0.5">
      <c r="A100" t="s">
        <v>268</v>
      </c>
      <c r="B100" t="s">
        <v>291</v>
      </c>
      <c r="C100" s="84" t="s">
        <v>292</v>
      </c>
      <c r="D100" s="84" t="s">
        <v>293</v>
      </c>
      <c r="E100" s="81"/>
      <c r="F100" s="81"/>
      <c r="G100" s="81"/>
      <c r="H100" s="81"/>
    </row>
    <row r="101" spans="1:8" hidden="1" x14ac:dyDescent="0.5">
      <c r="A101" t="s">
        <v>268</v>
      </c>
      <c r="B101" t="s">
        <v>294</v>
      </c>
      <c r="C101" s="80" t="s">
        <v>295</v>
      </c>
      <c r="D101" s="80" t="s">
        <v>296</v>
      </c>
      <c r="E101" s="81"/>
      <c r="F101" s="81"/>
      <c r="G101" s="81"/>
      <c r="H101" s="81"/>
    </row>
    <row r="102" spans="1:8" hidden="1" x14ac:dyDescent="0.5">
      <c r="A102" t="s">
        <v>268</v>
      </c>
      <c r="B102" t="s">
        <v>297</v>
      </c>
      <c r="C102" s="84">
        <v>19.6869105</v>
      </c>
      <c r="D102" s="84">
        <v>41.926212499999998</v>
      </c>
      <c r="E102" s="81"/>
      <c r="F102" s="81"/>
      <c r="G102" s="81"/>
      <c r="H102" s="81"/>
    </row>
    <row r="103" spans="1:8" hidden="1" x14ac:dyDescent="0.5">
      <c r="A103" t="s">
        <v>268</v>
      </c>
      <c r="B103" t="s">
        <v>298</v>
      </c>
      <c r="C103" s="80">
        <v>19.140718100000001</v>
      </c>
      <c r="D103" s="80">
        <v>41.920798300000001</v>
      </c>
      <c r="E103" s="81"/>
      <c r="F103" s="81"/>
      <c r="G103" s="81"/>
      <c r="H103" s="81"/>
    </row>
    <row r="104" spans="1:8" hidden="1" x14ac:dyDescent="0.5">
      <c r="A104" t="s">
        <v>268</v>
      </c>
      <c r="B104" t="s">
        <v>299</v>
      </c>
      <c r="C104" s="84" t="s">
        <v>300</v>
      </c>
      <c r="D104" s="84" t="s">
        <v>301</v>
      </c>
      <c r="E104" s="81"/>
      <c r="F104" s="81"/>
      <c r="G104" s="81"/>
      <c r="H104" s="81"/>
    </row>
    <row r="105" spans="1:8" hidden="1" x14ac:dyDescent="0.5">
      <c r="A105" t="s">
        <v>268</v>
      </c>
      <c r="B105" t="s">
        <v>302</v>
      </c>
      <c r="C105" s="80" t="s">
        <v>303</v>
      </c>
      <c r="D105" s="80" t="s">
        <v>304</v>
      </c>
      <c r="E105" s="81"/>
      <c r="F105" s="81"/>
      <c r="G105" s="81"/>
      <c r="H105" s="81"/>
    </row>
    <row r="106" spans="1:8" hidden="1" x14ac:dyDescent="0.5">
      <c r="A106" t="s">
        <v>268</v>
      </c>
      <c r="B106" t="s">
        <v>305</v>
      </c>
      <c r="C106" s="84" t="s">
        <v>306</v>
      </c>
      <c r="D106" s="84" t="s">
        <v>307</v>
      </c>
      <c r="E106" s="81"/>
      <c r="F106" s="81"/>
      <c r="G106" s="81"/>
      <c r="H106" s="81"/>
    </row>
    <row r="107" spans="1:8" hidden="1" x14ac:dyDescent="0.5">
      <c r="A107" t="s">
        <v>268</v>
      </c>
      <c r="B107" t="s">
        <v>308</v>
      </c>
      <c r="C107" s="80" t="s">
        <v>309</v>
      </c>
      <c r="D107" s="80" t="s">
        <v>310</v>
      </c>
      <c r="E107" s="81"/>
      <c r="F107" s="81"/>
      <c r="G107" s="81"/>
      <c r="H107" s="81"/>
    </row>
    <row r="108" spans="1:8" hidden="1" x14ac:dyDescent="0.5">
      <c r="A108" t="s">
        <v>311</v>
      </c>
      <c r="B108" t="s">
        <v>312</v>
      </c>
      <c r="C108" s="84" t="s">
        <v>313</v>
      </c>
      <c r="D108" s="84" t="s">
        <v>314</v>
      </c>
      <c r="E108" s="81"/>
      <c r="F108" s="81"/>
      <c r="G108" s="81"/>
      <c r="H108" s="81"/>
    </row>
    <row r="109" spans="1:8" hidden="1" x14ac:dyDescent="0.5">
      <c r="A109" t="s">
        <v>311</v>
      </c>
      <c r="B109" t="s">
        <v>311</v>
      </c>
      <c r="C109" s="80" t="s">
        <v>315</v>
      </c>
      <c r="D109" s="80" t="s">
        <v>316</v>
      </c>
      <c r="E109" s="81"/>
      <c r="F109" s="81"/>
      <c r="G109" s="81"/>
      <c r="H109" s="81"/>
    </row>
    <row r="110" spans="1:8" hidden="1" x14ac:dyDescent="0.5">
      <c r="A110" t="s">
        <v>311</v>
      </c>
      <c r="B110" t="s">
        <v>317</v>
      </c>
      <c r="C110" s="84" t="s">
        <v>318</v>
      </c>
      <c r="D110" s="84" t="s">
        <v>319</v>
      </c>
      <c r="E110" s="81"/>
      <c r="F110" s="81"/>
      <c r="G110" s="81"/>
      <c r="H110" s="81"/>
    </row>
    <row r="111" spans="1:8" hidden="1" x14ac:dyDescent="0.5">
      <c r="A111" t="s">
        <v>311</v>
      </c>
      <c r="B111" t="s">
        <v>320</v>
      </c>
      <c r="C111" s="80" t="s">
        <v>321</v>
      </c>
      <c r="D111" s="80" t="s">
        <v>322</v>
      </c>
      <c r="E111" s="81"/>
      <c r="F111" s="81"/>
      <c r="G111" s="81"/>
      <c r="H111" s="81"/>
    </row>
    <row r="112" spans="1:8" hidden="1" x14ac:dyDescent="0.5">
      <c r="A112" t="s">
        <v>311</v>
      </c>
      <c r="B112" t="s">
        <v>323</v>
      </c>
      <c r="C112" s="84" t="s">
        <v>324</v>
      </c>
      <c r="D112" s="84" t="s">
        <v>325</v>
      </c>
      <c r="E112" s="81"/>
      <c r="F112" s="81"/>
      <c r="G112" s="81"/>
      <c r="H112" s="81"/>
    </row>
    <row r="113" spans="1:8" hidden="1" x14ac:dyDescent="0.5">
      <c r="A113" t="s">
        <v>311</v>
      </c>
      <c r="B113" t="s">
        <v>326</v>
      </c>
      <c r="C113" s="80" t="s">
        <v>327</v>
      </c>
      <c r="D113" s="80" t="s">
        <v>328</v>
      </c>
      <c r="E113" s="81"/>
      <c r="F113" s="81"/>
      <c r="G113" s="81"/>
      <c r="H113" s="81"/>
    </row>
    <row r="114" spans="1:8" hidden="1" x14ac:dyDescent="0.5">
      <c r="A114" t="s">
        <v>311</v>
      </c>
      <c r="B114" t="s">
        <v>329</v>
      </c>
      <c r="C114" s="84" t="s">
        <v>330</v>
      </c>
      <c r="D114" s="84" t="s">
        <v>331</v>
      </c>
      <c r="E114" s="81"/>
      <c r="F114" s="81"/>
      <c r="G114" s="81"/>
      <c r="H114" s="81"/>
    </row>
    <row r="115" spans="1:8" hidden="1" x14ac:dyDescent="0.5">
      <c r="A115" t="s">
        <v>332</v>
      </c>
      <c r="B115" t="s">
        <v>332</v>
      </c>
      <c r="C115" s="80" t="s">
        <v>333</v>
      </c>
      <c r="D115" s="80" t="s">
        <v>334</v>
      </c>
      <c r="E115" s="81">
        <v>1</v>
      </c>
      <c r="F115" s="83">
        <v>300000</v>
      </c>
      <c r="G115" s="81"/>
      <c r="H115" s="81" t="s">
        <v>10</v>
      </c>
    </row>
    <row r="116" spans="1:8" hidden="1" x14ac:dyDescent="0.5">
      <c r="A116" t="s">
        <v>332</v>
      </c>
      <c r="B116" t="s">
        <v>335</v>
      </c>
      <c r="C116" s="84" t="s">
        <v>336</v>
      </c>
      <c r="D116" s="84" t="s">
        <v>337</v>
      </c>
      <c r="E116" s="81"/>
      <c r="F116" s="81"/>
      <c r="G116" s="81"/>
      <c r="H116" s="81"/>
    </row>
    <row r="117" spans="1:8" hidden="1" x14ac:dyDescent="0.5">
      <c r="A117" t="s">
        <v>332</v>
      </c>
      <c r="B117" t="s">
        <v>338</v>
      </c>
      <c r="C117" s="80" t="s">
        <v>339</v>
      </c>
      <c r="D117" s="80" t="s">
        <v>340</v>
      </c>
      <c r="E117" s="81"/>
      <c r="F117" s="81"/>
      <c r="G117" s="81"/>
      <c r="H117" s="81"/>
    </row>
    <row r="118" spans="1:8" hidden="1" x14ac:dyDescent="0.5">
      <c r="A118" t="s">
        <v>332</v>
      </c>
      <c r="B118" t="s">
        <v>341</v>
      </c>
      <c r="C118" s="84" t="s">
        <v>342</v>
      </c>
      <c r="D118" s="84" t="s">
        <v>343</v>
      </c>
      <c r="E118" s="81"/>
      <c r="F118" s="81"/>
      <c r="G118" s="81"/>
      <c r="H118" s="81"/>
    </row>
    <row r="119" spans="1:8" hidden="1" x14ac:dyDescent="0.5">
      <c r="A119" t="s">
        <v>332</v>
      </c>
      <c r="B119" t="s">
        <v>344</v>
      </c>
      <c r="C119" s="80" t="s">
        <v>345</v>
      </c>
      <c r="D119" s="80" t="s">
        <v>346</v>
      </c>
      <c r="E119" s="81"/>
      <c r="F119" s="81"/>
      <c r="G119" s="81"/>
      <c r="H119" s="81"/>
    </row>
    <row r="120" spans="1:8" hidden="1" x14ac:dyDescent="0.5">
      <c r="A120" t="s">
        <v>332</v>
      </c>
      <c r="B120" t="s">
        <v>347</v>
      </c>
      <c r="C120" s="84" t="s">
        <v>348</v>
      </c>
      <c r="D120" s="84" t="s">
        <v>349</v>
      </c>
      <c r="E120" s="81"/>
      <c r="F120" s="81"/>
      <c r="G120" s="81"/>
      <c r="H120" s="81"/>
    </row>
    <row r="121" spans="1:8" hidden="1" x14ac:dyDescent="0.5">
      <c r="A121" t="s">
        <v>332</v>
      </c>
      <c r="B121" t="s">
        <v>350</v>
      </c>
      <c r="C121" s="80">
        <v>27.5038017</v>
      </c>
      <c r="D121" s="80">
        <v>41.678036800000001</v>
      </c>
      <c r="E121" s="81"/>
      <c r="F121" s="81"/>
      <c r="G121" s="81"/>
      <c r="H121" s="81"/>
    </row>
    <row r="122" spans="1:8" hidden="1" x14ac:dyDescent="0.5">
      <c r="A122" t="s">
        <v>332</v>
      </c>
      <c r="B122" t="s">
        <v>351</v>
      </c>
      <c r="C122" s="84" t="s">
        <v>352</v>
      </c>
      <c r="D122" s="84" t="s">
        <v>353</v>
      </c>
      <c r="E122" s="81"/>
      <c r="F122" s="81"/>
      <c r="G122" s="81"/>
      <c r="H122" s="81"/>
    </row>
    <row r="123" spans="1:8" hidden="1" x14ac:dyDescent="0.5">
      <c r="A123" t="s">
        <v>332</v>
      </c>
      <c r="B123" t="s">
        <v>354</v>
      </c>
      <c r="C123" s="80" t="s">
        <v>355</v>
      </c>
      <c r="D123" s="80" t="s">
        <v>356</v>
      </c>
      <c r="E123" s="81"/>
      <c r="F123" s="81"/>
      <c r="G123" s="81"/>
      <c r="H123" s="81"/>
    </row>
    <row r="124" spans="1:8" hidden="1" x14ac:dyDescent="0.5">
      <c r="A124" t="s">
        <v>357</v>
      </c>
      <c r="B124" t="s">
        <v>358</v>
      </c>
      <c r="C124" s="84">
        <v>30.964693700000002</v>
      </c>
      <c r="D124" s="84">
        <v>41.004048300000001</v>
      </c>
      <c r="E124" s="81"/>
      <c r="F124" s="81"/>
      <c r="G124" s="81"/>
      <c r="H124" s="81"/>
    </row>
    <row r="125" spans="1:8" hidden="1" x14ac:dyDescent="0.5">
      <c r="A125" t="s">
        <v>357</v>
      </c>
      <c r="B125" t="s">
        <v>359</v>
      </c>
      <c r="C125" s="80">
        <v>29.6246787</v>
      </c>
      <c r="D125" s="80">
        <v>43.519198099999997</v>
      </c>
      <c r="E125" s="81"/>
      <c r="F125" s="81"/>
      <c r="G125" s="81"/>
      <c r="H125" s="81"/>
    </row>
    <row r="126" spans="1:8" hidden="1" x14ac:dyDescent="0.5">
      <c r="A126" t="s">
        <v>357</v>
      </c>
      <c r="B126" t="s">
        <v>360</v>
      </c>
      <c r="C126" s="84" t="s">
        <v>361</v>
      </c>
      <c r="D126" s="84" t="s">
        <v>362</v>
      </c>
      <c r="E126" s="81"/>
      <c r="F126" s="81"/>
      <c r="G126" s="81"/>
      <c r="H126" s="81"/>
    </row>
    <row r="127" spans="1:8" hidden="1" x14ac:dyDescent="0.5">
      <c r="A127" t="s">
        <v>357</v>
      </c>
      <c r="B127" t="s">
        <v>363</v>
      </c>
      <c r="C127" s="80" t="s">
        <v>364</v>
      </c>
      <c r="D127" s="80" t="s">
        <v>365</v>
      </c>
      <c r="E127" s="81"/>
      <c r="F127" s="81"/>
      <c r="G127" s="81"/>
      <c r="H127" s="81"/>
    </row>
    <row r="128" spans="1:8" hidden="1" x14ac:dyDescent="0.5">
      <c r="A128" t="s">
        <v>366</v>
      </c>
      <c r="B128" t="s">
        <v>366</v>
      </c>
      <c r="C128" s="84" t="s">
        <v>367</v>
      </c>
      <c r="D128" s="84" t="s">
        <v>368</v>
      </c>
      <c r="E128" s="81">
        <v>1</v>
      </c>
      <c r="F128" s="82">
        <v>200000</v>
      </c>
      <c r="G128" s="81"/>
      <c r="H128" s="81" t="s">
        <v>6</v>
      </c>
    </row>
    <row r="129" spans="1:8" hidden="1" x14ac:dyDescent="0.5">
      <c r="A129" t="s">
        <v>366</v>
      </c>
      <c r="B129" t="s">
        <v>366</v>
      </c>
      <c r="C129" s="84" t="s">
        <v>367</v>
      </c>
      <c r="D129" s="84" t="s">
        <v>368</v>
      </c>
      <c r="E129" s="81">
        <v>2</v>
      </c>
      <c r="F129" s="83">
        <v>1000000</v>
      </c>
      <c r="G129" s="81"/>
      <c r="H129" s="81" t="s">
        <v>8</v>
      </c>
    </row>
    <row r="130" spans="1:8" hidden="1" x14ac:dyDescent="0.5">
      <c r="A130" t="s">
        <v>366</v>
      </c>
      <c r="B130" t="s">
        <v>366</v>
      </c>
      <c r="C130" s="84" t="s">
        <v>367</v>
      </c>
      <c r="D130" s="84" t="s">
        <v>368</v>
      </c>
      <c r="E130" s="81">
        <v>1</v>
      </c>
      <c r="F130" s="83">
        <v>2000000</v>
      </c>
      <c r="G130" s="81"/>
      <c r="H130" s="81" t="s">
        <v>7</v>
      </c>
    </row>
    <row r="131" spans="1:8" hidden="1" x14ac:dyDescent="0.5">
      <c r="A131" t="s">
        <v>366</v>
      </c>
      <c r="B131" t="s">
        <v>369</v>
      </c>
      <c r="C131" s="80" t="s">
        <v>370</v>
      </c>
      <c r="D131" s="80" t="s">
        <v>371</v>
      </c>
      <c r="E131" s="81"/>
      <c r="F131" s="81"/>
      <c r="G131" s="81"/>
      <c r="H131" s="81" t="s">
        <v>49</v>
      </c>
    </row>
    <row r="132" spans="1:8" hidden="1" x14ac:dyDescent="0.5">
      <c r="A132" t="s">
        <v>366</v>
      </c>
      <c r="B132" t="s">
        <v>372</v>
      </c>
      <c r="C132" s="84" t="s">
        <v>373</v>
      </c>
      <c r="D132" s="84" t="s">
        <v>374</v>
      </c>
      <c r="E132" s="81"/>
      <c r="F132" s="81"/>
      <c r="G132" s="81"/>
      <c r="H132" s="81"/>
    </row>
    <row r="133" spans="1:8" hidden="1" x14ac:dyDescent="0.5">
      <c r="A133" t="s">
        <v>366</v>
      </c>
      <c r="B133" t="s">
        <v>375</v>
      </c>
      <c r="C133" s="80" t="s">
        <v>376</v>
      </c>
      <c r="D133" s="80" t="s">
        <v>377</v>
      </c>
      <c r="E133" s="81"/>
      <c r="F133" s="81"/>
      <c r="G133" s="81"/>
      <c r="H133" s="81"/>
    </row>
    <row r="134" spans="1:8" hidden="1" x14ac:dyDescent="0.5">
      <c r="A134" t="s">
        <v>366</v>
      </c>
      <c r="B134" t="s">
        <v>378</v>
      </c>
      <c r="C134" s="84" t="s">
        <v>379</v>
      </c>
      <c r="D134" s="84" t="s">
        <v>380</v>
      </c>
      <c r="E134" s="81"/>
      <c r="F134" s="81"/>
      <c r="G134" s="81"/>
      <c r="H134" s="81"/>
    </row>
    <row r="135" spans="1:8" hidden="1" x14ac:dyDescent="0.5">
      <c r="A135" t="s">
        <v>366</v>
      </c>
      <c r="B135" t="s">
        <v>381</v>
      </c>
      <c r="C135" s="80" t="s">
        <v>382</v>
      </c>
      <c r="D135" s="80" t="s">
        <v>383</v>
      </c>
      <c r="E135" s="81"/>
      <c r="F135" s="81"/>
      <c r="G135" s="81"/>
      <c r="H135" s="81"/>
    </row>
    <row r="136" spans="1:8" hidden="1" x14ac:dyDescent="0.5">
      <c r="A136" t="s">
        <v>366</v>
      </c>
      <c r="B136" t="s">
        <v>384</v>
      </c>
      <c r="C136" s="84" t="s">
        <v>385</v>
      </c>
      <c r="D136" s="84" t="s">
        <v>386</v>
      </c>
      <c r="E136" s="81"/>
      <c r="F136" s="81"/>
      <c r="G136" s="81"/>
      <c r="H136" s="81"/>
    </row>
    <row r="137" spans="1:8" hidden="1" x14ac:dyDescent="0.5">
      <c r="A137" t="s">
        <v>366</v>
      </c>
      <c r="B137" t="s">
        <v>387</v>
      </c>
      <c r="C137" s="80" t="s">
        <v>388</v>
      </c>
      <c r="D137" s="80" t="s">
        <v>389</v>
      </c>
      <c r="E137" s="81"/>
      <c r="F137" s="81"/>
      <c r="G137" s="81"/>
      <c r="H137" s="81"/>
    </row>
    <row r="138" spans="1:8" hidden="1" x14ac:dyDescent="0.5">
      <c r="A138" t="s">
        <v>366</v>
      </c>
      <c r="B138" t="s">
        <v>390</v>
      </c>
      <c r="C138" s="84" t="s">
        <v>391</v>
      </c>
      <c r="D138" s="84" t="s">
        <v>392</v>
      </c>
      <c r="E138" s="81"/>
      <c r="F138" s="81"/>
      <c r="G138" s="81"/>
      <c r="H138" s="81"/>
    </row>
    <row r="139" spans="1:8" hidden="1" x14ac:dyDescent="0.5">
      <c r="A139" t="s">
        <v>366</v>
      </c>
      <c r="B139" t="s">
        <v>393</v>
      </c>
      <c r="C139" s="80" t="s">
        <v>394</v>
      </c>
      <c r="D139" s="80" t="s">
        <v>395</v>
      </c>
      <c r="E139" s="81"/>
      <c r="F139" s="81"/>
      <c r="G139" s="81"/>
      <c r="H139" s="81"/>
    </row>
    <row r="140" spans="1:8" hidden="1" x14ac:dyDescent="0.5">
      <c r="A140" t="s">
        <v>366</v>
      </c>
      <c r="B140" t="s">
        <v>396</v>
      </c>
      <c r="C140" s="84" t="s">
        <v>397</v>
      </c>
      <c r="D140" s="84" t="s">
        <v>398</v>
      </c>
      <c r="E140" s="81"/>
      <c r="F140" s="81"/>
      <c r="G140" s="81"/>
      <c r="H140" s="81"/>
    </row>
    <row r="141" spans="1:8" hidden="1" x14ac:dyDescent="0.5">
      <c r="A141" t="s">
        <v>366</v>
      </c>
      <c r="B141" t="s">
        <v>399</v>
      </c>
      <c r="C141" s="80" t="s">
        <v>400</v>
      </c>
      <c r="D141" s="80" t="s">
        <v>401</v>
      </c>
      <c r="E141" s="81"/>
      <c r="F141" s="81"/>
      <c r="G141" s="81"/>
      <c r="H141" s="81"/>
    </row>
    <row r="142" spans="1:8" hidden="1" x14ac:dyDescent="0.5">
      <c r="A142" t="s">
        <v>366</v>
      </c>
      <c r="B142" t="s">
        <v>402</v>
      </c>
      <c r="C142" s="84" t="s">
        <v>403</v>
      </c>
      <c r="D142" s="84" t="s">
        <v>404</v>
      </c>
      <c r="E142" s="81"/>
      <c r="F142" s="81"/>
      <c r="G142" s="81"/>
      <c r="H142" s="81"/>
    </row>
    <row r="143" spans="1:8" hidden="1" x14ac:dyDescent="0.5">
      <c r="A143" t="s">
        <v>366</v>
      </c>
      <c r="B143" t="s">
        <v>405</v>
      </c>
      <c r="C143" s="80" t="s">
        <v>406</v>
      </c>
      <c r="D143" s="80" t="s">
        <v>407</v>
      </c>
      <c r="E143" s="81"/>
      <c r="F143" s="81"/>
      <c r="G143" s="81"/>
      <c r="H143" s="81"/>
    </row>
    <row r="144" spans="1:8" hidden="1" x14ac:dyDescent="0.5">
      <c r="A144" t="s">
        <v>366</v>
      </c>
      <c r="B144" t="s">
        <v>408</v>
      </c>
      <c r="C144" s="84" t="s">
        <v>409</v>
      </c>
      <c r="D144" s="84" t="s">
        <v>410</v>
      </c>
      <c r="E144" s="81"/>
      <c r="F144" s="81"/>
      <c r="G144" s="81"/>
      <c r="H144" s="81"/>
    </row>
    <row r="145" spans="1:8" hidden="1" x14ac:dyDescent="0.5">
      <c r="A145" t="s">
        <v>366</v>
      </c>
      <c r="B145" t="s">
        <v>411</v>
      </c>
      <c r="C145" s="80" t="s">
        <v>412</v>
      </c>
      <c r="D145" s="80" t="s">
        <v>413</v>
      </c>
      <c r="E145" s="81"/>
      <c r="F145" s="81"/>
      <c r="G145" s="81"/>
      <c r="H145" s="81"/>
    </row>
    <row r="146" spans="1:8" hidden="1" x14ac:dyDescent="0.5">
      <c r="A146" t="s">
        <v>366</v>
      </c>
      <c r="B146" t="s">
        <v>414</v>
      </c>
      <c r="C146" s="84">
        <v>17.236507400000001</v>
      </c>
      <c r="D146" s="84">
        <v>42.999822899999998</v>
      </c>
      <c r="E146" s="81"/>
      <c r="F146" s="81"/>
      <c r="G146" s="81"/>
      <c r="H146" s="81"/>
    </row>
    <row r="147" spans="1:8" hidden="1" x14ac:dyDescent="0.5">
      <c r="A147" t="s">
        <v>415</v>
      </c>
      <c r="B147" t="s">
        <v>415</v>
      </c>
      <c r="C147" s="80" t="s">
        <v>416</v>
      </c>
      <c r="D147" s="80" t="s">
        <v>417</v>
      </c>
      <c r="E147" s="81"/>
      <c r="F147" s="81"/>
      <c r="G147" s="81"/>
      <c r="H147" s="81"/>
    </row>
    <row r="148" spans="1:8" hidden="1" x14ac:dyDescent="0.5">
      <c r="A148" t="s">
        <v>415</v>
      </c>
      <c r="B148" t="s">
        <v>418</v>
      </c>
      <c r="C148" s="84" t="s">
        <v>419</v>
      </c>
      <c r="D148" s="84" t="s">
        <v>420</v>
      </c>
      <c r="E148" s="81"/>
      <c r="F148" s="81"/>
      <c r="G148" s="81"/>
      <c r="H148" s="81"/>
    </row>
    <row r="149" spans="1:8" hidden="1" x14ac:dyDescent="0.5">
      <c r="A149" t="s">
        <v>415</v>
      </c>
      <c r="B149" t="s">
        <v>421</v>
      </c>
      <c r="C149" s="80" t="s">
        <v>422</v>
      </c>
      <c r="D149" s="80" t="s">
        <v>423</v>
      </c>
      <c r="E149" s="81"/>
      <c r="F149" s="81"/>
      <c r="G149" s="81"/>
      <c r="H149" s="81"/>
    </row>
    <row r="150" spans="1:8" hidden="1" x14ac:dyDescent="0.5">
      <c r="A150" t="s">
        <v>415</v>
      </c>
      <c r="B150" t="s">
        <v>424</v>
      </c>
      <c r="C150" s="84" t="s">
        <v>425</v>
      </c>
      <c r="D150" s="84" t="s">
        <v>426</v>
      </c>
      <c r="E150" s="81"/>
      <c r="F150" s="81"/>
      <c r="G150" s="81"/>
      <c r="H150" s="81"/>
    </row>
    <row r="151" spans="1:8" hidden="1" x14ac:dyDescent="0.5">
      <c r="A151" t="s">
        <v>415</v>
      </c>
      <c r="B151" t="s">
        <v>427</v>
      </c>
      <c r="C151" s="80" t="s">
        <v>428</v>
      </c>
      <c r="D151" s="80" t="s">
        <v>429</v>
      </c>
      <c r="E151" s="81"/>
      <c r="F151" s="81"/>
      <c r="G151" s="81"/>
      <c r="H151" s="81"/>
    </row>
    <row r="152" spans="1:8" hidden="1" x14ac:dyDescent="0.5">
      <c r="A152" t="s">
        <v>415</v>
      </c>
      <c r="B152" t="s">
        <v>430</v>
      </c>
      <c r="C152" s="84" t="s">
        <v>431</v>
      </c>
      <c r="D152" s="84" t="s">
        <v>432</v>
      </c>
      <c r="E152" s="81"/>
      <c r="F152" s="81"/>
      <c r="G152" s="81"/>
      <c r="H152" s="81"/>
    </row>
    <row r="153" spans="1:8" hidden="1" x14ac:dyDescent="0.5">
      <c r="A153" t="s">
        <v>415</v>
      </c>
      <c r="B153" t="s">
        <v>433</v>
      </c>
      <c r="C153" s="80" t="s">
        <v>434</v>
      </c>
      <c r="D153" s="80" t="s">
        <v>435</v>
      </c>
      <c r="E153" s="81"/>
      <c r="F153" s="81"/>
      <c r="G153" s="81"/>
      <c r="H153" s="81"/>
    </row>
    <row r="154" spans="1:8" hidden="1" x14ac:dyDescent="0.5">
      <c r="A154" t="s">
        <v>415</v>
      </c>
      <c r="B154" t="s">
        <v>436</v>
      </c>
      <c r="C154" s="84" t="s">
        <v>437</v>
      </c>
      <c r="D154" s="84" t="s">
        <v>438</v>
      </c>
      <c r="E154" s="81"/>
      <c r="F154" s="81"/>
      <c r="G154" s="81"/>
      <c r="H154" s="81"/>
    </row>
    <row r="155" spans="1:8" hidden="1" x14ac:dyDescent="0.5">
      <c r="A155" t="s">
        <v>439</v>
      </c>
      <c r="B155" t="s">
        <v>439</v>
      </c>
      <c r="C155" s="80">
        <v>20.064492300000001</v>
      </c>
      <c r="D155" s="80">
        <v>41.447957500000001</v>
      </c>
      <c r="E155" s="81"/>
      <c r="F155" s="81"/>
      <c r="G155" s="81"/>
      <c r="H155" s="81"/>
    </row>
    <row r="156" spans="1:8" hidden="1" x14ac:dyDescent="0.5">
      <c r="A156" t="s">
        <v>439</v>
      </c>
      <c r="B156" t="s">
        <v>440</v>
      </c>
      <c r="C156" s="84">
        <v>19.945923199999999</v>
      </c>
      <c r="D156" s="84">
        <v>41.5371448</v>
      </c>
      <c r="E156" s="81"/>
      <c r="F156" s="81"/>
      <c r="G156" s="81"/>
      <c r="H156" s="81"/>
    </row>
    <row r="157" spans="1:8" hidden="1" x14ac:dyDescent="0.5">
      <c r="A157" t="s">
        <v>439</v>
      </c>
      <c r="B157" t="s">
        <v>441</v>
      </c>
      <c r="C157" s="80">
        <v>20.1000932</v>
      </c>
      <c r="D157" s="80">
        <v>41.297021000000001</v>
      </c>
      <c r="E157" s="81"/>
      <c r="F157" s="81"/>
      <c r="G157" s="81"/>
      <c r="H157" s="81"/>
    </row>
    <row r="158" spans="1:8" hidden="1" x14ac:dyDescent="0.5">
      <c r="A158" t="s">
        <v>439</v>
      </c>
      <c r="B158" t="s">
        <v>442</v>
      </c>
      <c r="C158" s="84" t="s">
        <v>443</v>
      </c>
      <c r="D158" s="84" t="s">
        <v>444</v>
      </c>
      <c r="E158" s="81"/>
      <c r="F158" s="81"/>
      <c r="G158" s="81"/>
      <c r="H158" s="81"/>
    </row>
    <row r="159" spans="1:8" hidden="1" x14ac:dyDescent="0.5">
      <c r="A159" t="s">
        <v>439</v>
      </c>
      <c r="B159" t="s">
        <v>445</v>
      </c>
      <c r="C159" s="80">
        <v>20.285814999999999</v>
      </c>
      <c r="D159" s="80">
        <v>41.6456923</v>
      </c>
      <c r="E159" s="81"/>
      <c r="F159" s="81"/>
      <c r="G159" s="81"/>
      <c r="H159" s="81"/>
    </row>
    <row r="160" spans="1:8" hidden="1" x14ac:dyDescent="0.5">
      <c r="A160" t="s">
        <v>439</v>
      </c>
      <c r="B160" t="s">
        <v>446</v>
      </c>
      <c r="C160" s="84" t="s">
        <v>447</v>
      </c>
      <c r="D160" s="84" t="s">
        <v>448</v>
      </c>
      <c r="E160" s="81"/>
      <c r="F160" s="81"/>
      <c r="G160" s="81"/>
      <c r="H160" s="81"/>
    </row>
    <row r="161" spans="1:8" hidden="1" x14ac:dyDescent="0.5">
      <c r="A161" t="s">
        <v>439</v>
      </c>
      <c r="B161" t="s">
        <v>449</v>
      </c>
      <c r="C161" s="80" t="s">
        <v>450</v>
      </c>
      <c r="D161" s="80" t="s">
        <v>451</v>
      </c>
      <c r="E161" s="81"/>
      <c r="F161" s="81"/>
      <c r="G161" s="81"/>
      <c r="H161" s="81"/>
    </row>
    <row r="162" spans="1:8" hidden="1" x14ac:dyDescent="0.5">
      <c r="A162" t="s">
        <v>439</v>
      </c>
      <c r="B162" t="s">
        <v>452</v>
      </c>
      <c r="C162" s="84">
        <v>20.239009899999999</v>
      </c>
      <c r="D162" s="84">
        <v>41.396761099999999</v>
      </c>
      <c r="E162" s="81"/>
      <c r="F162" s="81"/>
      <c r="G162" s="81"/>
      <c r="H162" s="81"/>
    </row>
    <row r="163" spans="1:8" hidden="1" x14ac:dyDescent="0.5">
      <c r="A163" t="s">
        <v>439</v>
      </c>
      <c r="B163" t="s">
        <v>453</v>
      </c>
      <c r="C163" s="80" t="s">
        <v>454</v>
      </c>
      <c r="D163" s="80" t="s">
        <v>455</v>
      </c>
      <c r="E163" s="81"/>
      <c r="F163" s="81"/>
      <c r="G163" s="81"/>
      <c r="H163" s="81"/>
    </row>
    <row r="164" spans="1:8" hidden="1" x14ac:dyDescent="0.5">
      <c r="A164" t="s">
        <v>439</v>
      </c>
      <c r="B164" t="s">
        <v>456</v>
      </c>
      <c r="C164" s="84" t="s">
        <v>457</v>
      </c>
      <c r="D164" s="84" t="s">
        <v>458</v>
      </c>
      <c r="E164" s="81"/>
      <c r="F164" s="81"/>
      <c r="G164" s="81"/>
      <c r="H164" s="81"/>
    </row>
    <row r="165" spans="1:8" hidden="1" x14ac:dyDescent="0.5">
      <c r="A165" t="s">
        <v>439</v>
      </c>
      <c r="B165" t="s">
        <v>459</v>
      </c>
      <c r="C165" s="80" t="s">
        <v>460</v>
      </c>
      <c r="D165" s="80" t="s">
        <v>461</v>
      </c>
      <c r="E165" s="81"/>
      <c r="F165" s="81"/>
      <c r="G165" s="81"/>
      <c r="H165" s="81"/>
    </row>
    <row r="166" spans="1:8" hidden="1" x14ac:dyDescent="0.5">
      <c r="A166" t="s">
        <v>462</v>
      </c>
      <c r="B166" t="s">
        <v>463</v>
      </c>
      <c r="C166" s="84" t="s">
        <v>464</v>
      </c>
      <c r="D166" s="84" t="s">
        <v>465</v>
      </c>
      <c r="E166" s="81"/>
      <c r="F166" s="81"/>
      <c r="G166" s="81"/>
      <c r="H166" s="81"/>
    </row>
    <row r="167" spans="1:8" hidden="1" x14ac:dyDescent="0.5">
      <c r="A167" t="s">
        <v>462</v>
      </c>
      <c r="B167" t="s">
        <v>466</v>
      </c>
      <c r="C167" s="80">
        <v>31.281720499999999</v>
      </c>
      <c r="D167" s="80">
        <v>37.427541599999998</v>
      </c>
      <c r="E167" s="81"/>
      <c r="F167" s="81"/>
      <c r="G167" s="81">
        <v>150</v>
      </c>
      <c r="H167" s="81"/>
    </row>
    <row r="168" spans="1:8" hidden="1" x14ac:dyDescent="0.5">
      <c r="A168" t="s">
        <v>462</v>
      </c>
      <c r="B168" t="s">
        <v>467</v>
      </c>
      <c r="C168" s="84" t="s">
        <v>468</v>
      </c>
      <c r="D168" s="84" t="s">
        <v>469</v>
      </c>
      <c r="E168" s="81"/>
      <c r="F168" s="81"/>
      <c r="G168" s="81">
        <v>151</v>
      </c>
      <c r="H168" s="81"/>
    </row>
    <row r="169" spans="1:8" hidden="1" x14ac:dyDescent="0.5">
      <c r="A169" t="s">
        <v>462</v>
      </c>
      <c r="B169" t="s">
        <v>470</v>
      </c>
      <c r="C169" s="80" t="s">
        <v>471</v>
      </c>
      <c r="D169" s="80" t="s">
        <v>472</v>
      </c>
      <c r="E169" s="81"/>
      <c r="F169" s="81"/>
      <c r="G169" s="81">
        <v>152</v>
      </c>
      <c r="H169" s="81"/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2312-CF5D-4DDB-B51C-038E34A74CD3}">
  <dimension ref="A1:F5"/>
  <sheetViews>
    <sheetView rightToLeft="1" zoomScaleNormal="100" zoomScaleSheetLayoutView="100" workbookViewId="0">
      <selection activeCell="G4" sqref="G4"/>
    </sheetView>
  </sheetViews>
  <sheetFormatPr defaultRowHeight="16.8" x14ac:dyDescent="0.5"/>
  <cols>
    <col min="1" max="1" width="13.85546875" style="210" customWidth="1"/>
    <col min="2" max="2" width="12.85546875" style="210" customWidth="1"/>
    <col min="3" max="3" width="12.28515625" style="210" customWidth="1"/>
    <col min="4" max="4" width="12.85546875" style="211" customWidth="1"/>
    <col min="5" max="5" width="24.28515625" style="211" customWidth="1"/>
    <col min="6" max="6" width="18.140625" style="210" bestFit="1" customWidth="1"/>
  </cols>
  <sheetData>
    <row r="1" spans="1:6" x14ac:dyDescent="0.5">
      <c r="A1" s="210" t="s">
        <v>732</v>
      </c>
      <c r="B1" s="210" t="s">
        <v>734</v>
      </c>
      <c r="C1" s="210" t="s">
        <v>733</v>
      </c>
      <c r="D1" s="211" t="s">
        <v>736</v>
      </c>
      <c r="E1" s="211" t="s">
        <v>678</v>
      </c>
      <c r="F1" s="210" t="s">
        <v>735</v>
      </c>
    </row>
    <row r="2" spans="1:6" x14ac:dyDescent="0.5">
      <c r="A2" s="210" t="s">
        <v>587</v>
      </c>
      <c r="C2" s="210">
        <v>6000</v>
      </c>
      <c r="D2" s="211">
        <v>44711</v>
      </c>
      <c r="E2" s="211" t="str">
        <f>IF(D2="","",MONTH(D2)&amp;"/"&amp;YEAR(D2))</f>
        <v>5/2022</v>
      </c>
      <c r="F2" s="210">
        <v>6</v>
      </c>
    </row>
    <row r="3" spans="1:6" x14ac:dyDescent="0.5">
      <c r="A3" s="210" t="s">
        <v>590</v>
      </c>
      <c r="C3" s="210">
        <v>8000</v>
      </c>
      <c r="D3" s="211">
        <v>44647</v>
      </c>
      <c r="E3" s="211" t="str">
        <f>IF(D3="","",MONTH(D3)&amp;"/"&amp;YEAR(D3))</f>
        <v>3/2022</v>
      </c>
      <c r="F3" s="210">
        <v>4</v>
      </c>
    </row>
    <row r="4" spans="1:6" x14ac:dyDescent="0.5">
      <c r="A4" s="210" t="s">
        <v>772</v>
      </c>
      <c r="C4" s="210">
        <v>5000</v>
      </c>
      <c r="D4" s="211">
        <v>44562</v>
      </c>
      <c r="E4" s="211" t="str">
        <f>IF(D4="","",MONTH(D4)&amp;"/"&amp;YEAR(D4))</f>
        <v>1/2022</v>
      </c>
      <c r="F4" s="210">
        <v>3</v>
      </c>
    </row>
    <row r="5" spans="1:6" x14ac:dyDescent="0.5">
      <c r="A5" s="210" t="s">
        <v>773</v>
      </c>
      <c r="C5" s="210">
        <v>5000</v>
      </c>
      <c r="D5" s="211">
        <v>44566</v>
      </c>
      <c r="E5" s="211" t="str">
        <f>IF(D5="","",MONTH(D5)&amp;"/"&amp;YEAR(D5))</f>
        <v>1/2022</v>
      </c>
      <c r="F5" s="210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B847-912E-4A0F-ACDD-82F983F64AE3}">
  <sheetPr codeName="Sheet3">
    <tabColor theme="7" tint="0.79998168889431442"/>
  </sheetPr>
  <dimension ref="A1:K12"/>
  <sheetViews>
    <sheetView rightToLeft="1" zoomScale="85" zoomScaleNormal="85" workbookViewId="0">
      <selection activeCell="E20" sqref="E20"/>
    </sheetView>
  </sheetViews>
  <sheetFormatPr defaultColWidth="8.7109375" defaultRowHeight="19.8" x14ac:dyDescent="0.5"/>
  <cols>
    <col min="1" max="1" width="4.85546875" style="20" customWidth="1"/>
    <col min="2" max="2" width="13.28515625" style="20" bestFit="1" customWidth="1"/>
    <col min="3" max="3" width="13.42578125" style="20" bestFit="1" customWidth="1"/>
    <col min="4" max="4" width="28.7109375" style="20" bestFit="1" customWidth="1"/>
    <col min="5" max="5" width="60.140625" style="20" bestFit="1" customWidth="1"/>
    <col min="6" max="7" width="13.85546875" style="20" customWidth="1"/>
    <col min="8" max="8" width="16.28515625" style="20" customWidth="1"/>
    <col min="9" max="9" width="14.42578125" style="20" customWidth="1"/>
    <col min="10" max="10" width="11.28515625" style="20" customWidth="1"/>
    <col min="11" max="11" width="14.42578125" style="20" bestFit="1" customWidth="1"/>
    <col min="12" max="12" width="19.85546875" style="20" bestFit="1" customWidth="1"/>
    <col min="13" max="16384" width="8.7109375" style="20"/>
  </cols>
  <sheetData>
    <row r="1" spans="1:11" s="220" customFormat="1" ht="20.399999999999999" thickBot="1" x14ac:dyDescent="0.55000000000000004">
      <c r="A1" s="217" t="s">
        <v>37</v>
      </c>
      <c r="B1" s="218" t="s">
        <v>31</v>
      </c>
      <c r="C1" s="218" t="s">
        <v>16</v>
      </c>
      <c r="D1" s="218" t="s">
        <v>13</v>
      </c>
      <c r="E1" s="218" t="s">
        <v>32</v>
      </c>
      <c r="F1" s="218" t="s">
        <v>33</v>
      </c>
      <c r="G1" s="218" t="s">
        <v>34</v>
      </c>
      <c r="H1" s="218" t="s">
        <v>35</v>
      </c>
      <c r="I1" s="218" t="s">
        <v>29</v>
      </c>
      <c r="J1" s="218" t="s">
        <v>12</v>
      </c>
      <c r="K1" s="219" t="s">
        <v>578</v>
      </c>
    </row>
    <row r="2" spans="1:11" x14ac:dyDescent="0.5">
      <c r="A2" s="213">
        <v>1</v>
      </c>
      <c r="B2" s="125" t="s">
        <v>587</v>
      </c>
      <c r="C2" s="122" t="s">
        <v>38</v>
      </c>
      <c r="D2" s="122" t="str">
        <f>IF('البرامج '!A:A&lt;&gt;"",'البرامج '!A:A,"")</f>
        <v>المشروع1</v>
      </c>
      <c r="E2" s="122" t="str">
        <f>IF('البرامج '!D:D&lt;&gt;"",'البرامج '!D:D,"")</f>
        <v>الجهة1</v>
      </c>
      <c r="F2" s="123">
        <f>IF(Table4[[#This Row],[تاريخ البدء]]&lt;&gt;"",Table4[[#This Row],[تاريخ البدء]],"")</f>
        <v>43892</v>
      </c>
      <c r="G2" s="123">
        <f>IF(Table4[[#This Row],[تاريخ الانتهاء]]&lt;&gt;"",Table4[[#This Row],[تاريخ الانتهاء]],"")</f>
        <v>44322</v>
      </c>
      <c r="H2" s="124">
        <v>0.75</v>
      </c>
      <c r="I2" s="122">
        <v>2019</v>
      </c>
      <c r="J2" s="122"/>
      <c r="K2" s="215" t="s">
        <v>485</v>
      </c>
    </row>
    <row r="3" spans="1:11" x14ac:dyDescent="0.5">
      <c r="A3" s="214">
        <v>2</v>
      </c>
      <c r="B3" s="125" t="s">
        <v>591</v>
      </c>
      <c r="C3" s="125" t="s">
        <v>40</v>
      </c>
      <c r="D3" s="122" t="str">
        <f>IF('البرامج '!A:A&lt;&gt;"",'البرامج '!A:A,"")</f>
        <v>المشروع2</v>
      </c>
      <c r="E3" s="122" t="str">
        <f>IF('البرامج '!D:D&lt;&gt;"",'البرامج '!D:D,"")</f>
        <v>الجهة2</v>
      </c>
      <c r="F3" s="123">
        <f>IF(Table4[[#This Row],[تاريخ البدء]]&lt;&gt;"",Table4[[#This Row],[تاريخ البدء]],"")</f>
        <v>44635</v>
      </c>
      <c r="G3" s="123">
        <f>IF(Table4[[#This Row],[تاريخ الانتهاء]]&lt;&gt;"",Table4[[#This Row],[تاريخ الانتهاء]],"")</f>
        <v>44791</v>
      </c>
      <c r="H3" s="126">
        <v>0.64</v>
      </c>
      <c r="I3" s="125">
        <v>2019</v>
      </c>
      <c r="J3" s="125"/>
      <c r="K3" s="216" t="s">
        <v>489</v>
      </c>
    </row>
    <row r="4" spans="1:11" x14ac:dyDescent="0.5">
      <c r="A4" s="214">
        <v>3</v>
      </c>
      <c r="B4" s="125" t="s">
        <v>617</v>
      </c>
      <c r="C4" s="125" t="s">
        <v>38</v>
      </c>
      <c r="D4" s="122" t="str">
        <f>IF('البرامج '!A:A&lt;&gt;"",'البرامج '!A:A,"")</f>
        <v>المشروع3</v>
      </c>
      <c r="E4" s="122" t="str">
        <f>IF('البرامج '!D:D&lt;&gt;"",'البرامج '!D:D,"")</f>
        <v>الجهة3</v>
      </c>
      <c r="F4" s="123">
        <f>IF(Table4[[#This Row],[تاريخ البدء]]&lt;&gt;"",Table4[[#This Row],[تاريخ البدء]],"")</f>
        <v>44635</v>
      </c>
      <c r="G4" s="123">
        <f>IF(Table4[[#This Row],[تاريخ الانتهاء]]&lt;&gt;"",Table4[[#This Row],[تاريخ الانتهاء]],"")</f>
        <v>44791</v>
      </c>
      <c r="H4" s="126">
        <v>0.75</v>
      </c>
      <c r="I4" s="125">
        <v>2019</v>
      </c>
      <c r="J4" s="125"/>
      <c r="K4" s="216" t="s">
        <v>486</v>
      </c>
    </row>
    <row r="5" spans="1:11" x14ac:dyDescent="0.5">
      <c r="A5" s="214">
        <v>4</v>
      </c>
      <c r="B5" s="125" t="s">
        <v>587</v>
      </c>
      <c r="C5" s="125" t="s">
        <v>38</v>
      </c>
      <c r="D5" s="122" t="str">
        <f>IF('البرامج '!A:A&lt;&gt;"",'البرامج '!A:A,"")</f>
        <v>المشروع4</v>
      </c>
      <c r="E5" s="122" t="str">
        <f>IF('البرامج '!D:D&lt;&gt;"",'البرامج '!D:D,"")</f>
        <v>الجهة4</v>
      </c>
      <c r="F5" s="123">
        <f>IF(Table4[[#This Row],[تاريخ البدء]]&lt;&gt;"",Table4[[#This Row],[تاريخ البدء]],"")</f>
        <v>44635</v>
      </c>
      <c r="G5" s="123">
        <f>IF(Table4[[#This Row],[تاريخ الانتهاء]]&lt;&gt;"",Table4[[#This Row],[تاريخ الانتهاء]],"")</f>
        <v>44791</v>
      </c>
      <c r="H5" s="126">
        <v>0.3</v>
      </c>
      <c r="I5" s="125">
        <v>2019</v>
      </c>
      <c r="J5" s="125"/>
      <c r="K5" s="216" t="s">
        <v>485</v>
      </c>
    </row>
    <row r="6" spans="1:11" x14ac:dyDescent="0.5">
      <c r="A6" s="214">
        <v>5</v>
      </c>
      <c r="B6" s="125" t="s">
        <v>587</v>
      </c>
      <c r="C6" s="125" t="s">
        <v>38</v>
      </c>
      <c r="D6" s="122" t="str">
        <f>IF('البرامج '!A:A&lt;&gt;"",'البرامج '!A:A,"")</f>
        <v>المشروع5</v>
      </c>
      <c r="E6" s="122" t="str">
        <f>IF('البرامج '!D:D&lt;&gt;"",'البرامج '!D:D,"")</f>
        <v>الجهة5</v>
      </c>
      <c r="F6" s="123">
        <f>IF(Table4[[#This Row],[تاريخ البدء]]&lt;&gt;"",Table4[[#This Row],[تاريخ البدء]],"")</f>
        <v>44635</v>
      </c>
      <c r="G6" s="123">
        <f>IF(Table4[[#This Row],[تاريخ الانتهاء]]&lt;&gt;"",Table4[[#This Row],[تاريخ الانتهاء]],"")</f>
        <v>44791</v>
      </c>
      <c r="H6" s="126">
        <v>0.3</v>
      </c>
      <c r="I6" s="125">
        <v>2019</v>
      </c>
      <c r="J6" s="125"/>
      <c r="K6" s="216" t="s">
        <v>485</v>
      </c>
    </row>
    <row r="7" spans="1:11" x14ac:dyDescent="0.5">
      <c r="A7" s="214">
        <v>6</v>
      </c>
      <c r="B7" s="125" t="s">
        <v>587</v>
      </c>
      <c r="C7" s="125" t="s">
        <v>38</v>
      </c>
      <c r="D7" s="122" t="str">
        <f>IF('البرامج '!A:A&lt;&gt;"",'البرامج '!A:A,"")</f>
        <v>المشروع6</v>
      </c>
      <c r="E7" s="122" t="str">
        <f>IF('البرامج '!D:D&lt;&gt;"",'البرامج '!D:D,"")</f>
        <v>الجهة6</v>
      </c>
      <c r="F7" s="123">
        <f>IF(Table4[[#This Row],[تاريخ البدء]]&lt;&gt;"",Table4[[#This Row],[تاريخ البدء]],"")</f>
        <v>44635</v>
      </c>
      <c r="G7" s="123">
        <f>IF(Table4[[#This Row],[تاريخ الانتهاء]]&lt;&gt;"",Table4[[#This Row],[تاريخ الانتهاء]],"")</f>
        <v>44791</v>
      </c>
      <c r="H7" s="126">
        <v>0.75</v>
      </c>
      <c r="I7" s="125">
        <v>2019</v>
      </c>
      <c r="J7" s="125"/>
      <c r="K7" s="216" t="s">
        <v>486</v>
      </c>
    </row>
    <row r="8" spans="1:11" x14ac:dyDescent="0.5">
      <c r="A8" s="214">
        <v>7</v>
      </c>
      <c r="B8" s="125" t="s">
        <v>587</v>
      </c>
      <c r="C8" s="125" t="s">
        <v>38</v>
      </c>
      <c r="D8" s="122" t="str">
        <f>IF('البرامج '!A:A&lt;&gt;"",'البرامج '!A:A,"")</f>
        <v>المشروع7</v>
      </c>
      <c r="E8" s="122" t="str">
        <f>IF('البرامج '!D:D&lt;&gt;"",'البرامج '!D:D,"")</f>
        <v>الجهة7</v>
      </c>
      <c r="F8" s="123">
        <f>IF(Table4[[#This Row],[تاريخ البدء]]&lt;&gt;"",Table4[[#This Row],[تاريخ البدء]],"")</f>
        <v>44635</v>
      </c>
      <c r="G8" s="123">
        <f>IF(Table4[[#This Row],[تاريخ الانتهاء]]&lt;&gt;"",Table4[[#This Row],[تاريخ الانتهاء]],"")</f>
        <v>44791</v>
      </c>
      <c r="H8" s="126">
        <v>0.8</v>
      </c>
      <c r="I8" s="125">
        <v>2019</v>
      </c>
      <c r="J8" s="125"/>
      <c r="K8" s="216" t="s">
        <v>486</v>
      </c>
    </row>
    <row r="9" spans="1:11" x14ac:dyDescent="0.5">
      <c r="A9" s="214">
        <v>8</v>
      </c>
      <c r="B9" s="125" t="s">
        <v>587</v>
      </c>
      <c r="C9" s="125" t="s">
        <v>38</v>
      </c>
      <c r="D9" s="122" t="str">
        <f>IF('البرامج '!A:A&lt;&gt;"",'البرامج '!A:A,"")</f>
        <v>المشروع8</v>
      </c>
      <c r="E9" s="122" t="str">
        <f>IF('البرامج '!D:D&lt;&gt;"",'البرامج '!D:D,"")</f>
        <v>الجهة8</v>
      </c>
      <c r="F9" s="123">
        <f>IF(Table4[[#This Row],[تاريخ البدء]]&lt;&gt;"",Table4[[#This Row],[تاريخ البدء]],"")</f>
        <v>44635</v>
      </c>
      <c r="G9" s="123">
        <f>IF(Table4[[#This Row],[تاريخ الانتهاء]]&lt;&gt;"",Table4[[#This Row],[تاريخ الانتهاء]],"")</f>
        <v>44791</v>
      </c>
      <c r="H9" s="126">
        <v>0.99</v>
      </c>
      <c r="I9" s="125">
        <v>2019</v>
      </c>
      <c r="J9" s="125"/>
      <c r="K9" s="216" t="s">
        <v>485</v>
      </c>
    </row>
    <row r="10" spans="1:11" x14ac:dyDescent="0.5">
      <c r="A10" s="214">
        <v>9</v>
      </c>
      <c r="B10" s="125" t="s">
        <v>587</v>
      </c>
      <c r="C10" s="125" t="s">
        <v>38</v>
      </c>
      <c r="D10" s="122" t="str">
        <f>IF('البرامج '!A:A&lt;&gt;"",'البرامج '!A:A,"")</f>
        <v>المشروع9</v>
      </c>
      <c r="E10" s="122" t="str">
        <f>IF('البرامج '!D:D&lt;&gt;"",'البرامج '!D:D,"")</f>
        <v>الجهة9</v>
      </c>
      <c r="F10" s="123">
        <f>IF(Table4[[#This Row],[تاريخ البدء]]&lt;&gt;"",Table4[[#This Row],[تاريخ البدء]],"")</f>
        <v>44635</v>
      </c>
      <c r="G10" s="123">
        <f>IF(Table4[[#This Row],[تاريخ الانتهاء]]&lt;&gt;"",Table4[[#This Row],[تاريخ الانتهاء]],"")</f>
        <v>44791</v>
      </c>
      <c r="H10" s="126">
        <v>0.1</v>
      </c>
      <c r="I10" s="125">
        <v>2019</v>
      </c>
      <c r="J10" s="125"/>
      <c r="K10" s="216" t="s">
        <v>486</v>
      </c>
    </row>
    <row r="11" spans="1:11" x14ac:dyDescent="0.5">
      <c r="A11" s="214">
        <v>10</v>
      </c>
      <c r="B11" s="125" t="s">
        <v>587</v>
      </c>
      <c r="C11" s="125" t="s">
        <v>40</v>
      </c>
      <c r="D11" s="122" t="str">
        <f>IF('البرامج '!A:A&lt;&gt;"",'البرامج '!A:A,"")</f>
        <v>المشورع10</v>
      </c>
      <c r="E11" s="122" t="str">
        <f>IF('البرامج '!D:D&lt;&gt;"",'البرامج '!D:D,"")</f>
        <v>الجهة10</v>
      </c>
      <c r="F11" s="123">
        <f>IF(Table4[[#This Row],[تاريخ البدء]]&lt;&gt;"",Table4[[#This Row],[تاريخ البدء]],"")</f>
        <v>44635</v>
      </c>
      <c r="G11" s="123">
        <f>IF(Table4[[#This Row],[تاريخ الانتهاء]]&lt;&gt;"",Table4[[#This Row],[تاريخ الانتهاء]],"")</f>
        <v>44791</v>
      </c>
      <c r="H11" s="126">
        <v>1</v>
      </c>
      <c r="I11" s="125">
        <v>2019</v>
      </c>
      <c r="J11" s="125"/>
      <c r="K11" s="216" t="s">
        <v>489</v>
      </c>
    </row>
    <row r="12" spans="1:11" x14ac:dyDescent="0.5">
      <c r="D12" s="128"/>
      <c r="E12" s="128"/>
      <c r="G12" s="128"/>
      <c r="H12" s="128"/>
      <c r="I12" s="128"/>
      <c r="J12" s="128"/>
      <c r="K12" s="128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BAD745-6566-4E22-990B-31453EC2EFA3}">
          <x14:formula1>
            <xm:f>درافت!$O$10:$O$16</xm:f>
          </x14:formula1>
          <xm:sqref>K2:K11</xm:sqref>
        </x14:dataValidation>
        <x14:dataValidation type="list" allowBlank="1" showInputMessage="1" showErrorMessage="1" xr:uid="{A9A490F4-5685-4222-BA4C-5AE9ECB96275}">
          <x14:formula1>
            <xm:f>INDIRECT(درافت!$H$8)</xm:f>
          </x14:formula1>
          <xm:sqref>B2:B11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13BB-483E-463E-AFF8-B036D3E5587B}">
  <sheetPr codeName="Sheet16"/>
  <dimension ref="A1:E13"/>
  <sheetViews>
    <sheetView rightToLeft="1" workbookViewId="0"/>
  </sheetViews>
  <sheetFormatPr defaultRowHeight="16.8" x14ac:dyDescent="0.5"/>
  <cols>
    <col min="1" max="5" width="15" style="23" customWidth="1"/>
  </cols>
  <sheetData>
    <row r="1" spans="1:5" x14ac:dyDescent="0.5">
      <c r="A1" s="203" t="s">
        <v>661</v>
      </c>
      <c r="B1" s="203" t="s">
        <v>473</v>
      </c>
      <c r="C1" s="203" t="s">
        <v>48</v>
      </c>
      <c r="D1" s="203" t="s">
        <v>662</v>
      </c>
      <c r="E1" s="203" t="s">
        <v>663</v>
      </c>
    </row>
    <row r="2" spans="1:5" x14ac:dyDescent="0.5">
      <c r="A2" s="106"/>
      <c r="B2" s="106"/>
      <c r="C2" s="106"/>
      <c r="D2" s="106"/>
      <c r="E2" s="106"/>
    </row>
    <row r="3" spans="1:5" x14ac:dyDescent="0.5">
      <c r="A3" s="106"/>
      <c r="B3" s="106"/>
      <c r="C3" s="106"/>
      <c r="D3" s="106"/>
      <c r="E3" s="106"/>
    </row>
    <row r="4" spans="1:5" x14ac:dyDescent="0.5">
      <c r="A4" s="106"/>
      <c r="B4" s="106"/>
      <c r="C4" s="106"/>
      <c r="D4" s="106"/>
      <c r="E4" s="106"/>
    </row>
    <row r="5" spans="1:5" x14ac:dyDescent="0.5">
      <c r="A5" s="106"/>
      <c r="B5" s="106"/>
      <c r="C5" s="106"/>
      <c r="D5" s="106"/>
      <c r="E5" s="106"/>
    </row>
    <row r="6" spans="1:5" x14ac:dyDescent="0.5">
      <c r="A6" s="106"/>
      <c r="B6" s="106"/>
      <c r="C6" s="106"/>
      <c r="D6" s="106"/>
      <c r="E6" s="106"/>
    </row>
    <row r="7" spans="1:5" x14ac:dyDescent="0.5">
      <c r="A7" s="106"/>
      <c r="B7" s="106"/>
      <c r="C7" s="106"/>
      <c r="D7" s="106"/>
      <c r="E7" s="106"/>
    </row>
    <row r="8" spans="1:5" x14ac:dyDescent="0.5">
      <c r="A8" s="106"/>
      <c r="B8" s="106"/>
      <c r="C8" s="106"/>
      <c r="D8" s="106"/>
      <c r="E8" s="106"/>
    </row>
    <row r="9" spans="1:5" x14ac:dyDescent="0.5">
      <c r="A9" s="106"/>
      <c r="B9" s="106"/>
      <c r="C9" s="106"/>
      <c r="D9" s="106"/>
      <c r="E9" s="106"/>
    </row>
    <row r="10" spans="1:5" x14ac:dyDescent="0.5">
      <c r="A10" s="106"/>
      <c r="B10" s="106"/>
      <c r="C10" s="106"/>
      <c r="D10" s="106"/>
      <c r="E10" s="106"/>
    </row>
    <row r="11" spans="1:5" x14ac:dyDescent="0.5">
      <c r="A11" s="106"/>
      <c r="B11" s="106"/>
      <c r="C11" s="106"/>
      <c r="D11" s="106"/>
      <c r="E11" s="106"/>
    </row>
    <row r="12" spans="1:5" x14ac:dyDescent="0.5">
      <c r="A12" s="106"/>
      <c r="B12" s="106"/>
      <c r="C12" s="106"/>
      <c r="D12" s="106"/>
      <c r="E12" s="106"/>
    </row>
    <row r="13" spans="1:5" x14ac:dyDescent="0.5">
      <c r="A13" s="106"/>
      <c r="B13" s="106"/>
      <c r="C13" s="106"/>
      <c r="D13" s="106"/>
      <c r="E13" s="10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6970-C4E6-41F9-9B41-C745D85194C6}">
  <sheetPr codeName="Sheet9"/>
  <dimension ref="A1:P256"/>
  <sheetViews>
    <sheetView rightToLeft="1" topLeftCell="C70" zoomScaleNormal="100" workbookViewId="0">
      <selection activeCell="J2" sqref="J2"/>
    </sheetView>
  </sheetViews>
  <sheetFormatPr defaultRowHeight="18.600000000000001" thickBottom="1" x14ac:dyDescent="0.55000000000000004"/>
  <cols>
    <col min="1" max="1" width="38.85546875" style="198" hidden="1" customWidth="1"/>
    <col min="2" max="2" width="10.7109375" style="141" hidden="1" customWidth="1"/>
    <col min="3" max="3" width="13.42578125" style="2" bestFit="1" customWidth="1"/>
    <col min="4" max="4" width="16.28515625" customWidth="1"/>
    <col min="5" max="5" width="20.42578125" bestFit="1" customWidth="1"/>
    <col min="6" max="6" width="31.28515625" customWidth="1"/>
    <col min="7" max="7" width="32.85546875" customWidth="1"/>
    <col min="8" max="8" width="18" style="5" customWidth="1"/>
    <col min="9" max="9" width="18" style="51" customWidth="1"/>
    <col min="10" max="10" width="18" style="5" customWidth="1"/>
    <col min="11" max="11" width="25.42578125" style="10" customWidth="1"/>
    <col min="12" max="12" width="25.42578125" style="191" customWidth="1"/>
    <col min="13" max="13" width="14.28515625" style="188" bestFit="1" customWidth="1"/>
  </cols>
  <sheetData>
    <row r="1" spans="1:16" ht="17.399999999999999" thickBot="1" x14ac:dyDescent="0.55000000000000004">
      <c r="A1" s="197" t="s">
        <v>731</v>
      </c>
      <c r="B1" s="140" t="s">
        <v>730</v>
      </c>
      <c r="C1" s="200" t="s">
        <v>749</v>
      </c>
      <c r="D1" s="50" t="s">
        <v>48</v>
      </c>
      <c r="E1" s="49" t="s">
        <v>47</v>
      </c>
      <c r="F1" s="49" t="s">
        <v>738</v>
      </c>
      <c r="G1" s="1" t="s">
        <v>737</v>
      </c>
      <c r="H1" s="48" t="s">
        <v>45</v>
      </c>
      <c r="I1" s="193" t="s">
        <v>739</v>
      </c>
      <c r="J1" s="47" t="s">
        <v>44</v>
      </c>
      <c r="K1" s="46" t="s">
        <v>43</v>
      </c>
      <c r="L1" s="192" t="s">
        <v>740</v>
      </c>
      <c r="M1" s="189" t="s">
        <v>42</v>
      </c>
      <c r="P1" t="s">
        <v>748</v>
      </c>
    </row>
    <row r="2" spans="1:16" ht="16.95" customHeight="1" thickBot="1" x14ac:dyDescent="0.55000000000000004">
      <c r="A2" s="198">
        <v>1</v>
      </c>
      <c r="B2" s="141">
        <f t="shared" ref="B2:B33" si="0">$P$2</f>
        <v>2022</v>
      </c>
      <c r="C2" s="196">
        <f>DATE(B2,A2,1)</f>
        <v>44562</v>
      </c>
      <c r="D2" s="27" t="s">
        <v>0</v>
      </c>
      <c r="E2" s="27"/>
      <c r="F2" s="27" t="s">
        <v>71</v>
      </c>
      <c r="G2" s="27" t="s">
        <v>598</v>
      </c>
      <c r="H2" s="26"/>
      <c r="I2" s="194">
        <f ca="1">IF(Table2[[#This Row],['#المتحقق]]&lt;&gt;"",IF(I2=0,MONTH(TODAY())-MONTH(Table2[[#This Row],[التاريخ]]),I2),0)</f>
        <v>0</v>
      </c>
      <c r="J2" s="37"/>
      <c r="K2" s="25">
        <v>0.5</v>
      </c>
      <c r="L2" s="194">
        <f ca="1">IF(Table2[[#This Row],[%المتحقق]]&lt;&gt;"",IF(L2=0,MONTH(TODAY())-MONTH(Table2[[#This Row],[التاريخ]]),L2),0)</f>
        <v>3</v>
      </c>
      <c r="M2" s="190">
        <v>0.01</v>
      </c>
      <c r="P2">
        <v>2022</v>
      </c>
    </row>
    <row r="3" spans="1:16" thickBot="1" x14ac:dyDescent="0.55000000000000004">
      <c r="A3" s="198">
        <v>1</v>
      </c>
      <c r="B3" s="141">
        <f t="shared" si="0"/>
        <v>2022</v>
      </c>
      <c r="C3" s="196">
        <f t="shared" ref="C3:C66" si="1">DATE(B3,A3,1)</f>
        <v>44562</v>
      </c>
      <c r="D3" s="27" t="s">
        <v>0</v>
      </c>
      <c r="E3" s="27"/>
      <c r="F3" s="27" t="s">
        <v>74</v>
      </c>
      <c r="G3" s="24" t="s">
        <v>597</v>
      </c>
      <c r="H3" s="26">
        <v>50</v>
      </c>
      <c r="I3" s="194">
        <f ca="1">IF(Table2[[#This Row],['#المتحقق]]&lt;&gt;"",IF(I3=0,MONTH(TODAY())-MONTH(Table2[[#This Row],[التاريخ]]),I3),0)</f>
        <v>1</v>
      </c>
      <c r="J3" s="37">
        <v>70</v>
      </c>
      <c r="K3" s="25"/>
      <c r="L3" s="194">
        <f ca="1">IF(Table2[[#This Row],[%المتحقق]]&lt;&gt;"",IF(L3=0,MONTH(TODAY())-MONTH(Table2[[#This Row],[التاريخ]]),L3),0)</f>
        <v>0</v>
      </c>
      <c r="M3" s="190"/>
    </row>
    <row r="4" spans="1:16" thickBot="1" x14ac:dyDescent="0.55000000000000004">
      <c r="A4" s="198">
        <v>1</v>
      </c>
      <c r="B4" s="141">
        <f t="shared" si="0"/>
        <v>2022</v>
      </c>
      <c r="C4" s="196">
        <f t="shared" si="1"/>
        <v>44562</v>
      </c>
      <c r="D4" s="27" t="s">
        <v>0</v>
      </c>
      <c r="E4" s="27"/>
      <c r="F4" s="27" t="s">
        <v>71</v>
      </c>
      <c r="G4" s="41" t="s">
        <v>596</v>
      </c>
      <c r="H4" s="26">
        <v>55</v>
      </c>
      <c r="I4" s="194">
        <f ca="1">IF(Table2[[#This Row],['#المتحقق]]&lt;&gt;"",IF(I4=0,MONTH(TODAY())-MONTH(Table2[[#This Row],[التاريخ]]),I4),0)</f>
        <v>3</v>
      </c>
      <c r="J4" s="37">
        <v>100</v>
      </c>
      <c r="K4" s="25"/>
      <c r="L4" s="194">
        <f ca="1">IF(Table2[[#This Row],[%المتحقق]]&lt;&gt;"",IF(L4=0,MONTH(TODAY())-MONTH(Table2[[#This Row],[التاريخ]]),L4),0)</f>
        <v>0</v>
      </c>
      <c r="M4" s="190"/>
    </row>
    <row r="5" spans="1:16" thickBot="1" x14ac:dyDescent="0.55000000000000004">
      <c r="A5" s="198">
        <v>1</v>
      </c>
      <c r="B5" s="141">
        <f t="shared" si="0"/>
        <v>2022</v>
      </c>
      <c r="C5" s="196">
        <f t="shared" si="1"/>
        <v>44562</v>
      </c>
      <c r="D5" s="27" t="s">
        <v>0</v>
      </c>
      <c r="E5" s="27"/>
      <c r="F5" s="27" t="s">
        <v>71</v>
      </c>
      <c r="G5" s="31" t="s">
        <v>593</v>
      </c>
      <c r="H5" s="26">
        <v>70</v>
      </c>
      <c r="I5" s="194">
        <f ca="1">IF(Table2[[#This Row],['#المتحقق]]&lt;&gt;"",IF(I5=0,MONTH(TODAY())-MONTH(Table2[[#This Row],[التاريخ]]),I5),0)</f>
        <v>1</v>
      </c>
      <c r="J5" s="37">
        <v>55</v>
      </c>
      <c r="K5" s="25"/>
      <c r="L5" s="194">
        <f ca="1">IF(Table2[[#This Row],[%المتحقق]]&lt;&gt;"",IF(L5=0,MONTH(TODAY())-MONTH(Table2[[#This Row],[التاريخ]]),L5),0)</f>
        <v>0</v>
      </c>
      <c r="M5" s="190"/>
    </row>
    <row r="6" spans="1:16" thickBot="1" x14ac:dyDescent="0.55000000000000004">
      <c r="A6" s="198">
        <v>1</v>
      </c>
      <c r="B6" s="141">
        <f t="shared" si="0"/>
        <v>2022</v>
      </c>
      <c r="C6" s="196">
        <f t="shared" si="1"/>
        <v>44562</v>
      </c>
      <c r="D6" s="27" t="s">
        <v>0</v>
      </c>
      <c r="E6" s="27"/>
      <c r="F6" s="27" t="s">
        <v>74</v>
      </c>
      <c r="G6" s="27" t="s">
        <v>592</v>
      </c>
      <c r="H6" s="26">
        <v>8200</v>
      </c>
      <c r="I6" s="194">
        <f ca="1">IF(Table2[[#This Row],['#المتحقق]]&lt;&gt;"",IF(I6=0,MONTH(TODAY())-MONTH(Table2[[#This Row],[التاريخ]]),I6),0)</f>
        <v>1</v>
      </c>
      <c r="J6" s="37">
        <v>8500</v>
      </c>
      <c r="K6" s="25"/>
      <c r="L6" s="194">
        <f ca="1">IF(Table2[[#This Row],[%المتحقق]]&lt;&gt;"",IF(L6=0,MONTH(TODAY())-MONTH(Table2[[#This Row],[التاريخ]]),L6),0)</f>
        <v>0</v>
      </c>
      <c r="M6" s="190"/>
    </row>
    <row r="7" spans="1:16" thickBot="1" x14ac:dyDescent="0.55000000000000004">
      <c r="A7" s="198">
        <v>1</v>
      </c>
      <c r="B7" s="141">
        <f t="shared" si="0"/>
        <v>2022</v>
      </c>
      <c r="C7" s="196">
        <f t="shared" si="1"/>
        <v>44562</v>
      </c>
      <c r="D7" s="27" t="s">
        <v>0</v>
      </c>
      <c r="E7" s="27"/>
      <c r="F7" s="27" t="s">
        <v>74</v>
      </c>
      <c r="G7" s="35" t="s">
        <v>595</v>
      </c>
      <c r="H7" s="26">
        <v>12</v>
      </c>
      <c r="I7" s="194">
        <f ca="1">IF(Table2[[#This Row],['#المتحقق]]&lt;&gt;"",IF(I7=0,MONTH(TODAY())-MONTH(Table2[[#This Row],[التاريخ]]),I7),0)</f>
        <v>1</v>
      </c>
      <c r="J7" s="37">
        <v>12</v>
      </c>
      <c r="K7" s="25"/>
      <c r="L7" s="194">
        <f ca="1">IF(Table2[[#This Row],[%المتحقق]]&lt;&gt;"",IF(L7=0,MONTH(TODAY())-MONTH(Table2[[#This Row],[التاريخ]]),L7),0)</f>
        <v>0</v>
      </c>
      <c r="M7" s="190"/>
    </row>
    <row r="8" spans="1:16" thickBot="1" x14ac:dyDescent="0.55000000000000004">
      <c r="A8" s="198">
        <v>1</v>
      </c>
      <c r="B8" s="141">
        <f t="shared" si="0"/>
        <v>2022</v>
      </c>
      <c r="C8" s="196">
        <f t="shared" si="1"/>
        <v>44562</v>
      </c>
      <c r="D8" s="27" t="s">
        <v>0</v>
      </c>
      <c r="E8" s="27"/>
      <c r="F8" s="27" t="s">
        <v>71</v>
      </c>
      <c r="G8" s="44" t="s">
        <v>594</v>
      </c>
      <c r="H8" s="26">
        <v>88</v>
      </c>
      <c r="I8" s="194">
        <f ca="1">IF(Table2[[#This Row],['#المتحقق]]&lt;&gt;"",IF(I8=0,MONTH(TODAY())-MONTH(Table2[[#This Row],[التاريخ]]),I8),0)</f>
        <v>1</v>
      </c>
      <c r="J8" s="37">
        <v>88</v>
      </c>
      <c r="K8" s="25"/>
      <c r="L8" s="194">
        <f ca="1">IF(Table2[[#This Row],[%المتحقق]]&lt;&gt;"",IF(L8=0,MONTH(TODAY())-MONTH(Table2[[#This Row],[التاريخ]]),L8),0)</f>
        <v>0</v>
      </c>
      <c r="M8" s="190"/>
    </row>
    <row r="9" spans="1:16" thickBot="1" x14ac:dyDescent="0.55000000000000004">
      <c r="A9" s="198">
        <v>2</v>
      </c>
      <c r="B9" s="141">
        <f t="shared" si="0"/>
        <v>2022</v>
      </c>
      <c r="C9" s="196">
        <f t="shared" si="1"/>
        <v>44593</v>
      </c>
      <c r="D9" s="24" t="s">
        <v>0</v>
      </c>
      <c r="E9" s="24"/>
      <c r="F9" s="27" t="s">
        <v>71</v>
      </c>
      <c r="G9" s="31" t="s">
        <v>598</v>
      </c>
      <c r="H9" s="40"/>
      <c r="I9" s="194">
        <f ca="1">IF(Table2[[#This Row],['#المتحقق]]&lt;&gt;"",IF(I9=0,MONTH(TODAY())-MONTH(Table2[[#This Row],[التاريخ]]),I9),0)</f>
        <v>0</v>
      </c>
      <c r="J9" s="37"/>
      <c r="K9" s="39">
        <v>0.3</v>
      </c>
      <c r="L9" s="194">
        <f ca="1">IF(Table2[[#This Row],[%المتحقق]]&lt;&gt;"",IF(L9=0,MONTH(TODAY())-MONTH(Table2[[#This Row],[التاريخ]]),L9),0)</f>
        <v>2</v>
      </c>
      <c r="M9" s="190">
        <v>0.3</v>
      </c>
    </row>
    <row r="10" spans="1:16" thickBot="1" x14ac:dyDescent="0.55000000000000004">
      <c r="A10" s="198">
        <v>2</v>
      </c>
      <c r="B10" s="141">
        <f t="shared" si="0"/>
        <v>2022</v>
      </c>
      <c r="C10" s="196">
        <f t="shared" si="1"/>
        <v>44593</v>
      </c>
      <c r="D10" s="31" t="s">
        <v>0</v>
      </c>
      <c r="E10" s="31"/>
      <c r="F10" s="27" t="s">
        <v>74</v>
      </c>
      <c r="G10" s="35" t="s">
        <v>597</v>
      </c>
      <c r="H10" s="40">
        <v>100</v>
      </c>
      <c r="I10" s="194">
        <f ca="1">IF(Table2[[#This Row],['#المتحقق]]&lt;&gt;"",IF(I10=0,MONTH(TODAY())-MONTH(Table2[[#This Row],[التاريخ]]),I10),0)</f>
        <v>2</v>
      </c>
      <c r="J10" s="37">
        <v>70</v>
      </c>
      <c r="K10" s="39"/>
      <c r="L10" s="194">
        <f ca="1">IF(Table2[[#This Row],[%المتحقق]]&lt;&gt;"",IF(L10=0,MONTH(TODAY())-MONTH(Table2[[#This Row],[التاريخ]]),L10),0)</f>
        <v>0</v>
      </c>
      <c r="M10" s="190"/>
    </row>
    <row r="11" spans="1:16" thickBot="1" x14ac:dyDescent="0.55000000000000004">
      <c r="A11" s="198">
        <v>2</v>
      </c>
      <c r="B11" s="141">
        <f t="shared" si="0"/>
        <v>2022</v>
      </c>
      <c r="C11" s="196">
        <f t="shared" si="1"/>
        <v>44593</v>
      </c>
      <c r="D11" s="31" t="s">
        <v>0</v>
      </c>
      <c r="E11" s="31"/>
      <c r="F11" s="27" t="s">
        <v>71</v>
      </c>
      <c r="G11" s="24" t="s">
        <v>596</v>
      </c>
      <c r="H11" s="40"/>
      <c r="I11" s="194">
        <f ca="1">IF(Table2[[#This Row],['#المتحقق]]&lt;&gt;"",IF(I11=0,MONTH(TODAY())-MONTH(Table2[[#This Row],[التاريخ]]),I11),0)</f>
        <v>0</v>
      </c>
      <c r="J11" s="37"/>
      <c r="K11" s="39"/>
      <c r="L11" s="194">
        <f ca="1">IF(Table2[[#This Row],[%المتحقق]]&lt;&gt;"",IF(L11=0,MONTH(TODAY())-MONTH(Table2[[#This Row],[التاريخ]]),L11),0)</f>
        <v>0</v>
      </c>
      <c r="M11" s="190"/>
    </row>
    <row r="12" spans="1:16" thickBot="1" x14ac:dyDescent="0.55000000000000004">
      <c r="A12" s="198">
        <v>2</v>
      </c>
      <c r="B12" s="141">
        <f t="shared" si="0"/>
        <v>2022</v>
      </c>
      <c r="C12" s="196">
        <f t="shared" si="1"/>
        <v>44593</v>
      </c>
      <c r="D12" s="31" t="s">
        <v>0</v>
      </c>
      <c r="E12" s="31"/>
      <c r="F12" s="27" t="s">
        <v>71</v>
      </c>
      <c r="G12" s="27" t="s">
        <v>593</v>
      </c>
      <c r="H12" s="40"/>
      <c r="I12" s="194">
        <f ca="1">IF(Table2[[#This Row],['#المتحقق]]&lt;&gt;"",IF(I12=0,MONTH(TODAY())-MONTH(Table2[[#This Row],[التاريخ]]),I12),0)</f>
        <v>0</v>
      </c>
      <c r="J12" s="37"/>
      <c r="K12" s="39"/>
      <c r="L12" s="194">
        <f ca="1">IF(Table2[[#This Row],[%المتحقق]]&lt;&gt;"",IF(L12=0,MONTH(TODAY())-MONTH(Table2[[#This Row],[التاريخ]]),L12),0)</f>
        <v>0</v>
      </c>
      <c r="M12" s="190"/>
    </row>
    <row r="13" spans="1:16" thickBot="1" x14ac:dyDescent="0.55000000000000004">
      <c r="A13" s="198">
        <v>2</v>
      </c>
      <c r="B13" s="141">
        <f t="shared" si="0"/>
        <v>2022</v>
      </c>
      <c r="C13" s="196">
        <f t="shared" si="1"/>
        <v>44593</v>
      </c>
      <c r="D13" s="31" t="s">
        <v>0</v>
      </c>
      <c r="E13" s="31"/>
      <c r="F13" s="27" t="s">
        <v>74</v>
      </c>
      <c r="G13" s="35" t="s">
        <v>592</v>
      </c>
      <c r="H13" s="40"/>
      <c r="I13" s="194">
        <f ca="1">IF(Table2[[#This Row],['#المتحقق]]&lt;&gt;"",IF(I13=0,MONTH(TODAY())-MONTH(Table2[[#This Row],[التاريخ]]),I13),0)</f>
        <v>0</v>
      </c>
      <c r="J13" s="37"/>
      <c r="K13" s="39"/>
      <c r="L13" s="194">
        <f ca="1">IF(Table2[[#This Row],[%المتحقق]]&lt;&gt;"",IF(L13=0,MONTH(TODAY())-MONTH(Table2[[#This Row],[التاريخ]]),L13),0)</f>
        <v>0</v>
      </c>
      <c r="M13" s="190"/>
    </row>
    <row r="14" spans="1:16" thickBot="1" x14ac:dyDescent="0.55000000000000004">
      <c r="A14" s="198">
        <v>2</v>
      </c>
      <c r="B14" s="141">
        <f t="shared" si="0"/>
        <v>2022</v>
      </c>
      <c r="C14" s="196">
        <f t="shared" si="1"/>
        <v>44593</v>
      </c>
      <c r="D14" s="31" t="s">
        <v>0</v>
      </c>
      <c r="E14" s="31"/>
      <c r="F14" s="27" t="s">
        <v>74</v>
      </c>
      <c r="G14" s="27" t="s">
        <v>595</v>
      </c>
      <c r="H14" s="40"/>
      <c r="I14" s="194">
        <f ca="1">IF(Table2[[#This Row],['#المتحقق]]&lt;&gt;"",IF(I14=0,MONTH(TODAY())-MONTH(Table2[[#This Row],[التاريخ]]),I14),0)</f>
        <v>0</v>
      </c>
      <c r="J14" s="37"/>
      <c r="K14" s="39"/>
      <c r="L14" s="194">
        <f ca="1">IF(Table2[[#This Row],[%المتحقق]]&lt;&gt;"",IF(L14=0,MONTH(TODAY())-MONTH(Table2[[#This Row],[التاريخ]]),L14),0)</f>
        <v>0</v>
      </c>
      <c r="M14" s="190"/>
    </row>
    <row r="15" spans="1:16" ht="20.25" customHeight="1" thickBot="1" x14ac:dyDescent="0.55000000000000004">
      <c r="A15" s="198">
        <v>2</v>
      </c>
      <c r="B15" s="141">
        <f t="shared" si="0"/>
        <v>2022</v>
      </c>
      <c r="C15" s="196">
        <f t="shared" si="1"/>
        <v>44593</v>
      </c>
      <c r="D15" s="31" t="s">
        <v>0</v>
      </c>
      <c r="E15" s="31"/>
      <c r="F15" s="27" t="s">
        <v>71</v>
      </c>
      <c r="G15" s="24" t="s">
        <v>594</v>
      </c>
      <c r="H15" s="40"/>
      <c r="I15" s="194">
        <f ca="1">IF(Table2[[#This Row],['#المتحقق]]&lt;&gt;"",IF(I15=0,MONTH(TODAY())-MONTH(Table2[[#This Row],[التاريخ]]),I15),0)</f>
        <v>0</v>
      </c>
      <c r="J15" s="37"/>
      <c r="K15" s="39"/>
      <c r="L15" s="194">
        <f ca="1">IF(Table2[[#This Row],[%المتحقق]]&lt;&gt;"",IF(L15=0,MONTH(TODAY())-MONTH(Table2[[#This Row],[التاريخ]]),L15),0)</f>
        <v>0</v>
      </c>
      <c r="M15" s="190"/>
    </row>
    <row r="16" spans="1:16" thickBot="1" x14ac:dyDescent="0.55000000000000004">
      <c r="A16" s="198">
        <v>3</v>
      </c>
      <c r="B16" s="141">
        <f t="shared" si="0"/>
        <v>2022</v>
      </c>
      <c r="C16" s="196">
        <f t="shared" si="1"/>
        <v>44621</v>
      </c>
      <c r="D16" s="41" t="s">
        <v>0</v>
      </c>
      <c r="E16" s="41"/>
      <c r="F16" s="27" t="s">
        <v>71</v>
      </c>
      <c r="G16" s="41" t="s">
        <v>598</v>
      </c>
      <c r="H16" s="33"/>
      <c r="I16" s="194">
        <f ca="1">IF(Table2[[#This Row],['#المتحقق]]&lt;&gt;"",IF(I16=0,MONTH(TODAY())-MONTH(Table2[[#This Row],[التاريخ]]),I16),0)</f>
        <v>0</v>
      </c>
      <c r="J16" s="37"/>
      <c r="K16" s="32">
        <v>0.05</v>
      </c>
      <c r="L16" s="194">
        <f ca="1">IF(Table2[[#This Row],[%المتحقق]]&lt;&gt;"",IF(L16=0,MONTH(TODAY())-MONTH(Table2[[#This Row],[التاريخ]]),L16),0)</f>
        <v>1</v>
      </c>
      <c r="M16" s="190">
        <v>0.1</v>
      </c>
    </row>
    <row r="17" spans="1:13" thickBot="1" x14ac:dyDescent="0.55000000000000004">
      <c r="A17" s="198">
        <v>3</v>
      </c>
      <c r="B17" s="141">
        <f t="shared" si="0"/>
        <v>2022</v>
      </c>
      <c r="C17" s="196">
        <f t="shared" si="1"/>
        <v>44621</v>
      </c>
      <c r="D17" s="36" t="s">
        <v>0</v>
      </c>
      <c r="E17" s="36"/>
      <c r="F17" s="27" t="s">
        <v>74</v>
      </c>
      <c r="G17" s="31" t="s">
        <v>597</v>
      </c>
      <c r="H17" s="34">
        <v>0</v>
      </c>
      <c r="I17" s="194">
        <f ca="1">IF(Table2[[#This Row],['#المتحقق]]&lt;&gt;"",IF(I17=0,MONTH(TODAY())-MONTH(Table2[[#This Row],[التاريخ]]),I17),0)</f>
        <v>1</v>
      </c>
      <c r="J17" s="37">
        <v>4</v>
      </c>
      <c r="K17" s="32"/>
      <c r="L17" s="194">
        <f ca="1">IF(Table2[[#This Row],[%المتحقق]]&lt;&gt;"",IF(L17=0,MONTH(TODAY())-MONTH(Table2[[#This Row],[التاريخ]]),L17),0)</f>
        <v>0</v>
      </c>
      <c r="M17" s="190"/>
    </row>
    <row r="18" spans="1:13" thickBot="1" x14ac:dyDescent="0.55000000000000004">
      <c r="A18" s="198">
        <v>3</v>
      </c>
      <c r="B18" s="141">
        <f t="shared" si="0"/>
        <v>2022</v>
      </c>
      <c r="C18" s="196">
        <f t="shared" si="1"/>
        <v>44621</v>
      </c>
      <c r="D18" s="35" t="s">
        <v>0</v>
      </c>
      <c r="E18" s="35"/>
      <c r="F18" s="27" t="s">
        <v>71</v>
      </c>
      <c r="G18" s="27" t="s">
        <v>596</v>
      </c>
      <c r="H18" s="34"/>
      <c r="I18" s="194">
        <f ca="1">IF(Table2[[#This Row],['#المتحقق]]&lt;&gt;"",IF(I18=0,MONTH(TODAY())-MONTH(Table2[[#This Row],[التاريخ]]),I18),0)</f>
        <v>0</v>
      </c>
      <c r="J18" s="37"/>
      <c r="K18" s="32"/>
      <c r="L18" s="194">
        <f ca="1">IF(Table2[[#This Row],[%المتحقق]]&lt;&gt;"",IF(L18=0,MONTH(TODAY())-MONTH(Table2[[#This Row],[التاريخ]]),L18),0)</f>
        <v>0</v>
      </c>
      <c r="M18" s="190"/>
    </row>
    <row r="19" spans="1:13" thickBot="1" x14ac:dyDescent="0.55000000000000004">
      <c r="A19" s="198">
        <v>3</v>
      </c>
      <c r="B19" s="141">
        <f t="shared" si="0"/>
        <v>2022</v>
      </c>
      <c r="C19" s="196">
        <f t="shared" si="1"/>
        <v>44621</v>
      </c>
      <c r="D19" s="35" t="s">
        <v>0</v>
      </c>
      <c r="E19" s="35"/>
      <c r="F19" s="27" t="s">
        <v>71</v>
      </c>
      <c r="G19" s="35" t="s">
        <v>593</v>
      </c>
      <c r="H19" s="34">
        <v>0</v>
      </c>
      <c r="I19" s="194">
        <f ca="1">IF(Table2[[#This Row],['#المتحقق]]&lt;&gt;"",IF(I19=0,MONTH(TODAY())-MONTH(Table2[[#This Row],[التاريخ]]),I19),0)</f>
        <v>1</v>
      </c>
      <c r="J19" s="37">
        <v>0</v>
      </c>
      <c r="K19" s="32"/>
      <c r="L19" s="194">
        <f ca="1">IF(Table2[[#This Row],[%المتحقق]]&lt;&gt;"",IF(L19=0,MONTH(TODAY())-MONTH(Table2[[#This Row],[التاريخ]]),L19),0)</f>
        <v>0</v>
      </c>
      <c r="M19" s="190"/>
    </row>
    <row r="20" spans="1:13" thickBot="1" x14ac:dyDescent="0.55000000000000004">
      <c r="A20" s="198">
        <v>3</v>
      </c>
      <c r="B20" s="141">
        <f t="shared" si="0"/>
        <v>2022</v>
      </c>
      <c r="C20" s="196">
        <f t="shared" si="1"/>
        <v>44621</v>
      </c>
      <c r="D20" s="35" t="s">
        <v>0</v>
      </c>
      <c r="E20" s="35"/>
      <c r="F20" s="27" t="s">
        <v>74</v>
      </c>
      <c r="G20" s="44" t="s">
        <v>592</v>
      </c>
      <c r="H20" s="34"/>
      <c r="I20" s="194">
        <f ca="1">IF(Table2[[#This Row],['#المتحقق]]&lt;&gt;"",IF(I20=0,MONTH(TODAY())-MONTH(Table2[[#This Row],[التاريخ]]),I20),0)</f>
        <v>0</v>
      </c>
      <c r="J20" s="37"/>
      <c r="K20" s="32">
        <v>0</v>
      </c>
      <c r="L20" s="194">
        <f ca="1">IF(Table2[[#This Row],[%المتحقق]]&lt;&gt;"",IF(L20=0,MONTH(TODAY())-MONTH(Table2[[#This Row],[التاريخ]]),L20),0)</f>
        <v>1</v>
      </c>
      <c r="M20" s="190">
        <v>0</v>
      </c>
    </row>
    <row r="21" spans="1:13" thickBot="1" x14ac:dyDescent="0.55000000000000004">
      <c r="A21" s="198">
        <v>3</v>
      </c>
      <c r="B21" s="141">
        <f t="shared" si="0"/>
        <v>2022</v>
      </c>
      <c r="C21" s="196">
        <f t="shared" si="1"/>
        <v>44621</v>
      </c>
      <c r="D21" s="35" t="s">
        <v>0</v>
      </c>
      <c r="E21" s="35"/>
      <c r="F21" s="27" t="s">
        <v>74</v>
      </c>
      <c r="G21" s="31" t="s">
        <v>595</v>
      </c>
      <c r="H21" s="34">
        <v>0</v>
      </c>
      <c r="I21" s="194">
        <f ca="1">IF(Table2[[#This Row],['#المتحقق]]&lt;&gt;"",IF(I21=0,MONTH(TODAY())-MONTH(Table2[[#This Row],[التاريخ]]),I21),0)</f>
        <v>1</v>
      </c>
      <c r="J21" s="37">
        <v>0</v>
      </c>
      <c r="K21" s="32"/>
      <c r="L21" s="194">
        <f ca="1">IF(Table2[[#This Row],[%المتحقق]]&lt;&gt;"",IF(L21=0,MONTH(TODAY())-MONTH(Table2[[#This Row],[التاريخ]]),L21),0)</f>
        <v>0</v>
      </c>
      <c r="M21" s="190"/>
    </row>
    <row r="22" spans="1:13" thickBot="1" x14ac:dyDescent="0.55000000000000004">
      <c r="A22" s="198">
        <v>3</v>
      </c>
      <c r="B22" s="141">
        <f t="shared" si="0"/>
        <v>2022</v>
      </c>
      <c r="C22" s="196">
        <f t="shared" si="1"/>
        <v>44621</v>
      </c>
      <c r="D22" s="35" t="s">
        <v>0</v>
      </c>
      <c r="E22" s="35"/>
      <c r="F22" s="27" t="s">
        <v>71</v>
      </c>
      <c r="G22" s="35" t="s">
        <v>594</v>
      </c>
      <c r="H22" s="34">
        <v>20000</v>
      </c>
      <c r="I22" s="194">
        <f ca="1">IF(Table2[[#This Row],['#المتحقق]]&lt;&gt;"",IF(I22=0,MONTH(TODAY())-MONTH(Table2[[#This Row],[التاريخ]]),I22),0)</f>
        <v>1</v>
      </c>
      <c r="J22" s="37">
        <v>25000</v>
      </c>
      <c r="K22" s="32"/>
      <c r="L22" s="194">
        <f ca="1">IF(Table2[[#This Row],[%المتحقق]]&lt;&gt;"",IF(L22=0,MONTH(TODAY())-MONTH(Table2[[#This Row],[التاريخ]]),L22),0)</f>
        <v>0</v>
      </c>
      <c r="M22" s="190"/>
    </row>
    <row r="23" spans="1:13" thickBot="1" x14ac:dyDescent="0.55000000000000004">
      <c r="A23" s="198">
        <v>4</v>
      </c>
      <c r="B23" s="141">
        <f t="shared" si="0"/>
        <v>2022</v>
      </c>
      <c r="C23" s="196">
        <f t="shared" si="1"/>
        <v>44652</v>
      </c>
      <c r="D23" s="31" t="s">
        <v>0</v>
      </c>
      <c r="E23" s="31"/>
      <c r="F23" s="27" t="s">
        <v>71</v>
      </c>
      <c r="G23" s="24" t="s">
        <v>598</v>
      </c>
      <c r="H23" s="29"/>
      <c r="I23" s="194">
        <f ca="1">IF(Table2[[#This Row],['#المتحقق]]&lt;&gt;"",IF(I23=0,MONTH(TODAY())-MONTH(Table2[[#This Row],[التاريخ]]),I23),0)</f>
        <v>0</v>
      </c>
      <c r="J23" s="37"/>
      <c r="K23" s="28">
        <v>0.08</v>
      </c>
      <c r="L23" s="194">
        <f ca="1">IF(Table2[[#This Row],[%المتحقق]]&lt;&gt;"",IF(L23=0,MONTH(TODAY())-MONTH(Table2[[#This Row],[التاريخ]]),L23),0)</f>
        <v>-1</v>
      </c>
      <c r="M23" s="190">
        <v>0.13</v>
      </c>
    </row>
    <row r="24" spans="1:13" thickBot="1" x14ac:dyDescent="0.55000000000000004">
      <c r="A24" s="198">
        <v>4</v>
      </c>
      <c r="B24" s="141">
        <f t="shared" si="0"/>
        <v>2022</v>
      </c>
      <c r="C24" s="196">
        <f t="shared" si="1"/>
        <v>44652</v>
      </c>
      <c r="D24" s="31" t="s">
        <v>0</v>
      </c>
      <c r="E24" s="31"/>
      <c r="F24" s="27" t="s">
        <v>74</v>
      </c>
      <c r="G24" s="27" t="s">
        <v>597</v>
      </c>
      <c r="H24" s="30"/>
      <c r="I24" s="194">
        <f ca="1">IF(Table2[[#This Row],['#المتحقق]]&lt;&gt;"",IF(I24=0,MONTH(TODAY())-MONTH(Table2[[#This Row],[التاريخ]]),I24),0)</f>
        <v>0</v>
      </c>
      <c r="J24" s="37"/>
      <c r="K24" s="28"/>
      <c r="L24" s="194">
        <f ca="1">IF(Table2[[#This Row],[%المتحقق]]&lt;&gt;"",IF(L24=0,MONTH(TODAY())-MONTH(Table2[[#This Row],[التاريخ]]),L24),0)</f>
        <v>0</v>
      </c>
      <c r="M24" s="190"/>
    </row>
    <row r="25" spans="1:13" thickBot="1" x14ac:dyDescent="0.55000000000000004">
      <c r="A25" s="198">
        <v>4</v>
      </c>
      <c r="B25" s="141">
        <f t="shared" si="0"/>
        <v>2022</v>
      </c>
      <c r="C25" s="196">
        <f t="shared" si="1"/>
        <v>44652</v>
      </c>
      <c r="D25" s="24" t="s">
        <v>0</v>
      </c>
      <c r="E25" s="24"/>
      <c r="F25" s="27" t="s">
        <v>71</v>
      </c>
      <c r="G25" s="35" t="s">
        <v>596</v>
      </c>
      <c r="H25" s="30"/>
      <c r="I25" s="194">
        <f ca="1">IF(Table2[[#This Row],['#المتحقق]]&lt;&gt;"",IF(I25=0,MONTH(TODAY())-MONTH(Table2[[#This Row],[التاريخ]]),I25),0)</f>
        <v>0</v>
      </c>
      <c r="J25" s="37"/>
      <c r="K25" s="28"/>
      <c r="L25" s="194">
        <f ca="1">IF(Table2[[#This Row],[%المتحقق]]&lt;&gt;"",IF(L25=0,MONTH(TODAY())-MONTH(Table2[[#This Row],[التاريخ]]),L25),0)</f>
        <v>0</v>
      </c>
      <c r="M25" s="190"/>
    </row>
    <row r="26" spans="1:13" thickBot="1" x14ac:dyDescent="0.55000000000000004">
      <c r="A26" s="198">
        <v>4</v>
      </c>
      <c r="B26" s="141">
        <f t="shared" si="0"/>
        <v>2022</v>
      </c>
      <c r="C26" s="196">
        <f t="shared" si="1"/>
        <v>44652</v>
      </c>
      <c r="D26" s="31" t="s">
        <v>0</v>
      </c>
      <c r="E26" s="31"/>
      <c r="F26" s="27" t="s">
        <v>71</v>
      </c>
      <c r="G26" s="27" t="s">
        <v>593</v>
      </c>
      <c r="H26" s="30"/>
      <c r="I26" s="194">
        <f ca="1">IF(Table2[[#This Row],['#المتحقق]]&lt;&gt;"",IF(I26=0,MONTH(TODAY())-MONTH(Table2[[#This Row],[التاريخ]]),I26),0)</f>
        <v>0</v>
      </c>
      <c r="J26" s="37"/>
      <c r="K26" s="28"/>
      <c r="L26" s="194">
        <f ca="1">IF(Table2[[#This Row],[%المتحقق]]&lt;&gt;"",IF(L26=0,MONTH(TODAY())-MONTH(Table2[[#This Row],[التاريخ]]),L26),0)</f>
        <v>0</v>
      </c>
      <c r="M26" s="190"/>
    </row>
    <row r="27" spans="1:13" thickBot="1" x14ac:dyDescent="0.55000000000000004">
      <c r="A27" s="198">
        <v>4</v>
      </c>
      <c r="B27" s="141">
        <f t="shared" si="0"/>
        <v>2022</v>
      </c>
      <c r="C27" s="196">
        <f t="shared" si="1"/>
        <v>44652</v>
      </c>
      <c r="D27" s="31" t="s">
        <v>0</v>
      </c>
      <c r="E27" s="31"/>
      <c r="F27" s="27" t="s">
        <v>74</v>
      </c>
      <c r="G27" s="24" t="s">
        <v>592</v>
      </c>
      <c r="H27" s="30"/>
      <c r="I27" s="194">
        <f ca="1">IF(Table2[[#This Row],['#المتحقق]]&lt;&gt;"",IF(I27=0,MONTH(TODAY())-MONTH(Table2[[#This Row],[التاريخ]]),I27),0)</f>
        <v>0</v>
      </c>
      <c r="J27" s="37"/>
      <c r="K27" s="28"/>
      <c r="L27" s="194">
        <f ca="1">IF(Table2[[#This Row],[%المتحقق]]&lt;&gt;"",IF(L27=0,MONTH(TODAY())-MONTH(Table2[[#This Row],[التاريخ]]),L27),0)</f>
        <v>0</v>
      </c>
      <c r="M27" s="190"/>
    </row>
    <row r="28" spans="1:13" thickBot="1" x14ac:dyDescent="0.55000000000000004">
      <c r="A28" s="198">
        <v>4</v>
      </c>
      <c r="B28" s="141">
        <f t="shared" si="0"/>
        <v>2022</v>
      </c>
      <c r="C28" s="196">
        <f t="shared" si="1"/>
        <v>44652</v>
      </c>
      <c r="D28" s="31" t="s">
        <v>0</v>
      </c>
      <c r="E28" s="31"/>
      <c r="F28" s="27" t="s">
        <v>74</v>
      </c>
      <c r="G28" s="41" t="s">
        <v>595</v>
      </c>
      <c r="H28" s="30"/>
      <c r="I28" s="194">
        <f ca="1">IF(Table2[[#This Row],['#المتحقق]]&lt;&gt;"",IF(I28=0,MONTH(TODAY())-MONTH(Table2[[#This Row],[التاريخ]]),I28),0)</f>
        <v>0</v>
      </c>
      <c r="J28" s="37"/>
      <c r="K28" s="28"/>
      <c r="L28" s="194">
        <f ca="1">IF(Table2[[#This Row],[%المتحقق]]&lt;&gt;"",IF(L28=0,MONTH(TODAY())-MONTH(Table2[[#This Row],[التاريخ]]),L28),0)</f>
        <v>0</v>
      </c>
      <c r="M28" s="190"/>
    </row>
    <row r="29" spans="1:13" thickBot="1" x14ac:dyDescent="0.55000000000000004">
      <c r="A29" s="198">
        <v>4</v>
      </c>
      <c r="B29" s="141">
        <f t="shared" si="0"/>
        <v>2022</v>
      </c>
      <c r="C29" s="196">
        <f t="shared" si="1"/>
        <v>44652</v>
      </c>
      <c r="D29" s="31" t="s">
        <v>0</v>
      </c>
      <c r="E29" s="31"/>
      <c r="F29" s="27" t="s">
        <v>71</v>
      </c>
      <c r="G29" s="31" t="s">
        <v>594</v>
      </c>
      <c r="H29" s="30"/>
      <c r="I29" s="194">
        <f ca="1">IF(Table2[[#This Row],['#المتحقق]]&lt;&gt;"",IF(I29=0,MONTH(TODAY())-MONTH(Table2[[#This Row],[التاريخ]]),I29),0)</f>
        <v>0</v>
      </c>
      <c r="J29" s="37"/>
      <c r="K29" s="28"/>
      <c r="L29" s="194">
        <f ca="1">IF(Table2[[#This Row],[%المتحقق]]&lt;&gt;"",IF(L29=0,MONTH(TODAY())-MONTH(Table2[[#This Row],[التاريخ]]),L29),0)</f>
        <v>0</v>
      </c>
      <c r="M29" s="190"/>
    </row>
    <row r="30" spans="1:13" thickBot="1" x14ac:dyDescent="0.55000000000000004">
      <c r="A30" s="198">
        <v>5</v>
      </c>
      <c r="B30" s="141">
        <f t="shared" si="0"/>
        <v>2022</v>
      </c>
      <c r="C30" s="196">
        <f t="shared" si="1"/>
        <v>44682</v>
      </c>
      <c r="D30" s="27" t="s">
        <v>0</v>
      </c>
      <c r="E30" s="27"/>
      <c r="F30" s="27" t="s">
        <v>71</v>
      </c>
      <c r="G30" s="27" t="s">
        <v>598</v>
      </c>
      <c r="H30" s="37"/>
      <c r="I30" s="194">
        <f ca="1">IF(Table2[[#This Row],['#المتحقق]]&lt;&gt;"",IF(I30=0,MONTH(TODAY())-MONTH(Table2[[#This Row],[التاريخ]]),I30),0)</f>
        <v>0</v>
      </c>
      <c r="J30" s="37"/>
      <c r="K30" s="25">
        <v>0.11</v>
      </c>
      <c r="L30" s="194">
        <f ca="1">IF(Table2[[#This Row],[%المتحقق]]&lt;&gt;"",IF(L30=0,MONTH(TODAY())-MONTH(Table2[[#This Row],[التاريخ]]),L30),0)</f>
        <v>-1</v>
      </c>
      <c r="M30" s="190">
        <v>0.16</v>
      </c>
    </row>
    <row r="31" spans="1:13" thickBot="1" x14ac:dyDescent="0.55000000000000004">
      <c r="A31" s="198">
        <v>5</v>
      </c>
      <c r="B31" s="141">
        <f t="shared" si="0"/>
        <v>2022</v>
      </c>
      <c r="C31" s="196">
        <f t="shared" si="1"/>
        <v>44682</v>
      </c>
      <c r="D31" s="27" t="s">
        <v>0</v>
      </c>
      <c r="E31" s="27"/>
      <c r="F31" s="27" t="s">
        <v>74</v>
      </c>
      <c r="G31" s="35" t="s">
        <v>597</v>
      </c>
      <c r="H31" s="26"/>
      <c r="I31" s="194">
        <f ca="1">IF(Table2[[#This Row],['#المتحقق]]&lt;&gt;"",IF(I31=0,MONTH(TODAY())-MONTH(Table2[[#This Row],[التاريخ]]),I31),0)</f>
        <v>0</v>
      </c>
      <c r="J31" s="37"/>
      <c r="K31" s="25"/>
      <c r="L31" s="194">
        <f ca="1">IF(Table2[[#This Row],[%المتحقق]]&lt;&gt;"",IF(L31=0,MONTH(TODAY())-MONTH(Table2[[#This Row],[التاريخ]]),L31),0)</f>
        <v>0</v>
      </c>
      <c r="M31" s="190"/>
    </row>
    <row r="32" spans="1:13" thickBot="1" x14ac:dyDescent="0.55000000000000004">
      <c r="A32" s="198">
        <v>5</v>
      </c>
      <c r="B32" s="141">
        <f t="shared" si="0"/>
        <v>2022</v>
      </c>
      <c r="C32" s="196">
        <f t="shared" si="1"/>
        <v>44682</v>
      </c>
      <c r="D32" s="27" t="s">
        <v>0</v>
      </c>
      <c r="E32" s="27"/>
      <c r="F32" s="27" t="s">
        <v>71</v>
      </c>
      <c r="G32" s="44" t="s">
        <v>596</v>
      </c>
      <c r="H32" s="26"/>
      <c r="I32" s="194">
        <f ca="1">IF(Table2[[#This Row],['#المتحقق]]&lt;&gt;"",IF(I32=0,MONTH(TODAY())-MONTH(Table2[[#This Row],[التاريخ]]),I32),0)</f>
        <v>0</v>
      </c>
      <c r="J32" s="37"/>
      <c r="K32" s="25"/>
      <c r="L32" s="194">
        <f ca="1">IF(Table2[[#This Row],[%المتحقق]]&lt;&gt;"",IF(L32=0,MONTH(TODAY())-MONTH(Table2[[#This Row],[التاريخ]]),L32),0)</f>
        <v>0</v>
      </c>
      <c r="M32" s="190"/>
    </row>
    <row r="33" spans="1:13" thickBot="1" x14ac:dyDescent="0.55000000000000004">
      <c r="A33" s="198">
        <v>5</v>
      </c>
      <c r="B33" s="141">
        <f t="shared" si="0"/>
        <v>2022</v>
      </c>
      <c r="C33" s="196">
        <f t="shared" si="1"/>
        <v>44682</v>
      </c>
      <c r="D33" s="38" t="s">
        <v>0</v>
      </c>
      <c r="E33" s="38"/>
      <c r="F33" s="27" t="s">
        <v>71</v>
      </c>
      <c r="G33" s="31" t="s">
        <v>593</v>
      </c>
      <c r="H33" s="26"/>
      <c r="I33" s="194">
        <f ca="1">IF(Table2[[#This Row],['#المتحقق]]&lt;&gt;"",IF(I33=0,MONTH(TODAY())-MONTH(Table2[[#This Row],[التاريخ]]),I33),0)</f>
        <v>0</v>
      </c>
      <c r="J33" s="37"/>
      <c r="K33" s="25"/>
      <c r="L33" s="194">
        <f ca="1">IF(Table2[[#This Row],[%المتحقق]]&lt;&gt;"",IF(L33=0,MONTH(TODAY())-MONTH(Table2[[#This Row],[التاريخ]]),L33),0)</f>
        <v>0</v>
      </c>
      <c r="M33" s="190"/>
    </row>
    <row r="34" spans="1:13" thickBot="1" x14ac:dyDescent="0.55000000000000004">
      <c r="A34" s="198">
        <v>5</v>
      </c>
      <c r="B34" s="141">
        <f t="shared" ref="B34:B65" si="2">$P$2</f>
        <v>2022</v>
      </c>
      <c r="C34" s="196">
        <f t="shared" si="1"/>
        <v>44682</v>
      </c>
      <c r="D34" s="27" t="s">
        <v>0</v>
      </c>
      <c r="E34" s="27"/>
      <c r="F34" s="27" t="s">
        <v>74</v>
      </c>
      <c r="G34" s="35" t="s">
        <v>592</v>
      </c>
      <c r="H34" s="26"/>
      <c r="I34" s="194">
        <f ca="1">IF(Table2[[#This Row],['#المتحقق]]&lt;&gt;"",IF(I34=0,MONTH(TODAY())-MONTH(Table2[[#This Row],[التاريخ]]),I34),0)</f>
        <v>0</v>
      </c>
      <c r="J34" s="37"/>
      <c r="K34" s="25"/>
      <c r="L34" s="194">
        <f ca="1">IF(Table2[[#This Row],[%المتحقق]]&lt;&gt;"",IF(L34=0,MONTH(TODAY())-MONTH(Table2[[#This Row],[التاريخ]]),L34),0)</f>
        <v>0</v>
      </c>
      <c r="M34" s="190"/>
    </row>
    <row r="35" spans="1:13" thickBot="1" x14ac:dyDescent="0.55000000000000004">
      <c r="A35" s="198">
        <v>5</v>
      </c>
      <c r="B35" s="141">
        <f t="shared" si="2"/>
        <v>2022</v>
      </c>
      <c r="C35" s="196">
        <f t="shared" si="1"/>
        <v>44682</v>
      </c>
      <c r="D35" s="27" t="s">
        <v>0</v>
      </c>
      <c r="E35" s="27"/>
      <c r="F35" s="27" t="s">
        <v>74</v>
      </c>
      <c r="G35" s="24" t="s">
        <v>595</v>
      </c>
      <c r="H35" s="26"/>
      <c r="I35" s="194">
        <f ca="1">IF(Table2[[#This Row],['#المتحقق]]&lt;&gt;"",IF(I35=0,MONTH(TODAY())-MONTH(Table2[[#This Row],[التاريخ]]),I35),0)</f>
        <v>0</v>
      </c>
      <c r="J35" s="37"/>
      <c r="K35" s="25"/>
      <c r="L35" s="194">
        <f ca="1">IF(Table2[[#This Row],[%المتحقق]]&lt;&gt;"",IF(L35=0,MONTH(TODAY())-MONTH(Table2[[#This Row],[التاريخ]]),L35),0)</f>
        <v>0</v>
      </c>
      <c r="M35" s="190"/>
    </row>
    <row r="36" spans="1:13" thickBot="1" x14ac:dyDescent="0.55000000000000004">
      <c r="A36" s="198">
        <v>5</v>
      </c>
      <c r="B36" s="141">
        <f t="shared" si="2"/>
        <v>2022</v>
      </c>
      <c r="C36" s="196">
        <f t="shared" si="1"/>
        <v>44682</v>
      </c>
      <c r="D36" s="27" t="s">
        <v>0</v>
      </c>
      <c r="E36" s="27"/>
      <c r="F36" s="27" t="s">
        <v>71</v>
      </c>
      <c r="G36" s="27" t="s">
        <v>594</v>
      </c>
      <c r="H36" s="26"/>
      <c r="I36" s="194">
        <f ca="1">IF(Table2[[#This Row],['#المتحقق]]&lt;&gt;"",IF(I36=0,MONTH(TODAY())-MONTH(Table2[[#This Row],[التاريخ]]),I36),0)</f>
        <v>0</v>
      </c>
      <c r="J36" s="37"/>
      <c r="K36" s="25"/>
      <c r="L36" s="194">
        <f ca="1">IF(Table2[[#This Row],[%المتحقق]]&lt;&gt;"",IF(L36=0,MONTH(TODAY())-MONTH(Table2[[#This Row],[التاريخ]]),L36),0)</f>
        <v>0</v>
      </c>
      <c r="M36" s="190"/>
    </row>
    <row r="37" spans="1:13" thickBot="1" x14ac:dyDescent="0.55000000000000004">
      <c r="A37" s="198">
        <v>6</v>
      </c>
      <c r="B37" s="141">
        <f t="shared" si="2"/>
        <v>2022</v>
      </c>
      <c r="C37" s="196">
        <f t="shared" si="1"/>
        <v>44713</v>
      </c>
      <c r="D37" s="35" t="s">
        <v>0</v>
      </c>
      <c r="E37" s="35"/>
      <c r="F37" s="27" t="s">
        <v>71</v>
      </c>
      <c r="G37" s="35" t="s">
        <v>598</v>
      </c>
      <c r="H37" s="34"/>
      <c r="I37" s="194">
        <f ca="1">IF(Table2[[#This Row],['#المتحقق]]&lt;&gt;"",IF(I37=0,MONTH(TODAY())-MONTH(Table2[[#This Row],[التاريخ]]),I37),0)</f>
        <v>0</v>
      </c>
      <c r="J37" s="37"/>
      <c r="K37" s="32">
        <v>0.15</v>
      </c>
      <c r="L37" s="194">
        <f ca="1">IF(Table2[[#This Row],[%المتحقق]]&lt;&gt;"",IF(L37=0,MONTH(TODAY())-MONTH(Table2[[#This Row],[التاريخ]]),L37),0)</f>
        <v>-2</v>
      </c>
      <c r="M37" s="190">
        <v>0.20499999999999999</v>
      </c>
    </row>
    <row r="38" spans="1:13" thickBot="1" x14ac:dyDescent="0.55000000000000004">
      <c r="A38" s="198">
        <v>6</v>
      </c>
      <c r="B38" s="141">
        <f t="shared" si="2"/>
        <v>2022</v>
      </c>
      <c r="C38" s="196">
        <f t="shared" si="1"/>
        <v>44713</v>
      </c>
      <c r="D38" s="35" t="s">
        <v>0</v>
      </c>
      <c r="E38" s="35"/>
      <c r="F38" s="27" t="s">
        <v>74</v>
      </c>
      <c r="G38" s="27" t="s">
        <v>597</v>
      </c>
      <c r="H38" s="34">
        <v>10</v>
      </c>
      <c r="I38" s="194">
        <f ca="1">IF(Table2[[#This Row],['#المتحقق]]&lt;&gt;"",IF(I38=0,MONTH(TODAY())-MONTH(Table2[[#This Row],[التاريخ]]),I38),0)</f>
        <v>-2</v>
      </c>
      <c r="J38" s="37">
        <v>22</v>
      </c>
      <c r="K38" s="32"/>
      <c r="L38" s="194">
        <f ca="1">IF(Table2[[#This Row],[%المتحقق]]&lt;&gt;"",IF(L38=0,MONTH(TODAY())-MONTH(Table2[[#This Row],[التاريخ]]),L38),0)</f>
        <v>0</v>
      </c>
      <c r="M38" s="190"/>
    </row>
    <row r="39" spans="1:13" thickBot="1" x14ac:dyDescent="0.55000000000000004">
      <c r="A39" s="198">
        <v>6</v>
      </c>
      <c r="B39" s="141">
        <f t="shared" si="2"/>
        <v>2022</v>
      </c>
      <c r="C39" s="196">
        <f t="shared" si="1"/>
        <v>44713</v>
      </c>
      <c r="D39" s="35" t="s">
        <v>0</v>
      </c>
      <c r="E39" s="35"/>
      <c r="F39" s="27" t="s">
        <v>71</v>
      </c>
      <c r="G39" s="24" t="s">
        <v>596</v>
      </c>
      <c r="H39" s="34">
        <v>1</v>
      </c>
      <c r="I39" s="194">
        <f ca="1">IF(Table2[[#This Row],['#المتحقق]]&lt;&gt;"",IF(I39=0,MONTH(TODAY())-MONTH(Table2[[#This Row],[التاريخ]]),I39),0)</f>
        <v>-2</v>
      </c>
      <c r="J39" s="37">
        <v>1</v>
      </c>
      <c r="K39" s="32"/>
      <c r="L39" s="194">
        <f ca="1">IF(Table2[[#This Row],[%المتحقق]]&lt;&gt;"",IF(L39=0,MONTH(TODAY())-MONTH(Table2[[#This Row],[التاريخ]]),L39),0)</f>
        <v>0</v>
      </c>
      <c r="M39" s="190"/>
    </row>
    <row r="40" spans="1:13" thickBot="1" x14ac:dyDescent="0.55000000000000004">
      <c r="A40" s="198">
        <v>6</v>
      </c>
      <c r="B40" s="141">
        <f t="shared" si="2"/>
        <v>2022</v>
      </c>
      <c r="C40" s="196">
        <f t="shared" si="1"/>
        <v>44713</v>
      </c>
      <c r="D40" s="35" t="s">
        <v>0</v>
      </c>
      <c r="E40" s="35"/>
      <c r="F40" s="27" t="s">
        <v>71</v>
      </c>
      <c r="G40" s="41" t="s">
        <v>593</v>
      </c>
      <c r="H40" s="34">
        <v>3</v>
      </c>
      <c r="I40" s="194">
        <f ca="1">IF(Table2[[#This Row],['#المتحقق]]&lt;&gt;"",IF(I40=0,MONTH(TODAY())-MONTH(Table2[[#This Row],[التاريخ]]),I40),0)</f>
        <v>-2</v>
      </c>
      <c r="J40" s="37">
        <v>3</v>
      </c>
      <c r="K40" s="32"/>
      <c r="L40" s="194">
        <f ca="1">IF(Table2[[#This Row],[%المتحقق]]&lt;&gt;"",IF(L40=0,MONTH(TODAY())-MONTH(Table2[[#This Row],[التاريخ]]),L40),0)</f>
        <v>0</v>
      </c>
      <c r="M40" s="190"/>
    </row>
    <row r="41" spans="1:13" thickBot="1" x14ac:dyDescent="0.55000000000000004">
      <c r="A41" s="198">
        <v>6</v>
      </c>
      <c r="B41" s="141">
        <f t="shared" si="2"/>
        <v>2022</v>
      </c>
      <c r="C41" s="196">
        <f t="shared" si="1"/>
        <v>44713</v>
      </c>
      <c r="D41" s="36" t="s">
        <v>0</v>
      </c>
      <c r="E41" s="36"/>
      <c r="F41" s="27" t="s">
        <v>74</v>
      </c>
      <c r="G41" s="31" t="s">
        <v>592</v>
      </c>
      <c r="H41" s="34"/>
      <c r="I41" s="194">
        <f ca="1">IF(Table2[[#This Row],['#المتحقق]]&lt;&gt;"",IF(I41=0,MONTH(TODAY())-MONTH(Table2[[#This Row],[التاريخ]]),I41),0)</f>
        <v>0</v>
      </c>
      <c r="J41" s="37"/>
      <c r="K41" s="32">
        <v>0.12</v>
      </c>
      <c r="L41" s="194">
        <f ca="1">IF(Table2[[#This Row],[%المتحقق]]&lt;&gt;"",IF(L41=0,MONTH(TODAY())-MONTH(Table2[[#This Row],[التاريخ]]),L41),0)</f>
        <v>-2</v>
      </c>
      <c r="M41" s="190">
        <v>0.13539999999999999</v>
      </c>
    </row>
    <row r="42" spans="1:13" thickBot="1" x14ac:dyDescent="0.55000000000000004">
      <c r="A42" s="198">
        <v>6</v>
      </c>
      <c r="B42" s="141">
        <f t="shared" si="2"/>
        <v>2022</v>
      </c>
      <c r="C42" s="196">
        <f t="shared" si="1"/>
        <v>44713</v>
      </c>
      <c r="D42" s="35" t="s">
        <v>0</v>
      </c>
      <c r="E42" s="35"/>
      <c r="F42" s="27" t="s">
        <v>74</v>
      </c>
      <c r="G42" s="27" t="s">
        <v>595</v>
      </c>
      <c r="H42" s="34">
        <v>0</v>
      </c>
      <c r="I42" s="194">
        <f ca="1">IF(Table2[[#This Row],['#المتحقق]]&lt;&gt;"",IF(I42=0,MONTH(TODAY())-MONTH(Table2[[#This Row],[التاريخ]]),I42),0)</f>
        <v>-2</v>
      </c>
      <c r="J42" s="37">
        <v>0</v>
      </c>
      <c r="K42" s="32"/>
      <c r="L42" s="194">
        <f ca="1">IF(Table2[[#This Row],[%المتحقق]]&lt;&gt;"",IF(L42=0,MONTH(TODAY())-MONTH(Table2[[#This Row],[التاريخ]]),L42),0)</f>
        <v>0</v>
      </c>
      <c r="M42" s="190"/>
    </row>
    <row r="43" spans="1:13" thickBot="1" x14ac:dyDescent="0.55000000000000004">
      <c r="A43" s="198">
        <v>6</v>
      </c>
      <c r="B43" s="141">
        <f t="shared" si="2"/>
        <v>2022</v>
      </c>
      <c r="C43" s="196">
        <f t="shared" si="1"/>
        <v>44713</v>
      </c>
      <c r="D43" s="35" t="s">
        <v>0</v>
      </c>
      <c r="E43" s="35"/>
      <c r="F43" s="27" t="s">
        <v>71</v>
      </c>
      <c r="G43" s="35" t="s">
        <v>594</v>
      </c>
      <c r="H43" s="34">
        <v>40000</v>
      </c>
      <c r="I43" s="194">
        <f ca="1">IF(Table2[[#This Row],['#المتحقق]]&lt;&gt;"",IF(I43=0,MONTH(TODAY())-MONTH(Table2[[#This Row],[التاريخ]]),I43),0)</f>
        <v>-2</v>
      </c>
      <c r="J43" s="37">
        <v>54869</v>
      </c>
      <c r="K43" s="32"/>
      <c r="L43" s="194">
        <f ca="1">IF(Table2[[#This Row],[%المتحقق]]&lt;&gt;"",IF(L43=0,MONTH(TODAY())-MONTH(Table2[[#This Row],[التاريخ]]),L43),0)</f>
        <v>0</v>
      </c>
      <c r="M43" s="190"/>
    </row>
    <row r="44" spans="1:13" thickBot="1" x14ac:dyDescent="0.55000000000000004">
      <c r="A44" s="198">
        <v>7</v>
      </c>
      <c r="B44" s="141">
        <f t="shared" si="2"/>
        <v>2022</v>
      </c>
      <c r="C44" s="196">
        <f t="shared" si="1"/>
        <v>44743</v>
      </c>
      <c r="D44" s="44" t="s">
        <v>0</v>
      </c>
      <c r="E44" s="44"/>
      <c r="F44" s="27" t="s">
        <v>71</v>
      </c>
      <c r="G44" s="44" t="s">
        <v>598</v>
      </c>
      <c r="H44" s="43"/>
      <c r="I44" s="194">
        <f ca="1">IF(Table2[[#This Row],['#المتحقق]]&lt;&gt;"",IF(I44=0,MONTH(TODAY())-MONTH(Table2[[#This Row],[التاريخ]]),I44),0)</f>
        <v>0</v>
      </c>
      <c r="J44" s="37"/>
      <c r="K44" s="42">
        <v>0.25</v>
      </c>
      <c r="L44" s="194">
        <f ca="1">IF(Table2[[#This Row],[%المتحقق]]&lt;&gt;"",IF(L44=0,MONTH(TODAY())-MONTH(Table2[[#This Row],[التاريخ]]),L44),0)</f>
        <v>-3</v>
      </c>
      <c r="M44" s="190">
        <v>0.3</v>
      </c>
    </row>
    <row r="45" spans="1:13" thickBot="1" x14ac:dyDescent="0.55000000000000004">
      <c r="A45" s="198">
        <v>7</v>
      </c>
      <c r="B45" s="141">
        <f t="shared" si="2"/>
        <v>2022</v>
      </c>
      <c r="C45" s="196">
        <f t="shared" si="1"/>
        <v>44743</v>
      </c>
      <c r="D45" s="44" t="s">
        <v>0</v>
      </c>
      <c r="E45" s="44"/>
      <c r="F45" s="27" t="s">
        <v>74</v>
      </c>
      <c r="G45" s="31" t="s">
        <v>597</v>
      </c>
      <c r="H45" s="43"/>
      <c r="I45" s="194">
        <f ca="1">IF(Table2[[#This Row],['#المتحقق]]&lt;&gt;"",IF(I45=0,MONTH(TODAY())-MONTH(Table2[[#This Row],[التاريخ]]),I45),0)</f>
        <v>0</v>
      </c>
      <c r="J45" s="37"/>
      <c r="K45" s="42"/>
      <c r="L45" s="194">
        <f ca="1">IF(Table2[[#This Row],[%المتحقق]]&lt;&gt;"",IF(L45=0,MONTH(TODAY())-MONTH(Table2[[#This Row],[التاريخ]]),L45),0)</f>
        <v>0</v>
      </c>
      <c r="M45" s="190"/>
    </row>
    <row r="46" spans="1:13" thickBot="1" x14ac:dyDescent="0.55000000000000004">
      <c r="A46" s="198">
        <v>7</v>
      </c>
      <c r="B46" s="141">
        <f t="shared" si="2"/>
        <v>2022</v>
      </c>
      <c r="C46" s="196">
        <f t="shared" si="1"/>
        <v>44743</v>
      </c>
      <c r="D46" s="44" t="s">
        <v>0</v>
      </c>
      <c r="E46" s="44"/>
      <c r="F46" s="27" t="s">
        <v>71</v>
      </c>
      <c r="G46" s="35" t="s">
        <v>596</v>
      </c>
      <c r="H46" s="43"/>
      <c r="I46" s="194">
        <f ca="1">IF(Table2[[#This Row],['#المتحقق]]&lt;&gt;"",IF(I46=0,MONTH(TODAY())-MONTH(Table2[[#This Row],[التاريخ]]),I46),0)</f>
        <v>0</v>
      </c>
      <c r="J46" s="37"/>
      <c r="K46" s="42"/>
      <c r="L46" s="194">
        <f ca="1">IF(Table2[[#This Row],[%المتحقق]]&lt;&gt;"",IF(L46=0,MONTH(TODAY())-MONTH(Table2[[#This Row],[التاريخ]]),L46),0)</f>
        <v>0</v>
      </c>
      <c r="M46" s="190"/>
    </row>
    <row r="47" spans="1:13" thickBot="1" x14ac:dyDescent="0.55000000000000004">
      <c r="A47" s="198">
        <v>7</v>
      </c>
      <c r="B47" s="141">
        <f t="shared" si="2"/>
        <v>2022</v>
      </c>
      <c r="C47" s="196">
        <f t="shared" si="1"/>
        <v>44743</v>
      </c>
      <c r="D47" s="44" t="s">
        <v>0</v>
      </c>
      <c r="E47" s="44"/>
      <c r="F47" s="27" t="s">
        <v>71</v>
      </c>
      <c r="G47" s="24" t="s">
        <v>593</v>
      </c>
      <c r="H47" s="43"/>
      <c r="I47" s="194">
        <f ca="1">IF(Table2[[#This Row],['#المتحقق]]&lt;&gt;"",IF(I47=0,MONTH(TODAY())-MONTH(Table2[[#This Row],[التاريخ]]),I47),0)</f>
        <v>0</v>
      </c>
      <c r="J47" s="37"/>
      <c r="K47" s="42"/>
      <c r="L47" s="194">
        <f ca="1">IF(Table2[[#This Row],[%المتحقق]]&lt;&gt;"",IF(L47=0,MONTH(TODAY())-MONTH(Table2[[#This Row],[التاريخ]]),L47),0)</f>
        <v>0</v>
      </c>
      <c r="M47" s="190"/>
    </row>
    <row r="48" spans="1:13" thickBot="1" x14ac:dyDescent="0.55000000000000004">
      <c r="A48" s="198">
        <v>7</v>
      </c>
      <c r="B48" s="141">
        <f t="shared" si="2"/>
        <v>2022</v>
      </c>
      <c r="C48" s="196">
        <f t="shared" si="1"/>
        <v>44743</v>
      </c>
      <c r="D48" s="44" t="s">
        <v>0</v>
      </c>
      <c r="E48" s="44"/>
      <c r="F48" s="27" t="s">
        <v>74</v>
      </c>
      <c r="G48" s="27" t="s">
        <v>592</v>
      </c>
      <c r="H48" s="43"/>
      <c r="I48" s="194">
        <f ca="1">IF(Table2[[#This Row],['#المتحقق]]&lt;&gt;"",IF(I48=0,MONTH(TODAY())-MONTH(Table2[[#This Row],[التاريخ]]),I48),0)</f>
        <v>0</v>
      </c>
      <c r="J48" s="37"/>
      <c r="K48" s="42"/>
      <c r="L48" s="194">
        <f ca="1">IF(Table2[[#This Row],[%المتحقق]]&lt;&gt;"",IF(L48=0,MONTH(TODAY())-MONTH(Table2[[#This Row],[التاريخ]]),L48),0)</f>
        <v>0</v>
      </c>
      <c r="M48" s="190"/>
    </row>
    <row r="49" spans="1:13" thickBot="1" x14ac:dyDescent="0.55000000000000004">
      <c r="A49" s="198">
        <v>7</v>
      </c>
      <c r="B49" s="141">
        <f t="shared" si="2"/>
        <v>2022</v>
      </c>
      <c r="C49" s="196">
        <f t="shared" si="1"/>
        <v>44743</v>
      </c>
      <c r="D49" s="45" t="s">
        <v>0</v>
      </c>
      <c r="E49" s="45"/>
      <c r="F49" s="27" t="s">
        <v>74</v>
      </c>
      <c r="G49" s="35" t="s">
        <v>595</v>
      </c>
      <c r="H49" s="43"/>
      <c r="I49" s="194">
        <f ca="1">IF(Table2[[#This Row],['#المتحقق]]&lt;&gt;"",IF(I49=0,MONTH(TODAY())-MONTH(Table2[[#This Row],[التاريخ]]),I49),0)</f>
        <v>0</v>
      </c>
      <c r="J49" s="37"/>
      <c r="K49" s="42"/>
      <c r="L49" s="194">
        <f ca="1">IF(Table2[[#This Row],[%المتحقق]]&lt;&gt;"",IF(L49=0,MONTH(TODAY())-MONTH(Table2[[#This Row],[التاريخ]]),L49),0)</f>
        <v>0</v>
      </c>
      <c r="M49" s="190"/>
    </row>
    <row r="50" spans="1:13" thickBot="1" x14ac:dyDescent="0.55000000000000004">
      <c r="A50" s="198">
        <v>7</v>
      </c>
      <c r="B50" s="141">
        <f t="shared" si="2"/>
        <v>2022</v>
      </c>
      <c r="C50" s="196">
        <f t="shared" si="1"/>
        <v>44743</v>
      </c>
      <c r="D50" s="44" t="s">
        <v>0</v>
      </c>
      <c r="E50" s="44"/>
      <c r="F50" s="27" t="s">
        <v>71</v>
      </c>
      <c r="G50" s="27" t="s">
        <v>594</v>
      </c>
      <c r="H50" s="43"/>
      <c r="I50" s="194">
        <f ca="1">IF(Table2[[#This Row],['#المتحقق]]&lt;&gt;"",IF(I50=0,MONTH(TODAY())-MONTH(Table2[[#This Row],[التاريخ]]),I50),0)</f>
        <v>0</v>
      </c>
      <c r="J50" s="37"/>
      <c r="K50" s="42"/>
      <c r="L50" s="194">
        <f ca="1">IF(Table2[[#This Row],[%المتحقق]]&lt;&gt;"",IF(L50=0,MONTH(TODAY())-MONTH(Table2[[#This Row],[التاريخ]]),L50),0)</f>
        <v>0</v>
      </c>
      <c r="M50" s="190"/>
    </row>
    <row r="51" spans="1:13" thickBot="1" x14ac:dyDescent="0.55000000000000004">
      <c r="A51" s="198">
        <v>8</v>
      </c>
      <c r="B51" s="141">
        <f t="shared" si="2"/>
        <v>2022</v>
      </c>
      <c r="C51" s="196">
        <f t="shared" si="1"/>
        <v>44774</v>
      </c>
      <c r="D51" s="31" t="s">
        <v>0</v>
      </c>
      <c r="E51" s="31"/>
      <c r="F51" s="27" t="s">
        <v>71</v>
      </c>
      <c r="G51" s="24" t="s">
        <v>598</v>
      </c>
      <c r="H51" s="40"/>
      <c r="I51" s="194">
        <f ca="1">IF(Table2[[#This Row],['#المتحقق]]&lt;&gt;"",IF(I51=0,MONTH(TODAY())-MONTH(Table2[[#This Row],[التاريخ]]),I51),0)</f>
        <v>0</v>
      </c>
      <c r="J51" s="37"/>
      <c r="K51" s="39">
        <v>0.35</v>
      </c>
      <c r="L51" s="194">
        <f ca="1">IF(Table2[[#This Row],[%المتحقق]]&lt;&gt;"",IF(L51=0,MONTH(TODAY())-MONTH(Table2[[#This Row],[التاريخ]]),L51),0)</f>
        <v>-4</v>
      </c>
      <c r="M51" s="190">
        <v>0.4</v>
      </c>
    </row>
    <row r="52" spans="1:13" thickBot="1" x14ac:dyDescent="0.55000000000000004">
      <c r="A52" s="198">
        <v>8</v>
      </c>
      <c r="B52" s="141">
        <f t="shared" si="2"/>
        <v>2022</v>
      </c>
      <c r="C52" s="196">
        <f t="shared" si="1"/>
        <v>44774</v>
      </c>
      <c r="D52" s="31" t="s">
        <v>0</v>
      </c>
      <c r="E52" s="31"/>
      <c r="F52" s="27" t="s">
        <v>74</v>
      </c>
      <c r="G52" s="41" t="s">
        <v>597</v>
      </c>
      <c r="H52" s="30"/>
      <c r="I52" s="194">
        <f ca="1">IF(Table2[[#This Row],['#المتحقق]]&lt;&gt;"",IF(I52=0,MONTH(TODAY())-MONTH(Table2[[#This Row],[التاريخ]]),I52),0)</f>
        <v>0</v>
      </c>
      <c r="J52" s="37"/>
      <c r="K52" s="28"/>
      <c r="L52" s="194">
        <f ca="1">IF(Table2[[#This Row],[%المتحقق]]&lt;&gt;"",IF(L52=0,MONTH(TODAY())-MONTH(Table2[[#This Row],[التاريخ]]),L52),0)</f>
        <v>0</v>
      </c>
      <c r="M52" s="190"/>
    </row>
    <row r="53" spans="1:13" thickBot="1" x14ac:dyDescent="0.55000000000000004">
      <c r="A53" s="198">
        <v>8</v>
      </c>
      <c r="B53" s="141">
        <f t="shared" si="2"/>
        <v>2022</v>
      </c>
      <c r="C53" s="196">
        <f t="shared" si="1"/>
        <v>44774</v>
      </c>
      <c r="D53" s="31" t="s">
        <v>0</v>
      </c>
      <c r="E53" s="31"/>
      <c r="F53" s="27" t="s">
        <v>71</v>
      </c>
      <c r="G53" s="31" t="s">
        <v>596</v>
      </c>
      <c r="H53" s="30"/>
      <c r="I53" s="194">
        <f ca="1">IF(Table2[[#This Row],['#المتحقق]]&lt;&gt;"",IF(I53=0,MONTH(TODAY())-MONTH(Table2[[#This Row],[التاريخ]]),I53),0)</f>
        <v>0</v>
      </c>
      <c r="J53" s="37"/>
      <c r="K53" s="28"/>
      <c r="L53" s="194">
        <f ca="1">IF(Table2[[#This Row],[%المتحقق]]&lt;&gt;"",IF(L53=0,MONTH(TODAY())-MONTH(Table2[[#This Row],[التاريخ]]),L53),0)</f>
        <v>0</v>
      </c>
      <c r="M53" s="190"/>
    </row>
    <row r="54" spans="1:13" thickBot="1" x14ac:dyDescent="0.55000000000000004">
      <c r="A54" s="198">
        <v>8</v>
      </c>
      <c r="B54" s="141">
        <f t="shared" si="2"/>
        <v>2022</v>
      </c>
      <c r="C54" s="196">
        <f t="shared" si="1"/>
        <v>44774</v>
      </c>
      <c r="D54" s="31" t="s">
        <v>0</v>
      </c>
      <c r="E54" s="31"/>
      <c r="F54" s="27" t="s">
        <v>71</v>
      </c>
      <c r="G54" s="27" t="s">
        <v>593</v>
      </c>
      <c r="H54" s="30"/>
      <c r="I54" s="194">
        <f ca="1">IF(Table2[[#This Row],['#المتحقق]]&lt;&gt;"",IF(I54=0,MONTH(TODAY())-MONTH(Table2[[#This Row],[التاريخ]]),I54),0)</f>
        <v>0</v>
      </c>
      <c r="J54" s="37"/>
      <c r="K54" s="28"/>
      <c r="L54" s="194">
        <f ca="1">IF(Table2[[#This Row],[%المتحقق]]&lt;&gt;"",IF(L54=0,MONTH(TODAY())-MONTH(Table2[[#This Row],[التاريخ]]),L54),0)</f>
        <v>0</v>
      </c>
      <c r="M54" s="190"/>
    </row>
    <row r="55" spans="1:13" thickBot="1" x14ac:dyDescent="0.55000000000000004">
      <c r="A55" s="198">
        <v>8</v>
      </c>
      <c r="B55" s="141">
        <f t="shared" si="2"/>
        <v>2022</v>
      </c>
      <c r="C55" s="196">
        <f t="shared" si="1"/>
        <v>44774</v>
      </c>
      <c r="D55" s="31" t="s">
        <v>0</v>
      </c>
      <c r="E55" s="31"/>
      <c r="F55" s="27" t="s">
        <v>74</v>
      </c>
      <c r="G55" s="35" t="s">
        <v>592</v>
      </c>
      <c r="H55" s="30"/>
      <c r="I55" s="194">
        <f ca="1">IF(Table2[[#This Row],['#المتحقق]]&lt;&gt;"",IF(I55=0,MONTH(TODAY())-MONTH(Table2[[#This Row],[التاريخ]]),I55),0)</f>
        <v>0</v>
      </c>
      <c r="J55" s="37"/>
      <c r="K55" s="28"/>
      <c r="L55" s="194">
        <f ca="1">IF(Table2[[#This Row],[%المتحقق]]&lt;&gt;"",IF(L55=0,MONTH(TODAY())-MONTH(Table2[[#This Row],[التاريخ]]),L55),0)</f>
        <v>0</v>
      </c>
      <c r="M55" s="190"/>
    </row>
    <row r="56" spans="1:13" thickBot="1" x14ac:dyDescent="0.55000000000000004">
      <c r="A56" s="198">
        <v>8</v>
      </c>
      <c r="B56" s="141">
        <f t="shared" si="2"/>
        <v>2022</v>
      </c>
      <c r="C56" s="196">
        <f t="shared" si="1"/>
        <v>44774</v>
      </c>
      <c r="D56" s="31" t="s">
        <v>0</v>
      </c>
      <c r="E56" s="31"/>
      <c r="F56" s="27" t="s">
        <v>74</v>
      </c>
      <c r="G56" s="44" t="s">
        <v>595</v>
      </c>
      <c r="H56" s="30"/>
      <c r="I56" s="194">
        <f ca="1">IF(Table2[[#This Row],['#المتحقق]]&lt;&gt;"",IF(I56=0,MONTH(TODAY())-MONTH(Table2[[#This Row],[التاريخ]]),I56),0)</f>
        <v>0</v>
      </c>
      <c r="J56" s="37"/>
      <c r="K56" s="28"/>
      <c r="L56" s="194">
        <f ca="1">IF(Table2[[#This Row],[%المتحقق]]&lt;&gt;"",IF(L56=0,MONTH(TODAY())-MONTH(Table2[[#This Row],[التاريخ]]),L56),0)</f>
        <v>0</v>
      </c>
      <c r="M56" s="190"/>
    </row>
    <row r="57" spans="1:13" thickBot="1" x14ac:dyDescent="0.55000000000000004">
      <c r="A57" s="198">
        <v>8</v>
      </c>
      <c r="B57" s="141">
        <f t="shared" si="2"/>
        <v>2022</v>
      </c>
      <c r="C57" s="196">
        <f t="shared" si="1"/>
        <v>44774</v>
      </c>
      <c r="D57" s="24" t="s">
        <v>0</v>
      </c>
      <c r="E57" s="24"/>
      <c r="F57" s="27" t="s">
        <v>71</v>
      </c>
      <c r="G57" s="31" t="s">
        <v>594</v>
      </c>
      <c r="H57" s="30"/>
      <c r="I57" s="194">
        <f ca="1">IF(Table2[[#This Row],['#المتحقق]]&lt;&gt;"",IF(I57=0,MONTH(TODAY())-MONTH(Table2[[#This Row],[التاريخ]]),I57),0)</f>
        <v>0</v>
      </c>
      <c r="J57" s="37"/>
      <c r="K57" s="28"/>
      <c r="L57" s="194">
        <f ca="1">IF(Table2[[#This Row],[%المتحقق]]&lt;&gt;"",IF(L57=0,MONTH(TODAY())-MONTH(Table2[[#This Row],[التاريخ]]),L57),0)</f>
        <v>0</v>
      </c>
      <c r="M57" s="190"/>
    </row>
    <row r="58" spans="1:13" thickBot="1" x14ac:dyDescent="0.55000000000000004">
      <c r="A58" s="198">
        <v>9</v>
      </c>
      <c r="B58" s="141">
        <f t="shared" si="2"/>
        <v>2022</v>
      </c>
      <c r="C58" s="196">
        <f t="shared" si="1"/>
        <v>44805</v>
      </c>
      <c r="D58" s="35" t="s">
        <v>0</v>
      </c>
      <c r="E58" s="35"/>
      <c r="F58" s="27" t="s">
        <v>71</v>
      </c>
      <c r="G58" s="35" t="s">
        <v>598</v>
      </c>
      <c r="H58" s="34"/>
      <c r="I58" s="194">
        <f ca="1">IF(Table2[[#This Row],['#المتحقق]]&lt;&gt;"",IF(I58=0,MONTH(TODAY())-MONTH(Table2[[#This Row],[التاريخ]]),I58),0)</f>
        <v>0</v>
      </c>
      <c r="J58" s="37"/>
      <c r="K58" s="32">
        <v>0.4</v>
      </c>
      <c r="L58" s="194">
        <f ca="1">IF(Table2[[#This Row],[%المتحقق]]&lt;&gt;"",IF(L58=0,MONTH(TODAY())-MONTH(Table2[[#This Row],[التاريخ]]),L58),0)</f>
        <v>-5</v>
      </c>
      <c r="M58" s="190">
        <v>0.46</v>
      </c>
    </row>
    <row r="59" spans="1:13" thickBot="1" x14ac:dyDescent="0.55000000000000004">
      <c r="A59" s="198">
        <v>9</v>
      </c>
      <c r="B59" s="141">
        <f t="shared" si="2"/>
        <v>2022</v>
      </c>
      <c r="C59" s="196">
        <f t="shared" si="1"/>
        <v>44805</v>
      </c>
      <c r="D59" s="41" t="s">
        <v>0</v>
      </c>
      <c r="E59" s="41"/>
      <c r="F59" s="27" t="s">
        <v>74</v>
      </c>
      <c r="G59" s="24" t="s">
        <v>597</v>
      </c>
      <c r="H59" s="33">
        <v>25</v>
      </c>
      <c r="I59" s="194">
        <f ca="1">IF(Table2[[#This Row],['#المتحقق]]&lt;&gt;"",IF(I59=0,MONTH(TODAY())-MONTH(Table2[[#This Row],[التاريخ]]),I59),0)</f>
        <v>-5</v>
      </c>
      <c r="J59" s="37">
        <v>37</v>
      </c>
      <c r="K59" s="32"/>
      <c r="L59" s="194">
        <f ca="1">IF(Table2[[#This Row],[%المتحقق]]&lt;&gt;"",IF(L59=0,MONTH(TODAY())-MONTH(Table2[[#This Row],[التاريخ]]),L59),0)</f>
        <v>0</v>
      </c>
      <c r="M59" s="190"/>
    </row>
    <row r="60" spans="1:13" thickBot="1" x14ac:dyDescent="0.55000000000000004">
      <c r="A60" s="198">
        <v>9</v>
      </c>
      <c r="B60" s="141">
        <f t="shared" si="2"/>
        <v>2022</v>
      </c>
      <c r="C60" s="196">
        <f t="shared" si="1"/>
        <v>44805</v>
      </c>
      <c r="D60" s="41" t="s">
        <v>0</v>
      </c>
      <c r="E60" s="41"/>
      <c r="F60" s="27" t="s">
        <v>71</v>
      </c>
      <c r="G60" s="27" t="s">
        <v>596</v>
      </c>
      <c r="H60" s="33">
        <v>2</v>
      </c>
      <c r="I60" s="194">
        <f ca="1">IF(Table2[[#This Row],['#المتحقق]]&lt;&gt;"",IF(I60=0,MONTH(TODAY())-MONTH(Table2[[#This Row],[التاريخ]]),I60),0)</f>
        <v>-5</v>
      </c>
      <c r="J60" s="37">
        <v>2</v>
      </c>
      <c r="K60" s="32"/>
      <c r="L60" s="194">
        <f ca="1">IF(Table2[[#This Row],[%المتحقق]]&lt;&gt;"",IF(L60=0,MONTH(TODAY())-MONTH(Table2[[#This Row],[التاريخ]]),L60),0)</f>
        <v>0</v>
      </c>
      <c r="M60" s="190"/>
    </row>
    <row r="61" spans="1:13" thickBot="1" x14ac:dyDescent="0.55000000000000004">
      <c r="A61" s="198">
        <v>9</v>
      </c>
      <c r="B61" s="141">
        <f t="shared" si="2"/>
        <v>2022</v>
      </c>
      <c r="C61" s="196">
        <f t="shared" si="1"/>
        <v>44805</v>
      </c>
      <c r="D61" s="41" t="s">
        <v>0</v>
      </c>
      <c r="E61" s="41"/>
      <c r="F61" s="27" t="s">
        <v>71</v>
      </c>
      <c r="G61" s="35" t="s">
        <v>593</v>
      </c>
      <c r="H61" s="33">
        <v>9</v>
      </c>
      <c r="I61" s="194">
        <f ca="1">IF(Table2[[#This Row],['#المتحقق]]&lt;&gt;"",IF(I61=0,MONTH(TODAY())-MONTH(Table2[[#This Row],[التاريخ]]),I61),0)</f>
        <v>-5</v>
      </c>
      <c r="J61" s="37">
        <v>9</v>
      </c>
      <c r="K61" s="32"/>
      <c r="L61" s="194">
        <f ca="1">IF(Table2[[#This Row],[%المتحقق]]&lt;&gt;"",IF(L61=0,MONTH(TODAY())-MONTH(Table2[[#This Row],[التاريخ]]),L61),0)</f>
        <v>0</v>
      </c>
      <c r="M61" s="190"/>
    </row>
    <row r="62" spans="1:13" thickBot="1" x14ac:dyDescent="0.55000000000000004">
      <c r="A62" s="198">
        <v>9</v>
      </c>
      <c r="B62" s="141">
        <f t="shared" si="2"/>
        <v>2022</v>
      </c>
      <c r="C62" s="196">
        <f t="shared" si="1"/>
        <v>44805</v>
      </c>
      <c r="D62" s="41" t="s">
        <v>0</v>
      </c>
      <c r="E62" s="41"/>
      <c r="F62" s="27" t="s">
        <v>74</v>
      </c>
      <c r="G62" s="27" t="s">
        <v>592</v>
      </c>
      <c r="H62" s="33"/>
      <c r="I62" s="194">
        <f ca="1">IF(Table2[[#This Row],['#المتحقق]]&lt;&gt;"",IF(I62=0,MONTH(TODAY())-MONTH(Table2[[#This Row],[التاريخ]]),I62),0)</f>
        <v>0</v>
      </c>
      <c r="J62" s="37"/>
      <c r="K62" s="32">
        <v>0.21</v>
      </c>
      <c r="L62" s="194">
        <f ca="1">IF(Table2[[#This Row],[%المتحقق]]&lt;&gt;"",IF(L62=0,MONTH(TODAY())-MONTH(Table2[[#This Row],[التاريخ]]),L62),0)</f>
        <v>-5</v>
      </c>
      <c r="M62" s="190">
        <v>0.3</v>
      </c>
    </row>
    <row r="63" spans="1:13" thickBot="1" x14ac:dyDescent="0.55000000000000004">
      <c r="A63" s="198">
        <v>9</v>
      </c>
      <c r="B63" s="141">
        <f t="shared" si="2"/>
        <v>2022</v>
      </c>
      <c r="C63" s="196">
        <f t="shared" si="1"/>
        <v>44805</v>
      </c>
      <c r="D63" s="41" t="s">
        <v>0</v>
      </c>
      <c r="E63" s="41"/>
      <c r="F63" s="27" t="s">
        <v>74</v>
      </c>
      <c r="G63" s="24" t="s">
        <v>595</v>
      </c>
      <c r="H63" s="33">
        <v>1</v>
      </c>
      <c r="I63" s="194">
        <f ca="1">IF(Table2[[#This Row],['#المتحقق]]&lt;&gt;"",IF(I63=0,MONTH(TODAY())-MONTH(Table2[[#This Row],[التاريخ]]),I63),0)</f>
        <v>-5</v>
      </c>
      <c r="J63" s="37">
        <v>2</v>
      </c>
      <c r="K63" s="32"/>
      <c r="L63" s="194">
        <f ca="1">IF(Table2[[#This Row],[%المتحقق]]&lt;&gt;"",IF(L63=0,MONTH(TODAY())-MONTH(Table2[[#This Row],[التاريخ]]),L63),0)</f>
        <v>0</v>
      </c>
      <c r="M63" s="190"/>
    </row>
    <row r="64" spans="1:13" thickBot="1" x14ac:dyDescent="0.55000000000000004">
      <c r="A64" s="198">
        <v>9</v>
      </c>
      <c r="B64" s="141">
        <f t="shared" si="2"/>
        <v>2022</v>
      </c>
      <c r="C64" s="196">
        <f t="shared" si="1"/>
        <v>44805</v>
      </c>
      <c r="D64" s="41" t="s">
        <v>0</v>
      </c>
      <c r="E64" s="41"/>
      <c r="F64" s="27" t="s">
        <v>71</v>
      </c>
      <c r="G64" s="41" t="s">
        <v>594</v>
      </c>
      <c r="H64" s="33">
        <v>60000</v>
      </c>
      <c r="I64" s="194">
        <f ca="1">IF(Table2[[#This Row],['#المتحقق]]&lt;&gt;"",IF(I64=0,MONTH(TODAY())-MONTH(Table2[[#This Row],[التاريخ]]),I64),0)</f>
        <v>-5</v>
      </c>
      <c r="J64" s="37">
        <v>153230</v>
      </c>
      <c r="K64" s="32"/>
      <c r="L64" s="194">
        <f ca="1">IF(Table2[[#This Row],[%المتحقق]]&lt;&gt;"",IF(L64=0,MONTH(TODAY())-MONTH(Table2[[#This Row],[التاريخ]]),L64),0)</f>
        <v>0</v>
      </c>
      <c r="M64" s="190"/>
    </row>
    <row r="65" spans="1:13" thickBot="1" x14ac:dyDescent="0.55000000000000004">
      <c r="A65" s="198">
        <v>10</v>
      </c>
      <c r="B65" s="141">
        <f t="shared" si="2"/>
        <v>2022</v>
      </c>
      <c r="C65" s="196">
        <f t="shared" si="1"/>
        <v>44835</v>
      </c>
      <c r="D65" s="24" t="s">
        <v>0</v>
      </c>
      <c r="E65" s="24"/>
      <c r="F65" s="27" t="s">
        <v>71</v>
      </c>
      <c r="G65" s="31" t="s">
        <v>598</v>
      </c>
      <c r="H65" s="40"/>
      <c r="I65" s="194">
        <f ca="1">IF(Table2[[#This Row],['#المتحقق]]&lt;&gt;"",IF(I65=0,MONTH(TODAY())-MONTH(Table2[[#This Row],[التاريخ]]),I65),0)</f>
        <v>0</v>
      </c>
      <c r="J65" s="37"/>
      <c r="K65" s="39">
        <v>0.5</v>
      </c>
      <c r="L65" s="194">
        <f ca="1">IF(Table2[[#This Row],[%المتحقق]]&lt;&gt;"",IF(L65=0,MONTH(TODAY())-MONTH(Table2[[#This Row],[التاريخ]]),L65),0)</f>
        <v>-6</v>
      </c>
      <c r="M65" s="190">
        <v>0.55000000000000004</v>
      </c>
    </row>
    <row r="66" spans="1:13" thickBot="1" x14ac:dyDescent="0.55000000000000004">
      <c r="A66" s="198">
        <v>10</v>
      </c>
      <c r="B66" s="141">
        <f t="shared" ref="B66:B85" si="3">$P$2</f>
        <v>2022</v>
      </c>
      <c r="C66" s="196">
        <f t="shared" si="1"/>
        <v>44835</v>
      </c>
      <c r="D66" s="31" t="s">
        <v>0</v>
      </c>
      <c r="E66" s="31"/>
      <c r="F66" s="27" t="s">
        <v>74</v>
      </c>
      <c r="G66" s="27" t="s">
        <v>597</v>
      </c>
      <c r="H66" s="30"/>
      <c r="I66" s="194">
        <f ca="1">IF(Table2[[#This Row],['#المتحقق]]&lt;&gt;"",IF(I66=0,MONTH(TODAY())-MONTH(Table2[[#This Row],[التاريخ]]),I66),0)</f>
        <v>0</v>
      </c>
      <c r="J66" s="37"/>
      <c r="K66" s="28"/>
      <c r="L66" s="194">
        <f ca="1">IF(Table2[[#This Row],[%المتحقق]]&lt;&gt;"",IF(L66=0,MONTH(TODAY())-MONTH(Table2[[#This Row],[التاريخ]]),L66),0)</f>
        <v>0</v>
      </c>
      <c r="M66" s="190"/>
    </row>
    <row r="67" spans="1:13" thickBot="1" x14ac:dyDescent="0.55000000000000004">
      <c r="A67" s="198">
        <v>10</v>
      </c>
      <c r="B67" s="141">
        <f t="shared" si="3"/>
        <v>2022</v>
      </c>
      <c r="C67" s="196">
        <f t="shared" ref="C67:C85" si="4">DATE(B67,A67,1)</f>
        <v>44835</v>
      </c>
      <c r="D67" s="31" t="s">
        <v>0</v>
      </c>
      <c r="E67" s="31"/>
      <c r="F67" s="27" t="s">
        <v>71</v>
      </c>
      <c r="G67" s="35" t="s">
        <v>596</v>
      </c>
      <c r="H67" s="30"/>
      <c r="I67" s="194">
        <f ca="1">IF(Table2[[#This Row],['#المتحقق]]&lt;&gt;"",IF(I67=0,MONTH(TODAY())-MONTH(Table2[[#This Row],[التاريخ]]),I67),0)</f>
        <v>0</v>
      </c>
      <c r="J67" s="37"/>
      <c r="K67" s="28"/>
      <c r="L67" s="194">
        <f ca="1">IF(Table2[[#This Row],[%المتحقق]]&lt;&gt;"",IF(L67=0,MONTH(TODAY())-MONTH(Table2[[#This Row],[التاريخ]]),L67),0)</f>
        <v>0</v>
      </c>
      <c r="M67" s="190"/>
    </row>
    <row r="68" spans="1:13" thickBot="1" x14ac:dyDescent="0.55000000000000004">
      <c r="A68" s="198">
        <v>10</v>
      </c>
      <c r="B68" s="141">
        <f t="shared" si="3"/>
        <v>2022</v>
      </c>
      <c r="C68" s="196">
        <f t="shared" si="4"/>
        <v>44835</v>
      </c>
      <c r="D68" s="31" t="s">
        <v>0</v>
      </c>
      <c r="E68" s="31"/>
      <c r="F68" s="27" t="s">
        <v>71</v>
      </c>
      <c r="G68" s="44" t="s">
        <v>593</v>
      </c>
      <c r="H68" s="30"/>
      <c r="I68" s="194">
        <f ca="1">IF(Table2[[#This Row],['#المتحقق]]&lt;&gt;"",IF(I68=0,MONTH(TODAY())-MONTH(Table2[[#This Row],[التاريخ]]),I68),0)</f>
        <v>0</v>
      </c>
      <c r="J68" s="37"/>
      <c r="K68" s="28"/>
      <c r="L68" s="194">
        <f ca="1">IF(Table2[[#This Row],[%المتحقق]]&lt;&gt;"",IF(L68=0,MONTH(TODAY())-MONTH(Table2[[#This Row],[التاريخ]]),L68),0)</f>
        <v>0</v>
      </c>
      <c r="M68" s="190"/>
    </row>
    <row r="69" spans="1:13" thickBot="1" x14ac:dyDescent="0.55000000000000004">
      <c r="A69" s="198">
        <v>10</v>
      </c>
      <c r="B69" s="141">
        <f t="shared" si="3"/>
        <v>2022</v>
      </c>
      <c r="C69" s="196">
        <f t="shared" si="4"/>
        <v>44835</v>
      </c>
      <c r="D69" s="31" t="s">
        <v>0</v>
      </c>
      <c r="E69" s="31"/>
      <c r="F69" s="27" t="s">
        <v>74</v>
      </c>
      <c r="G69" s="31" t="s">
        <v>592</v>
      </c>
      <c r="H69" s="30"/>
      <c r="I69" s="194">
        <f ca="1">IF(Table2[[#This Row],['#المتحقق]]&lt;&gt;"",IF(I69=0,MONTH(TODAY())-MONTH(Table2[[#This Row],[التاريخ]]),I69),0)</f>
        <v>0</v>
      </c>
      <c r="J69" s="37"/>
      <c r="K69" s="28"/>
      <c r="L69" s="194">
        <f ca="1">IF(Table2[[#This Row],[%المتحقق]]&lt;&gt;"",IF(L69=0,MONTH(TODAY())-MONTH(Table2[[#This Row],[التاريخ]]),L69),0)</f>
        <v>0</v>
      </c>
      <c r="M69" s="190"/>
    </row>
    <row r="70" spans="1:13" thickBot="1" x14ac:dyDescent="0.55000000000000004">
      <c r="A70" s="198">
        <v>10</v>
      </c>
      <c r="B70" s="141">
        <f t="shared" si="3"/>
        <v>2022</v>
      </c>
      <c r="C70" s="196">
        <f t="shared" si="4"/>
        <v>44835</v>
      </c>
      <c r="D70" s="31" t="s">
        <v>0</v>
      </c>
      <c r="E70" s="31"/>
      <c r="F70" s="27" t="s">
        <v>74</v>
      </c>
      <c r="G70" s="35" t="s">
        <v>595</v>
      </c>
      <c r="H70" s="30"/>
      <c r="I70" s="194">
        <f ca="1">IF(Table2[[#This Row],['#المتحقق]]&lt;&gt;"",IF(I70=0,MONTH(TODAY())-MONTH(Table2[[#This Row],[التاريخ]]),I70),0)</f>
        <v>0</v>
      </c>
      <c r="J70" s="37"/>
      <c r="K70" s="28"/>
      <c r="L70" s="194">
        <f ca="1">IF(Table2[[#This Row],[%المتحقق]]&lt;&gt;"",IF(L70=0,MONTH(TODAY())-MONTH(Table2[[#This Row],[التاريخ]]),L70),0)</f>
        <v>0</v>
      </c>
      <c r="M70" s="190"/>
    </row>
    <row r="71" spans="1:13" thickBot="1" x14ac:dyDescent="0.55000000000000004">
      <c r="A71" s="198">
        <v>10</v>
      </c>
      <c r="B71" s="141">
        <f t="shared" si="3"/>
        <v>2022</v>
      </c>
      <c r="C71" s="196">
        <f t="shared" si="4"/>
        <v>44835</v>
      </c>
      <c r="D71" s="31" t="s">
        <v>0</v>
      </c>
      <c r="E71" s="31"/>
      <c r="F71" s="27" t="s">
        <v>71</v>
      </c>
      <c r="G71" s="24" t="s">
        <v>594</v>
      </c>
      <c r="H71" s="30"/>
      <c r="I71" s="194">
        <f ca="1">IF(Table2[[#This Row],['#المتحقق]]&lt;&gt;"",IF(I71=0,MONTH(TODAY())-MONTH(Table2[[#This Row],[التاريخ]]),I71),0)</f>
        <v>0</v>
      </c>
      <c r="J71" s="37"/>
      <c r="K71" s="28"/>
      <c r="L71" s="194">
        <f ca="1">IF(Table2[[#This Row],[%المتحقق]]&lt;&gt;"",IF(L71=0,MONTH(TODAY())-MONTH(Table2[[#This Row],[التاريخ]]),L71),0)</f>
        <v>0</v>
      </c>
      <c r="M71" s="190"/>
    </row>
    <row r="72" spans="1:13" thickBot="1" x14ac:dyDescent="0.55000000000000004">
      <c r="A72" s="198">
        <v>11</v>
      </c>
      <c r="B72" s="141">
        <f t="shared" si="3"/>
        <v>2022</v>
      </c>
      <c r="C72" s="196">
        <f t="shared" si="4"/>
        <v>44866</v>
      </c>
      <c r="D72" s="27" t="s">
        <v>0</v>
      </c>
      <c r="E72" s="27"/>
      <c r="F72" s="27" t="s">
        <v>71</v>
      </c>
      <c r="G72" s="27" t="s">
        <v>598</v>
      </c>
      <c r="H72" s="26"/>
      <c r="I72" s="194">
        <f ca="1">IF(Table2[[#This Row],['#المتحقق]]&lt;&gt;"",IF(I72=0,MONTH(TODAY())-MONTH(Table2[[#This Row],[التاريخ]]),I72),0)</f>
        <v>0</v>
      </c>
      <c r="J72" s="37"/>
      <c r="K72" s="25">
        <v>0.6</v>
      </c>
      <c r="L72" s="194">
        <f ca="1">IF(Table2[[#This Row],[%المتحقق]]&lt;&gt;"",IF(L72=0,MONTH(TODAY())-MONTH(Table2[[#This Row],[التاريخ]]),L72),0)</f>
        <v>-7</v>
      </c>
      <c r="M72" s="190">
        <v>0.61</v>
      </c>
    </row>
    <row r="73" spans="1:13" thickBot="1" x14ac:dyDescent="0.55000000000000004">
      <c r="A73" s="198">
        <v>11</v>
      </c>
      <c r="B73" s="141">
        <f t="shared" si="3"/>
        <v>2022</v>
      </c>
      <c r="C73" s="196">
        <f t="shared" si="4"/>
        <v>44866</v>
      </c>
      <c r="D73" s="38" t="s">
        <v>0</v>
      </c>
      <c r="E73" s="38"/>
      <c r="F73" s="27" t="s">
        <v>74</v>
      </c>
      <c r="G73" s="35" t="s">
        <v>597</v>
      </c>
      <c r="H73" s="26"/>
      <c r="I73" s="194">
        <f ca="1">IF(Table2[[#This Row],['#المتحقق]]&lt;&gt;"",IF(I73=0,MONTH(TODAY())-MONTH(Table2[[#This Row],[التاريخ]]),I73),0)</f>
        <v>0</v>
      </c>
      <c r="J73" s="37"/>
      <c r="K73" s="25"/>
      <c r="L73" s="194">
        <f ca="1">IF(Table2[[#This Row],[%المتحقق]]&lt;&gt;"",IF(L73=0,MONTH(TODAY())-MONTH(Table2[[#This Row],[التاريخ]]),L73),0)</f>
        <v>0</v>
      </c>
      <c r="M73" s="190"/>
    </row>
    <row r="74" spans="1:13" thickBot="1" x14ac:dyDescent="0.55000000000000004">
      <c r="A74" s="198">
        <v>11</v>
      </c>
      <c r="B74" s="141">
        <f t="shared" si="3"/>
        <v>2022</v>
      </c>
      <c r="C74" s="196">
        <f t="shared" si="4"/>
        <v>44866</v>
      </c>
      <c r="D74" s="27" t="s">
        <v>0</v>
      </c>
      <c r="E74" s="27"/>
      <c r="F74" s="27" t="s">
        <v>71</v>
      </c>
      <c r="G74" s="27" t="s">
        <v>596</v>
      </c>
      <c r="H74" s="26"/>
      <c r="I74" s="194">
        <f ca="1">IF(Table2[[#This Row],['#المتحقق]]&lt;&gt;"",IF(I74=0,MONTH(TODAY())-MONTH(Table2[[#This Row],[التاريخ]]),I74),0)</f>
        <v>0</v>
      </c>
      <c r="J74" s="37"/>
      <c r="K74" s="25"/>
      <c r="L74" s="194">
        <f ca="1">IF(Table2[[#This Row],[%المتحقق]]&lt;&gt;"",IF(L74=0,MONTH(TODAY())-MONTH(Table2[[#This Row],[التاريخ]]),L74),0)</f>
        <v>0</v>
      </c>
      <c r="M74" s="190"/>
    </row>
    <row r="75" spans="1:13" thickBot="1" x14ac:dyDescent="0.55000000000000004">
      <c r="A75" s="198">
        <v>11</v>
      </c>
      <c r="B75" s="141">
        <f t="shared" si="3"/>
        <v>2022</v>
      </c>
      <c r="C75" s="196">
        <f t="shared" si="4"/>
        <v>44866</v>
      </c>
      <c r="D75" s="27" t="s">
        <v>0</v>
      </c>
      <c r="E75" s="27"/>
      <c r="F75" s="27" t="s">
        <v>71</v>
      </c>
      <c r="G75" s="24" t="s">
        <v>593</v>
      </c>
      <c r="H75" s="26"/>
      <c r="I75" s="194">
        <f ca="1">IF(Table2[[#This Row],['#المتحقق]]&lt;&gt;"",IF(I75=0,MONTH(TODAY())-MONTH(Table2[[#This Row],[التاريخ]]),I75),0)</f>
        <v>0</v>
      </c>
      <c r="J75" s="37"/>
      <c r="K75" s="25"/>
      <c r="L75" s="194">
        <f ca="1">IF(Table2[[#This Row],[%المتحقق]]&lt;&gt;"",IF(L75=0,MONTH(TODAY())-MONTH(Table2[[#This Row],[التاريخ]]),L75),0)</f>
        <v>0</v>
      </c>
      <c r="M75" s="190"/>
    </row>
    <row r="76" spans="1:13" thickBot="1" x14ac:dyDescent="0.55000000000000004">
      <c r="A76" s="198">
        <v>11</v>
      </c>
      <c r="B76" s="141">
        <f t="shared" si="3"/>
        <v>2022</v>
      </c>
      <c r="C76" s="196">
        <f t="shared" si="4"/>
        <v>44866</v>
      </c>
      <c r="D76" s="27" t="s">
        <v>0</v>
      </c>
      <c r="E76" s="27"/>
      <c r="F76" s="27" t="s">
        <v>74</v>
      </c>
      <c r="G76" s="41" t="s">
        <v>592</v>
      </c>
      <c r="H76" s="26"/>
      <c r="I76" s="194">
        <f ca="1">IF(Table2[[#This Row],['#المتحقق]]&lt;&gt;"",IF(I76=0,MONTH(TODAY())-MONTH(Table2[[#This Row],[التاريخ]]),I76),0)</f>
        <v>0</v>
      </c>
      <c r="J76" s="37"/>
      <c r="K76" s="25"/>
      <c r="L76" s="194">
        <f ca="1">IF(Table2[[#This Row],[%المتحقق]]&lt;&gt;"",IF(L76=0,MONTH(TODAY())-MONTH(Table2[[#This Row],[التاريخ]]),L76),0)</f>
        <v>0</v>
      </c>
      <c r="M76" s="190"/>
    </row>
    <row r="77" spans="1:13" thickBot="1" x14ac:dyDescent="0.55000000000000004">
      <c r="A77" s="198">
        <v>11</v>
      </c>
      <c r="B77" s="141">
        <f t="shared" si="3"/>
        <v>2022</v>
      </c>
      <c r="C77" s="196">
        <f t="shared" si="4"/>
        <v>44866</v>
      </c>
      <c r="D77" s="27" t="s">
        <v>0</v>
      </c>
      <c r="E77" s="27"/>
      <c r="F77" s="27" t="s">
        <v>74</v>
      </c>
      <c r="G77" s="31" t="s">
        <v>595</v>
      </c>
      <c r="H77" s="26"/>
      <c r="I77" s="194">
        <f ca="1">IF(Table2[[#This Row],['#المتحقق]]&lt;&gt;"",IF(I77=0,MONTH(TODAY())-MONTH(Table2[[#This Row],[التاريخ]]),I77),0)</f>
        <v>0</v>
      </c>
      <c r="J77" s="37"/>
      <c r="K77" s="25"/>
      <c r="L77" s="194">
        <f ca="1">IF(Table2[[#This Row],[%المتحقق]]&lt;&gt;"",IF(L77=0,MONTH(TODAY())-MONTH(Table2[[#This Row],[التاريخ]]),L77),0)</f>
        <v>0</v>
      </c>
      <c r="M77" s="190"/>
    </row>
    <row r="78" spans="1:13" thickBot="1" x14ac:dyDescent="0.55000000000000004">
      <c r="A78" s="198">
        <v>11</v>
      </c>
      <c r="B78" s="141">
        <f t="shared" si="3"/>
        <v>2022</v>
      </c>
      <c r="C78" s="196">
        <f t="shared" si="4"/>
        <v>44866</v>
      </c>
      <c r="D78" s="27" t="s">
        <v>0</v>
      </c>
      <c r="E78" s="27"/>
      <c r="F78" s="27" t="s">
        <v>71</v>
      </c>
      <c r="G78" s="27" t="s">
        <v>594</v>
      </c>
      <c r="H78" s="26"/>
      <c r="I78" s="194">
        <f ca="1">IF(Table2[[#This Row],['#المتحقق]]&lt;&gt;"",IF(I78=0,MONTH(TODAY())-MONTH(Table2[[#This Row],[التاريخ]]),I78),0)</f>
        <v>0</v>
      </c>
      <c r="J78" s="37"/>
      <c r="K78" s="25"/>
      <c r="L78" s="194">
        <f ca="1">IF(Table2[[#This Row],[%المتحقق]]&lt;&gt;"",IF(L78=0,MONTH(TODAY())-MONTH(Table2[[#This Row],[التاريخ]]),L78),0)</f>
        <v>0</v>
      </c>
      <c r="M78" s="190"/>
    </row>
    <row r="79" spans="1:13" thickBot="1" x14ac:dyDescent="0.55000000000000004">
      <c r="A79" s="198">
        <v>12</v>
      </c>
      <c r="B79" s="141">
        <f t="shared" si="3"/>
        <v>2022</v>
      </c>
      <c r="C79" s="196">
        <f t="shared" si="4"/>
        <v>44896</v>
      </c>
      <c r="D79" s="35" t="s">
        <v>0</v>
      </c>
      <c r="E79" s="35"/>
      <c r="F79" s="27" t="s">
        <v>71</v>
      </c>
      <c r="G79" s="35" t="s">
        <v>598</v>
      </c>
      <c r="H79" s="34"/>
      <c r="I79" s="194">
        <f ca="1">IF(Table2[[#This Row],['#المتحقق]]&lt;&gt;"",IF(I79=0,MONTH(TODAY())-MONTH(Table2[[#This Row],[التاريخ]]),I79),0)</f>
        <v>0</v>
      </c>
      <c r="J79" s="37"/>
      <c r="K79" s="32">
        <v>0.7</v>
      </c>
      <c r="L79" s="194">
        <f ca="1">IF(Table2[[#This Row],[%المتحقق]]&lt;&gt;"",IF(L79=0,MONTH(TODAY())-MONTH(Table2[[#This Row],[التاريخ]]),L79),0)</f>
        <v>-8</v>
      </c>
      <c r="M79" s="190">
        <v>0.71609999999999996</v>
      </c>
    </row>
    <row r="80" spans="1:13" thickBot="1" x14ac:dyDescent="0.55000000000000004">
      <c r="A80" s="198">
        <v>12</v>
      </c>
      <c r="B80" s="141">
        <f t="shared" si="3"/>
        <v>2022</v>
      </c>
      <c r="C80" s="196">
        <f t="shared" si="4"/>
        <v>44896</v>
      </c>
      <c r="D80" s="35" t="s">
        <v>0</v>
      </c>
      <c r="E80" s="35"/>
      <c r="F80" s="27" t="s">
        <v>74</v>
      </c>
      <c r="G80" s="44" t="s">
        <v>597</v>
      </c>
      <c r="H80" s="34">
        <v>40</v>
      </c>
      <c r="I80" s="194">
        <f ca="1">IF(Table2[[#This Row],['#المتحقق]]&lt;&gt;"",IF(I80=0,MONTH(TODAY())-MONTH(Table2[[#This Row],[التاريخ]]),I80),0)</f>
        <v>-8</v>
      </c>
      <c r="J80" s="37">
        <v>66</v>
      </c>
      <c r="K80" s="32"/>
      <c r="L80" s="194">
        <f ca="1">IF(Table2[[#This Row],[%المتحقق]]&lt;&gt;"",IF(L80=0,MONTH(TODAY())-MONTH(Table2[[#This Row],[التاريخ]]),L80),0)</f>
        <v>0</v>
      </c>
      <c r="M80" s="190"/>
    </row>
    <row r="81" spans="1:13" thickBot="1" x14ac:dyDescent="0.55000000000000004">
      <c r="A81" s="198">
        <v>12</v>
      </c>
      <c r="B81" s="141">
        <f t="shared" si="3"/>
        <v>2022</v>
      </c>
      <c r="C81" s="196">
        <f t="shared" si="4"/>
        <v>44896</v>
      </c>
      <c r="D81" s="36" t="s">
        <v>0</v>
      </c>
      <c r="E81" s="36"/>
      <c r="F81" s="27" t="s">
        <v>71</v>
      </c>
      <c r="G81" s="31" t="s">
        <v>596</v>
      </c>
      <c r="H81" s="34">
        <v>2</v>
      </c>
      <c r="I81" s="194">
        <f ca="1">IF(Table2[[#This Row],['#المتحقق]]&lt;&gt;"",IF(I81=0,MONTH(TODAY())-MONTH(Table2[[#This Row],[التاريخ]]),I81),0)</f>
        <v>-8</v>
      </c>
      <c r="J81" s="37">
        <v>3</v>
      </c>
      <c r="K81" s="32"/>
      <c r="L81" s="194">
        <f ca="1">IF(Table2[[#This Row],[%المتحقق]]&lt;&gt;"",IF(L81=0,MONTH(TODAY())-MONTH(Table2[[#This Row],[التاريخ]]),L81),0)</f>
        <v>0</v>
      </c>
      <c r="M81" s="190"/>
    </row>
    <row r="82" spans="1:13" thickBot="1" x14ac:dyDescent="0.55000000000000004">
      <c r="A82" s="198">
        <v>12</v>
      </c>
      <c r="B82" s="141">
        <f t="shared" si="3"/>
        <v>2022</v>
      </c>
      <c r="C82" s="196">
        <f t="shared" si="4"/>
        <v>44896</v>
      </c>
      <c r="D82" s="35" t="s">
        <v>0</v>
      </c>
      <c r="E82" s="35"/>
      <c r="F82" s="27" t="s">
        <v>71</v>
      </c>
      <c r="G82" s="35" t="s">
        <v>593</v>
      </c>
      <c r="H82" s="34">
        <v>12</v>
      </c>
      <c r="I82" s="194">
        <f ca="1">IF(Table2[[#This Row],['#المتحقق]]&lt;&gt;"",IF(I82=0,MONTH(TODAY())-MONTH(Table2[[#This Row],[التاريخ]]),I82),0)</f>
        <v>-8</v>
      </c>
      <c r="J82" s="37">
        <v>15</v>
      </c>
      <c r="K82" s="32"/>
      <c r="L82" s="194">
        <f ca="1">IF(Table2[[#This Row],[%المتحقق]]&lt;&gt;"",IF(L82=0,MONTH(TODAY())-MONTH(Table2[[#This Row],[التاريخ]]),L82),0)</f>
        <v>0</v>
      </c>
      <c r="M82" s="190"/>
    </row>
    <row r="83" spans="1:13" thickBot="1" x14ac:dyDescent="0.55000000000000004">
      <c r="A83" s="198">
        <v>12</v>
      </c>
      <c r="B83" s="141">
        <f t="shared" si="3"/>
        <v>2022</v>
      </c>
      <c r="C83" s="196">
        <f t="shared" si="4"/>
        <v>44896</v>
      </c>
      <c r="D83" s="35" t="s">
        <v>0</v>
      </c>
      <c r="E83" s="35"/>
      <c r="F83" s="27" t="s">
        <v>74</v>
      </c>
      <c r="G83" s="24" t="s">
        <v>592</v>
      </c>
      <c r="H83" s="34"/>
      <c r="I83" s="194">
        <f ca="1">IF(Table2[[#This Row],['#المتحقق]]&lt;&gt;"",IF(I83=0,MONTH(TODAY())-MONTH(Table2[[#This Row],[التاريخ]]),I83),0)</f>
        <v>0</v>
      </c>
      <c r="J83" s="37"/>
      <c r="K83" s="32">
        <v>0.3</v>
      </c>
      <c r="L83" s="194">
        <f ca="1">IF(Table2[[#This Row],[%المتحقق]]&lt;&gt;"",IF(L83=0,MONTH(TODAY())-MONTH(Table2[[#This Row],[التاريخ]]),L83),0)</f>
        <v>-8</v>
      </c>
      <c r="M83" s="190">
        <v>0.43459999999999999</v>
      </c>
    </row>
    <row r="84" spans="1:13" thickBot="1" x14ac:dyDescent="0.55000000000000004">
      <c r="A84" s="198">
        <v>12</v>
      </c>
      <c r="B84" s="141">
        <f t="shared" si="3"/>
        <v>2022</v>
      </c>
      <c r="C84" s="196">
        <f t="shared" si="4"/>
        <v>44896</v>
      </c>
      <c r="D84" s="35" t="s">
        <v>0</v>
      </c>
      <c r="E84" s="35"/>
      <c r="F84" s="27" t="s">
        <v>74</v>
      </c>
      <c r="G84" s="27" t="s">
        <v>595</v>
      </c>
      <c r="H84" s="34">
        <v>2</v>
      </c>
      <c r="I84" s="194">
        <f ca="1">IF(Table2[[#This Row],['#المتحقق]]&lt;&gt;"",IF(I84=0,MONTH(TODAY())-MONTH(Table2[[#This Row],[التاريخ]]),I84),0)</f>
        <v>-8</v>
      </c>
      <c r="J84" s="37">
        <v>5</v>
      </c>
      <c r="K84" s="32"/>
      <c r="L84" s="194">
        <f ca="1">IF(Table2[[#This Row],[%المتحقق]]&lt;&gt;"",IF(L84=0,MONTH(TODAY())-MONTH(Table2[[#This Row],[التاريخ]]),L84),0)</f>
        <v>0</v>
      </c>
      <c r="M84" s="190"/>
    </row>
    <row r="85" spans="1:13" thickBot="1" x14ac:dyDescent="0.55000000000000004">
      <c r="A85" s="198">
        <v>12</v>
      </c>
      <c r="B85" s="141">
        <f t="shared" si="3"/>
        <v>2022</v>
      </c>
      <c r="C85" s="196">
        <f t="shared" si="4"/>
        <v>44896</v>
      </c>
      <c r="D85" s="35" t="s">
        <v>0</v>
      </c>
      <c r="E85" s="35"/>
      <c r="F85" s="27" t="s">
        <v>71</v>
      </c>
      <c r="G85" s="35" t="s">
        <v>594</v>
      </c>
      <c r="H85" s="34">
        <v>80000</v>
      </c>
      <c r="I85" s="194">
        <f ca="1">IF(Table2[[#This Row],['#المتحقق]]&lt;&gt;"",IF(I85=0,MONTH(TODAY())-MONTH(Table2[[#This Row],[التاريخ]]),I85),0)</f>
        <v>-8</v>
      </c>
      <c r="J85" s="37">
        <v>186352</v>
      </c>
      <c r="K85" s="32"/>
      <c r="L85" s="194">
        <f ca="1">IF(Table2[[#This Row],[%المتحقق]]&lt;&gt;"",IF(L85=0,MONTH(TODAY())-MONTH(Table2[[#This Row],[التاريخ]]),L85),0)</f>
        <v>0</v>
      </c>
      <c r="M85" s="190"/>
    </row>
    <row r="86" spans="1:13" ht="16.8" x14ac:dyDescent="0.5">
      <c r="A86" s="199"/>
      <c r="B86" s="5"/>
      <c r="C86" s="6"/>
    </row>
    <row r="87" spans="1:13" ht="16.8" x14ac:dyDescent="0.5">
      <c r="A87" s="199"/>
      <c r="B87" s="5"/>
      <c r="C87" s="6"/>
    </row>
    <row r="88" spans="1:13" ht="16.8" x14ac:dyDescent="0.5">
      <c r="A88" s="199"/>
      <c r="B88" s="5"/>
      <c r="C88" s="6"/>
    </row>
    <row r="89" spans="1:13" ht="16.8" x14ac:dyDescent="0.5">
      <c r="A89" s="199"/>
      <c r="B89" s="5"/>
      <c r="C89" s="6"/>
    </row>
    <row r="90" spans="1:13" ht="16.8" x14ac:dyDescent="0.5">
      <c r="A90" s="199"/>
      <c r="B90" s="5"/>
      <c r="C90" s="6"/>
    </row>
    <row r="91" spans="1:13" ht="16.8" x14ac:dyDescent="0.5">
      <c r="A91" s="199"/>
      <c r="B91" s="5"/>
      <c r="C91" s="6"/>
    </row>
    <row r="92" spans="1:13" ht="16.8" x14ac:dyDescent="0.5">
      <c r="A92" s="199"/>
      <c r="B92" s="5"/>
      <c r="C92" s="6"/>
    </row>
    <row r="93" spans="1:13" ht="16.8" x14ac:dyDescent="0.5">
      <c r="A93" s="199"/>
      <c r="B93" s="5"/>
      <c r="C93" s="6"/>
    </row>
    <row r="94" spans="1:13" ht="16.8" x14ac:dyDescent="0.5">
      <c r="A94" s="199"/>
      <c r="B94" s="5"/>
      <c r="C94" s="6"/>
    </row>
    <row r="95" spans="1:13" ht="16.8" x14ac:dyDescent="0.5">
      <c r="A95" s="199"/>
      <c r="B95" s="5"/>
      <c r="C95" s="6"/>
    </row>
    <row r="96" spans="1:13" ht="16.8" x14ac:dyDescent="0.5">
      <c r="A96" s="199"/>
      <c r="B96" s="5"/>
      <c r="C96" s="6"/>
    </row>
    <row r="97" spans="1:3" ht="16.8" x14ac:dyDescent="0.5">
      <c r="A97" s="199"/>
      <c r="B97" s="5"/>
      <c r="C97" s="6"/>
    </row>
    <row r="98" spans="1:3" ht="16.8" x14ac:dyDescent="0.5">
      <c r="A98" s="199"/>
      <c r="B98" s="5"/>
      <c r="C98" s="6"/>
    </row>
    <row r="99" spans="1:3" ht="16.8" x14ac:dyDescent="0.5">
      <c r="A99" s="199"/>
      <c r="B99" s="5"/>
      <c r="C99" s="6"/>
    </row>
    <row r="100" spans="1:3" ht="16.8" x14ac:dyDescent="0.5">
      <c r="A100" s="199"/>
      <c r="B100" s="5"/>
      <c r="C100" s="6"/>
    </row>
    <row r="101" spans="1:3" ht="16.8" x14ac:dyDescent="0.5">
      <c r="A101" s="199"/>
      <c r="B101" s="5"/>
      <c r="C101" s="6"/>
    </row>
    <row r="102" spans="1:3" ht="16.8" x14ac:dyDescent="0.5">
      <c r="A102" s="199"/>
      <c r="B102" s="5"/>
      <c r="C102" s="6"/>
    </row>
    <row r="103" spans="1:3" ht="16.8" x14ac:dyDescent="0.5">
      <c r="A103" s="199"/>
      <c r="B103" s="5"/>
      <c r="C103" s="6"/>
    </row>
    <row r="104" spans="1:3" ht="16.8" x14ac:dyDescent="0.5">
      <c r="A104" s="199"/>
      <c r="B104" s="5"/>
      <c r="C104" s="6"/>
    </row>
    <row r="105" spans="1:3" ht="16.8" x14ac:dyDescent="0.5">
      <c r="A105" s="199"/>
      <c r="B105" s="5"/>
      <c r="C105" s="6"/>
    </row>
    <row r="106" spans="1:3" ht="16.8" x14ac:dyDescent="0.5">
      <c r="A106" s="199"/>
      <c r="B106" s="5"/>
      <c r="C106" s="6"/>
    </row>
    <row r="107" spans="1:3" ht="16.8" x14ac:dyDescent="0.5">
      <c r="A107" s="199"/>
      <c r="B107" s="5"/>
      <c r="C107" s="6"/>
    </row>
    <row r="108" spans="1:3" ht="16.8" x14ac:dyDescent="0.5">
      <c r="A108" s="199"/>
      <c r="B108" s="5"/>
      <c r="C108" s="6"/>
    </row>
    <row r="109" spans="1:3" ht="16.8" x14ac:dyDescent="0.5">
      <c r="A109" s="199"/>
      <c r="B109" s="5"/>
      <c r="C109" s="6"/>
    </row>
    <row r="110" spans="1:3" ht="16.8" x14ac:dyDescent="0.5">
      <c r="A110" s="199"/>
      <c r="B110" s="5"/>
      <c r="C110" s="6"/>
    </row>
    <row r="111" spans="1:3" ht="16.8" x14ac:dyDescent="0.5">
      <c r="A111" s="199"/>
      <c r="B111" s="5"/>
      <c r="C111" s="6"/>
    </row>
    <row r="112" spans="1:3" ht="16.8" x14ac:dyDescent="0.5">
      <c r="A112" s="199"/>
      <c r="B112" s="5"/>
      <c r="C112" s="6"/>
    </row>
    <row r="113" spans="1:3" ht="16.8" x14ac:dyDescent="0.5">
      <c r="A113" s="199"/>
      <c r="B113" s="5"/>
      <c r="C113" s="6"/>
    </row>
    <row r="114" spans="1:3" ht="16.8" x14ac:dyDescent="0.5">
      <c r="A114" s="199"/>
      <c r="B114" s="5"/>
      <c r="C114" s="6"/>
    </row>
    <row r="115" spans="1:3" ht="16.8" x14ac:dyDescent="0.5">
      <c r="A115" s="199"/>
      <c r="B115" s="5"/>
      <c r="C115" s="6"/>
    </row>
    <row r="116" spans="1:3" ht="16.8" x14ac:dyDescent="0.5">
      <c r="A116" s="199"/>
      <c r="B116" s="5"/>
      <c r="C116" s="6"/>
    </row>
    <row r="117" spans="1:3" ht="16.8" x14ac:dyDescent="0.5">
      <c r="A117" s="199"/>
      <c r="B117" s="5"/>
      <c r="C117" s="6"/>
    </row>
    <row r="118" spans="1:3" ht="16.8" x14ac:dyDescent="0.5">
      <c r="A118" s="199"/>
      <c r="B118" s="5"/>
      <c r="C118" s="6"/>
    </row>
    <row r="119" spans="1:3" ht="16.8" x14ac:dyDescent="0.5">
      <c r="A119" s="199"/>
      <c r="B119" s="5"/>
      <c r="C119" s="6"/>
    </row>
    <row r="120" spans="1:3" ht="16.8" x14ac:dyDescent="0.5">
      <c r="A120" s="199"/>
      <c r="B120" s="5"/>
      <c r="C120" s="6"/>
    </row>
    <row r="121" spans="1:3" ht="16.8" x14ac:dyDescent="0.5">
      <c r="A121" s="199"/>
      <c r="B121" s="5"/>
      <c r="C121" s="6"/>
    </row>
    <row r="122" spans="1:3" ht="16.8" x14ac:dyDescent="0.5">
      <c r="A122" s="199"/>
      <c r="B122" s="5"/>
      <c r="C122" s="6"/>
    </row>
    <row r="123" spans="1:3" ht="16.8" x14ac:dyDescent="0.5">
      <c r="A123" s="199"/>
      <c r="B123" s="5"/>
      <c r="C123" s="6"/>
    </row>
    <row r="124" spans="1:3" ht="16.8" x14ac:dyDescent="0.5">
      <c r="A124" s="199"/>
      <c r="B124" s="5"/>
      <c r="C124" s="6"/>
    </row>
    <row r="125" spans="1:3" ht="16.8" x14ac:dyDescent="0.5">
      <c r="A125" s="199"/>
      <c r="B125" s="5"/>
      <c r="C125" s="6"/>
    </row>
    <row r="126" spans="1:3" ht="16.8" x14ac:dyDescent="0.5">
      <c r="A126" s="199"/>
      <c r="B126" s="5"/>
      <c r="C126" s="6"/>
    </row>
    <row r="127" spans="1:3" ht="16.8" x14ac:dyDescent="0.5">
      <c r="A127" s="199"/>
      <c r="B127" s="5"/>
      <c r="C127" s="6"/>
    </row>
    <row r="128" spans="1:3" ht="16.8" x14ac:dyDescent="0.5">
      <c r="A128" s="199"/>
      <c r="B128" s="5"/>
      <c r="C128" s="6"/>
    </row>
    <row r="129" spans="1:3" ht="16.8" x14ac:dyDescent="0.5">
      <c r="A129" s="199"/>
      <c r="B129" s="5"/>
      <c r="C129" s="6"/>
    </row>
    <row r="130" spans="1:3" ht="16.8" x14ac:dyDescent="0.5">
      <c r="A130" s="199"/>
      <c r="B130" s="5"/>
      <c r="C130" s="6"/>
    </row>
    <row r="131" spans="1:3" ht="16.8" x14ac:dyDescent="0.5">
      <c r="A131" s="199"/>
      <c r="B131" s="5"/>
      <c r="C131" s="6"/>
    </row>
    <row r="132" spans="1:3" ht="16.8" x14ac:dyDescent="0.5">
      <c r="A132" s="199"/>
      <c r="B132" s="5"/>
      <c r="C132" s="6"/>
    </row>
    <row r="133" spans="1:3" ht="16.8" x14ac:dyDescent="0.5">
      <c r="A133" s="199"/>
      <c r="B133" s="5"/>
      <c r="C133" s="6"/>
    </row>
    <row r="134" spans="1:3" ht="16.8" x14ac:dyDescent="0.5">
      <c r="A134" s="199"/>
      <c r="B134" s="5"/>
      <c r="C134" s="6"/>
    </row>
    <row r="135" spans="1:3" ht="16.8" x14ac:dyDescent="0.5">
      <c r="A135" s="199"/>
      <c r="B135" s="5"/>
      <c r="C135" s="6"/>
    </row>
    <row r="136" spans="1:3" ht="16.8" x14ac:dyDescent="0.5">
      <c r="A136" s="199"/>
      <c r="B136" s="5"/>
      <c r="C136" s="6"/>
    </row>
    <row r="137" spans="1:3" ht="16.8" x14ac:dyDescent="0.5">
      <c r="A137" s="199"/>
      <c r="B137" s="5"/>
      <c r="C137" s="6"/>
    </row>
    <row r="138" spans="1:3" ht="16.8" x14ac:dyDescent="0.5">
      <c r="A138" s="199"/>
      <c r="B138" s="5"/>
      <c r="C138" s="6"/>
    </row>
    <row r="139" spans="1:3" ht="16.8" x14ac:dyDescent="0.5">
      <c r="A139" s="199"/>
      <c r="B139" s="5"/>
      <c r="C139" s="6"/>
    </row>
    <row r="140" spans="1:3" ht="16.8" x14ac:dyDescent="0.5">
      <c r="A140" s="199"/>
      <c r="B140" s="5"/>
      <c r="C140" s="6"/>
    </row>
    <row r="141" spans="1:3" ht="16.8" x14ac:dyDescent="0.5">
      <c r="A141" s="199"/>
      <c r="B141" s="5"/>
      <c r="C141" s="6"/>
    </row>
    <row r="142" spans="1:3" ht="16.8" x14ac:dyDescent="0.5">
      <c r="A142" s="199"/>
      <c r="B142" s="5"/>
      <c r="C142" s="6"/>
    </row>
    <row r="143" spans="1:3" ht="16.8" x14ac:dyDescent="0.5">
      <c r="A143" s="199"/>
      <c r="B143" s="5"/>
      <c r="C143" s="6"/>
    </row>
    <row r="144" spans="1:3" ht="16.8" x14ac:dyDescent="0.5">
      <c r="A144" s="199"/>
      <c r="B144" s="5"/>
      <c r="C144" s="6"/>
    </row>
    <row r="145" spans="1:3" ht="16.8" x14ac:dyDescent="0.5">
      <c r="A145" s="199"/>
      <c r="B145" s="5"/>
      <c r="C145" s="6"/>
    </row>
    <row r="146" spans="1:3" ht="16.8" x14ac:dyDescent="0.5">
      <c r="A146" s="199"/>
      <c r="B146" s="5"/>
      <c r="C146" s="6"/>
    </row>
    <row r="147" spans="1:3" ht="16.8" x14ac:dyDescent="0.5">
      <c r="A147" s="199"/>
      <c r="B147" s="5"/>
      <c r="C147" s="6"/>
    </row>
    <row r="148" spans="1:3" ht="16.8" x14ac:dyDescent="0.5">
      <c r="A148" s="199"/>
      <c r="B148" s="5"/>
      <c r="C148" s="6"/>
    </row>
    <row r="149" spans="1:3" ht="16.8" x14ac:dyDescent="0.5">
      <c r="A149" s="199"/>
      <c r="B149" s="5"/>
      <c r="C149" s="6"/>
    </row>
    <row r="150" spans="1:3" ht="16.8" x14ac:dyDescent="0.5">
      <c r="A150" s="199"/>
      <c r="B150" s="5"/>
      <c r="C150" s="6"/>
    </row>
    <row r="151" spans="1:3" ht="16.8" x14ac:dyDescent="0.5">
      <c r="A151" s="199"/>
      <c r="B151" s="5"/>
      <c r="C151" s="6"/>
    </row>
    <row r="152" spans="1:3" ht="16.8" x14ac:dyDescent="0.5">
      <c r="A152" s="199"/>
      <c r="B152" s="5"/>
      <c r="C152" s="6"/>
    </row>
    <row r="153" spans="1:3" ht="16.8" x14ac:dyDescent="0.5">
      <c r="A153" s="199"/>
      <c r="B153" s="5"/>
      <c r="C153" s="6"/>
    </row>
    <row r="154" spans="1:3" ht="16.8" x14ac:dyDescent="0.5">
      <c r="A154" s="199"/>
      <c r="B154" s="5"/>
      <c r="C154" s="6"/>
    </row>
    <row r="155" spans="1:3" ht="16.8" x14ac:dyDescent="0.5">
      <c r="A155" s="199"/>
      <c r="B155" s="5"/>
      <c r="C155" s="6"/>
    </row>
    <row r="156" spans="1:3" ht="16.8" x14ac:dyDescent="0.5">
      <c r="A156" s="199"/>
      <c r="B156" s="5"/>
      <c r="C156" s="6"/>
    </row>
    <row r="157" spans="1:3" ht="16.8" x14ac:dyDescent="0.5">
      <c r="A157" s="199"/>
      <c r="B157" s="5"/>
      <c r="C157" s="6"/>
    </row>
    <row r="158" spans="1:3" ht="16.8" x14ac:dyDescent="0.5">
      <c r="A158" s="199"/>
      <c r="B158" s="5"/>
      <c r="C158" s="6"/>
    </row>
    <row r="159" spans="1:3" ht="16.8" x14ac:dyDescent="0.5">
      <c r="A159" s="199"/>
      <c r="B159" s="5"/>
      <c r="C159" s="6"/>
    </row>
    <row r="160" spans="1:3" ht="16.8" x14ac:dyDescent="0.5">
      <c r="A160" s="199"/>
      <c r="B160" s="5"/>
      <c r="C160" s="6"/>
    </row>
    <row r="161" spans="1:3" ht="16.8" x14ac:dyDescent="0.5">
      <c r="A161" s="199"/>
      <c r="B161" s="5"/>
      <c r="C161" s="6"/>
    </row>
    <row r="162" spans="1:3" ht="16.8" x14ac:dyDescent="0.5">
      <c r="A162" s="199"/>
      <c r="B162" s="5"/>
      <c r="C162" s="6"/>
    </row>
    <row r="163" spans="1:3" ht="16.8" x14ac:dyDescent="0.5">
      <c r="A163" s="199"/>
      <c r="B163" s="5"/>
      <c r="C163" s="6"/>
    </row>
    <row r="164" spans="1:3" ht="16.8" x14ac:dyDescent="0.5">
      <c r="A164" s="199"/>
      <c r="B164" s="5"/>
      <c r="C164" s="6"/>
    </row>
    <row r="165" spans="1:3" ht="16.8" x14ac:dyDescent="0.5">
      <c r="A165" s="199"/>
      <c r="B165" s="5"/>
      <c r="C165" s="6"/>
    </row>
    <row r="166" spans="1:3" ht="16.8" x14ac:dyDescent="0.5">
      <c r="A166" s="199"/>
      <c r="B166" s="5"/>
      <c r="C166" s="6"/>
    </row>
    <row r="167" spans="1:3" ht="16.8" x14ac:dyDescent="0.5">
      <c r="A167" s="199"/>
      <c r="B167" s="5"/>
      <c r="C167" s="6"/>
    </row>
    <row r="168" spans="1:3" ht="16.8" x14ac:dyDescent="0.5">
      <c r="A168" s="199"/>
      <c r="B168" s="5"/>
      <c r="C168" s="6"/>
    </row>
    <row r="169" spans="1:3" ht="16.8" x14ac:dyDescent="0.5">
      <c r="A169" s="199"/>
      <c r="B169" s="5"/>
      <c r="C169" s="6"/>
    </row>
    <row r="170" spans="1:3" ht="16.8" x14ac:dyDescent="0.5">
      <c r="A170" s="199"/>
      <c r="B170" s="5"/>
      <c r="C170" s="6"/>
    </row>
    <row r="171" spans="1:3" ht="16.8" x14ac:dyDescent="0.5">
      <c r="A171" s="199"/>
      <c r="B171" s="5"/>
      <c r="C171" s="6"/>
    </row>
    <row r="172" spans="1:3" ht="16.8" x14ac:dyDescent="0.5">
      <c r="A172" s="199"/>
      <c r="B172" s="5"/>
      <c r="C172" s="6"/>
    </row>
    <row r="173" spans="1:3" ht="16.8" x14ac:dyDescent="0.5">
      <c r="A173" s="199"/>
      <c r="B173" s="5"/>
      <c r="C173" s="6"/>
    </row>
    <row r="174" spans="1:3" ht="16.8" x14ac:dyDescent="0.5">
      <c r="A174" s="199"/>
      <c r="B174" s="5"/>
      <c r="C174" s="6"/>
    </row>
    <row r="175" spans="1:3" ht="16.8" x14ac:dyDescent="0.5">
      <c r="A175" s="199"/>
      <c r="B175" s="5"/>
      <c r="C175" s="6"/>
    </row>
    <row r="176" spans="1:3" ht="16.8" x14ac:dyDescent="0.5">
      <c r="A176" s="199"/>
      <c r="B176" s="5"/>
      <c r="C176" s="6"/>
    </row>
    <row r="177" spans="1:3" ht="16.8" x14ac:dyDescent="0.5">
      <c r="A177" s="199"/>
      <c r="B177" s="5"/>
      <c r="C177" s="6"/>
    </row>
    <row r="178" spans="1:3" ht="16.8" x14ac:dyDescent="0.5">
      <c r="A178" s="199"/>
      <c r="B178" s="5"/>
      <c r="C178" s="6"/>
    </row>
    <row r="179" spans="1:3" ht="16.8" x14ac:dyDescent="0.5">
      <c r="A179" s="199"/>
      <c r="B179" s="5"/>
      <c r="C179" s="6"/>
    </row>
    <row r="180" spans="1:3" ht="16.8" x14ac:dyDescent="0.5">
      <c r="A180" s="199"/>
      <c r="B180" s="5"/>
      <c r="C180" s="6"/>
    </row>
    <row r="181" spans="1:3" ht="16.8" x14ac:dyDescent="0.5">
      <c r="A181" s="199"/>
      <c r="B181" s="5"/>
      <c r="C181" s="6"/>
    </row>
    <row r="182" spans="1:3" ht="16.8" x14ac:dyDescent="0.5">
      <c r="A182" s="199"/>
      <c r="B182" s="5"/>
      <c r="C182" s="6"/>
    </row>
    <row r="183" spans="1:3" ht="16.8" x14ac:dyDescent="0.5">
      <c r="A183" s="199"/>
      <c r="B183" s="5"/>
      <c r="C183" s="6"/>
    </row>
    <row r="184" spans="1:3" ht="16.8" x14ac:dyDescent="0.5">
      <c r="A184" s="199"/>
      <c r="B184" s="5"/>
      <c r="C184" s="6"/>
    </row>
    <row r="185" spans="1:3" ht="16.8" x14ac:dyDescent="0.5">
      <c r="A185" s="199"/>
      <c r="B185" s="5"/>
      <c r="C185" s="6"/>
    </row>
    <row r="186" spans="1:3" ht="16.8" x14ac:dyDescent="0.5">
      <c r="A186" s="199"/>
      <c r="B186" s="5"/>
      <c r="C186" s="6"/>
    </row>
    <row r="187" spans="1:3" ht="16.8" x14ac:dyDescent="0.5">
      <c r="A187" s="199"/>
      <c r="B187" s="5"/>
      <c r="C187" s="6"/>
    </row>
    <row r="188" spans="1:3" ht="16.8" x14ac:dyDescent="0.5">
      <c r="A188" s="199"/>
      <c r="B188" s="5"/>
      <c r="C188" s="6"/>
    </row>
    <row r="189" spans="1:3" ht="16.8" x14ac:dyDescent="0.5">
      <c r="A189" s="199"/>
      <c r="B189" s="5"/>
      <c r="C189" s="6"/>
    </row>
    <row r="190" spans="1:3" ht="16.8" x14ac:dyDescent="0.5">
      <c r="A190" s="199"/>
      <c r="B190" s="5"/>
      <c r="C190" s="6"/>
    </row>
    <row r="191" spans="1:3" ht="16.8" x14ac:dyDescent="0.5">
      <c r="A191" s="199"/>
      <c r="B191" s="5"/>
      <c r="C191" s="6"/>
    </row>
    <row r="192" spans="1:3" ht="16.8" x14ac:dyDescent="0.5">
      <c r="A192" s="199"/>
      <c r="B192" s="5"/>
      <c r="C192" s="6"/>
    </row>
    <row r="193" spans="1:3" ht="16.8" x14ac:dyDescent="0.5">
      <c r="A193" s="199"/>
      <c r="B193" s="5"/>
      <c r="C193" s="6"/>
    </row>
    <row r="194" spans="1:3" ht="16.8" x14ac:dyDescent="0.5">
      <c r="A194" s="199"/>
      <c r="B194" s="5"/>
      <c r="C194" s="6"/>
    </row>
    <row r="195" spans="1:3" ht="16.8" x14ac:dyDescent="0.5">
      <c r="A195" s="199"/>
      <c r="B195" s="5"/>
      <c r="C195" s="6"/>
    </row>
    <row r="196" spans="1:3" ht="16.8" x14ac:dyDescent="0.5">
      <c r="A196" s="199"/>
      <c r="B196" s="5"/>
      <c r="C196" s="6"/>
    </row>
    <row r="197" spans="1:3" ht="16.8" x14ac:dyDescent="0.5">
      <c r="A197" s="199"/>
      <c r="B197" s="5"/>
      <c r="C197" s="6"/>
    </row>
    <row r="198" spans="1:3" ht="16.8" x14ac:dyDescent="0.5">
      <c r="A198" s="199"/>
      <c r="B198" s="5"/>
      <c r="C198" s="6"/>
    </row>
    <row r="199" spans="1:3" ht="16.8" x14ac:dyDescent="0.5">
      <c r="A199" s="199"/>
      <c r="B199" s="5"/>
      <c r="C199" s="6"/>
    </row>
    <row r="200" spans="1:3" ht="16.8" x14ac:dyDescent="0.5">
      <c r="A200" s="199"/>
      <c r="B200" s="5"/>
      <c r="C200" s="6"/>
    </row>
    <row r="201" spans="1:3" ht="16.8" x14ac:dyDescent="0.5">
      <c r="A201" s="199"/>
      <c r="B201" s="5"/>
      <c r="C201" s="6"/>
    </row>
    <row r="202" spans="1:3" ht="16.8" x14ac:dyDescent="0.5">
      <c r="A202" s="199"/>
      <c r="B202" s="5"/>
      <c r="C202" s="6"/>
    </row>
    <row r="203" spans="1:3" ht="16.8" x14ac:dyDescent="0.5">
      <c r="A203" s="199"/>
      <c r="B203" s="5"/>
      <c r="C203" s="6"/>
    </row>
    <row r="204" spans="1:3" ht="16.8" x14ac:dyDescent="0.5">
      <c r="A204" s="199"/>
      <c r="B204" s="5"/>
      <c r="C204" s="6"/>
    </row>
    <row r="205" spans="1:3" ht="16.8" x14ac:dyDescent="0.5">
      <c r="A205" s="199"/>
      <c r="B205" s="5"/>
      <c r="C205" s="6"/>
    </row>
    <row r="206" spans="1:3" ht="16.8" x14ac:dyDescent="0.5">
      <c r="A206" s="199"/>
      <c r="B206" s="5"/>
      <c r="C206" s="6"/>
    </row>
    <row r="207" spans="1:3" ht="16.8" x14ac:dyDescent="0.5">
      <c r="A207" s="199"/>
      <c r="B207" s="5"/>
      <c r="C207" s="6"/>
    </row>
    <row r="208" spans="1:3" ht="16.8" x14ac:dyDescent="0.5">
      <c r="A208" s="199"/>
      <c r="B208" s="5"/>
      <c r="C208" s="6"/>
    </row>
    <row r="209" spans="1:3" ht="16.8" x14ac:dyDescent="0.5">
      <c r="A209" s="199"/>
      <c r="B209" s="5"/>
      <c r="C209" s="6"/>
    </row>
    <row r="210" spans="1:3" ht="16.8" x14ac:dyDescent="0.5">
      <c r="A210" s="199"/>
      <c r="B210" s="5"/>
      <c r="C210" s="6"/>
    </row>
    <row r="211" spans="1:3" ht="16.8" x14ac:dyDescent="0.5">
      <c r="A211" s="199"/>
      <c r="B211" s="5"/>
      <c r="C211" s="6"/>
    </row>
    <row r="212" spans="1:3" ht="16.8" x14ac:dyDescent="0.5">
      <c r="A212" s="199"/>
      <c r="B212" s="5"/>
      <c r="C212" s="6"/>
    </row>
    <row r="213" spans="1:3" ht="16.8" x14ac:dyDescent="0.5">
      <c r="A213" s="199"/>
      <c r="B213" s="5"/>
      <c r="C213" s="6"/>
    </row>
    <row r="214" spans="1:3" ht="16.8" x14ac:dyDescent="0.5">
      <c r="A214" s="199"/>
      <c r="B214" s="5"/>
      <c r="C214" s="6"/>
    </row>
    <row r="215" spans="1:3" ht="16.8" x14ac:dyDescent="0.5">
      <c r="A215" s="199"/>
      <c r="B215" s="5"/>
      <c r="C215" s="6"/>
    </row>
    <row r="216" spans="1:3" ht="16.8" x14ac:dyDescent="0.5">
      <c r="A216" s="199"/>
      <c r="B216" s="5"/>
      <c r="C216" s="6"/>
    </row>
    <row r="217" spans="1:3" ht="16.8" x14ac:dyDescent="0.5">
      <c r="A217" s="199"/>
      <c r="B217" s="5"/>
      <c r="C217" s="6"/>
    </row>
    <row r="218" spans="1:3" ht="16.8" x14ac:dyDescent="0.5">
      <c r="A218" s="199"/>
      <c r="B218" s="5"/>
      <c r="C218" s="6"/>
    </row>
    <row r="219" spans="1:3" ht="16.8" x14ac:dyDescent="0.5">
      <c r="A219" s="199"/>
      <c r="B219" s="5"/>
      <c r="C219" s="6"/>
    </row>
    <row r="220" spans="1:3" ht="16.8" x14ac:dyDescent="0.5">
      <c r="A220" s="199"/>
      <c r="B220" s="5"/>
      <c r="C220" s="6"/>
    </row>
    <row r="221" spans="1:3" ht="16.8" x14ac:dyDescent="0.5">
      <c r="A221" s="199"/>
      <c r="B221" s="5"/>
      <c r="C221" s="6"/>
    </row>
    <row r="222" spans="1:3" ht="16.8" x14ac:dyDescent="0.5">
      <c r="A222" s="199"/>
      <c r="B222" s="5"/>
      <c r="C222" s="6"/>
    </row>
    <row r="223" spans="1:3" ht="16.8" x14ac:dyDescent="0.5">
      <c r="A223" s="199"/>
      <c r="B223" s="5"/>
      <c r="C223" s="6"/>
    </row>
    <row r="224" spans="1:3" ht="16.8" x14ac:dyDescent="0.5">
      <c r="A224" s="199"/>
      <c r="B224" s="5"/>
      <c r="C224" s="6"/>
    </row>
    <row r="225" spans="1:3" ht="16.8" x14ac:dyDescent="0.5">
      <c r="A225" s="199"/>
      <c r="B225" s="5"/>
      <c r="C225" s="6"/>
    </row>
    <row r="226" spans="1:3" ht="16.8" x14ac:dyDescent="0.5">
      <c r="A226" s="199"/>
      <c r="B226" s="5"/>
    </row>
    <row r="227" spans="1:3" ht="16.8" x14ac:dyDescent="0.5">
      <c r="A227" s="199"/>
      <c r="B227" s="5"/>
    </row>
    <row r="228" spans="1:3" ht="16.8" x14ac:dyDescent="0.5">
      <c r="A228" s="199"/>
      <c r="B228" s="5"/>
    </row>
    <row r="229" spans="1:3" ht="16.8" x14ac:dyDescent="0.5">
      <c r="A229" s="199"/>
      <c r="B229" s="5"/>
    </row>
    <row r="230" spans="1:3" ht="16.8" x14ac:dyDescent="0.5">
      <c r="A230" s="199"/>
      <c r="B230" s="5"/>
    </row>
    <row r="231" spans="1:3" ht="16.8" x14ac:dyDescent="0.5">
      <c r="A231" s="199"/>
      <c r="B231" s="5"/>
    </row>
    <row r="232" spans="1:3" ht="16.8" x14ac:dyDescent="0.5">
      <c r="A232" s="199"/>
      <c r="B232" s="5"/>
    </row>
    <row r="233" spans="1:3" ht="16.8" x14ac:dyDescent="0.5">
      <c r="A233" s="199"/>
      <c r="B233" s="5"/>
    </row>
    <row r="234" spans="1:3" ht="16.8" x14ac:dyDescent="0.5">
      <c r="A234" s="199"/>
      <c r="B234" s="5"/>
    </row>
    <row r="235" spans="1:3" ht="16.8" x14ac:dyDescent="0.5">
      <c r="A235" s="199"/>
      <c r="B235" s="5"/>
    </row>
    <row r="236" spans="1:3" ht="16.8" x14ac:dyDescent="0.5">
      <c r="A236" s="199"/>
      <c r="B236" s="5"/>
    </row>
    <row r="237" spans="1:3" ht="16.8" x14ac:dyDescent="0.5">
      <c r="A237" s="199"/>
      <c r="B237" s="5"/>
    </row>
    <row r="238" spans="1:3" ht="16.8" x14ac:dyDescent="0.5">
      <c r="A238" s="199"/>
      <c r="B238" s="5"/>
    </row>
    <row r="239" spans="1:3" ht="16.8" x14ac:dyDescent="0.5">
      <c r="A239" s="199"/>
      <c r="B239" s="5"/>
    </row>
    <row r="240" spans="1:3" ht="16.8" x14ac:dyDescent="0.5">
      <c r="A240" s="199"/>
      <c r="B240" s="5"/>
    </row>
    <row r="241" spans="1:2" ht="16.8" x14ac:dyDescent="0.5">
      <c r="A241" s="199"/>
      <c r="B241" s="5"/>
    </row>
    <row r="242" spans="1:2" ht="16.8" x14ac:dyDescent="0.5">
      <c r="A242" s="199"/>
      <c r="B242" s="5"/>
    </row>
    <row r="243" spans="1:2" ht="16.8" x14ac:dyDescent="0.5">
      <c r="A243" s="199"/>
      <c r="B243" s="5"/>
    </row>
    <row r="244" spans="1:2" ht="16.8" x14ac:dyDescent="0.5">
      <c r="A244" s="199"/>
      <c r="B244" s="5"/>
    </row>
    <row r="245" spans="1:2" ht="16.8" x14ac:dyDescent="0.5">
      <c r="A245" s="199"/>
      <c r="B245" s="5"/>
    </row>
    <row r="246" spans="1:2" ht="16.8" x14ac:dyDescent="0.5">
      <c r="A246" s="199"/>
      <c r="B246" s="5"/>
    </row>
    <row r="247" spans="1:2" ht="16.8" x14ac:dyDescent="0.5">
      <c r="A247" s="199"/>
      <c r="B247" s="5"/>
    </row>
    <row r="248" spans="1:2" ht="16.8" x14ac:dyDescent="0.5">
      <c r="A248" s="199"/>
      <c r="B248" s="5"/>
    </row>
    <row r="249" spans="1:2" ht="16.8" x14ac:dyDescent="0.5">
      <c r="A249" s="199"/>
      <c r="B249" s="5"/>
    </row>
    <row r="250" spans="1:2" ht="16.8" x14ac:dyDescent="0.5">
      <c r="A250" s="199"/>
      <c r="B250" s="5"/>
    </row>
    <row r="251" spans="1:2" ht="16.8" x14ac:dyDescent="0.5">
      <c r="A251" s="199"/>
      <c r="B251" s="5"/>
    </row>
    <row r="252" spans="1:2" ht="16.8" x14ac:dyDescent="0.5">
      <c r="A252" s="199"/>
      <c r="B252" s="5"/>
    </row>
    <row r="253" spans="1:2" ht="16.8" x14ac:dyDescent="0.5">
      <c r="A253" s="199"/>
      <c r="B253" s="5"/>
    </row>
    <row r="254" spans="1:2" ht="16.8" x14ac:dyDescent="0.5">
      <c r="A254" s="199"/>
      <c r="B254" s="5"/>
    </row>
    <row r="255" spans="1:2" ht="16.8" x14ac:dyDescent="0.5">
      <c r="A255" s="199"/>
      <c r="B255" s="5"/>
    </row>
    <row r="256" spans="1:2" ht="17.399999999999999" thickBot="1" x14ac:dyDescent="0.55000000000000004">
      <c r="A256" s="199"/>
      <c r="B256" s="5"/>
    </row>
  </sheetData>
  <conditionalFormatting sqref="J2:J85 M2:M85">
    <cfRule type="expression" dxfId="80" priority="11">
      <formula>J2&lt;H2</formula>
    </cfRule>
  </conditionalFormatting>
  <conditionalFormatting sqref="J2:J85 M2:M85">
    <cfRule type="expression" dxfId="79" priority="9">
      <formula>J2&gt;H2</formula>
    </cfRule>
  </conditionalFormatting>
  <conditionalFormatting sqref="J2:J85 M2:M85">
    <cfRule type="expression" dxfId="78" priority="6">
      <formula>J2=H2</formula>
    </cfRule>
  </conditionalFormatting>
  <conditionalFormatting sqref="I2:I85">
    <cfRule type="cellIs" dxfId="77" priority="2" operator="greaterThan">
      <formula>0</formula>
    </cfRule>
  </conditionalFormatting>
  <conditionalFormatting sqref="L2:L85">
    <cfRule type="cellIs" dxfId="76" priority="1" operator="greaterThan">
      <formula>0</formula>
    </cfRule>
  </conditionalFormatting>
  <dataValidations disablePrompts="1" count="1">
    <dataValidation type="list" allowBlank="1" showInputMessage="1" showErrorMessage="1" sqref="F1 F86:F1048576" xr:uid="{BCAF8050-8FC4-4CDB-926D-EF4572B947C4}">
      <formula1>"الأداء التشغيلي,الأداء الاستراتيجي"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3D6B027-6076-43EA-9866-C0855A4F7CB9}">
          <x14:formula1>
            <xm:f>INDIRECT(درافت!$S$8)</xm:f>
          </x14:formula1>
          <xm:sqref>F2:F85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17F31E95157849B84A02ABF3800EBB" ma:contentTypeVersion="11" ma:contentTypeDescription="Create a new document." ma:contentTypeScope="" ma:versionID="fe0786f3e8272484c5a73886354fcf90">
  <xsd:schema xmlns:xsd="http://www.w3.org/2001/XMLSchema" xmlns:xs="http://www.w3.org/2001/XMLSchema" xmlns:p="http://schemas.microsoft.com/office/2006/metadata/properties" xmlns:ns3="02ca53b2-9441-4199-bc4b-095ac5e5a8cd" xmlns:ns4="f9e0c446-7eb4-49ce-8d8b-2bc1f4145547" targetNamespace="http://schemas.microsoft.com/office/2006/metadata/properties" ma:root="true" ma:fieldsID="29037dcc07b13db931043f8e2872e071" ns3:_="" ns4:_="">
    <xsd:import namespace="02ca53b2-9441-4199-bc4b-095ac5e5a8cd"/>
    <xsd:import namespace="f9e0c446-7eb4-49ce-8d8b-2bc1f41455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a53b2-9441-4199-bc4b-095ac5e5a8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0c446-7eb4-49ce-8d8b-2bc1f414554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136DE3-5E9E-401C-AAF6-116FD54CDDE4}">
  <ds:schemaRefs>
    <ds:schemaRef ds:uri="http://schemas.microsoft.com/office/infopath/2007/PartnerControls"/>
    <ds:schemaRef ds:uri="f9e0c446-7eb4-49ce-8d8b-2bc1f4145547"/>
    <ds:schemaRef ds:uri="02ca53b2-9441-4199-bc4b-095ac5e5a8cd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363914-8EBE-4D84-AB24-9C2CCCC702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CFEEFF-437B-478A-9C28-8F0E81B52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a53b2-9441-4199-bc4b-095ac5e5a8cd"/>
    <ds:schemaRef ds:uri="f9e0c446-7eb4-49ce-8d8b-2bc1f4145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size="48" baseType="lpstr">
      <vt:lpstr>البرامج </vt:lpstr>
      <vt:lpstr>المصارف</vt:lpstr>
      <vt:lpstr>خطة الصرف </vt:lpstr>
      <vt:lpstr>درافت</vt:lpstr>
      <vt:lpstr>الخريطة</vt:lpstr>
      <vt:lpstr>المسار الدائم</vt:lpstr>
      <vt:lpstr>الشراكات</vt:lpstr>
      <vt:lpstr>الاجتماع الدوري</vt:lpstr>
      <vt:lpstr>الاداء </vt:lpstr>
      <vt:lpstr>المشاريع س، ت</vt:lpstr>
      <vt:lpstr>المخرجات </vt:lpstr>
      <vt:lpstr>مشاريع داخلية</vt:lpstr>
      <vt:lpstr>التقويم</vt:lpstr>
      <vt:lpstr>AA</vt:lpstr>
      <vt:lpstr>أضحية</vt:lpstr>
      <vt:lpstr>إطعام_الطعام</vt:lpstr>
      <vt:lpstr>إفطار_صائم</vt:lpstr>
      <vt:lpstr>الأداء</vt:lpstr>
      <vt:lpstr>الأرامل</vt:lpstr>
      <vt:lpstr>الاستثمار</vt:lpstr>
      <vt:lpstr>الاعتماد</vt:lpstr>
      <vt:lpstr>الأغوات</vt:lpstr>
      <vt:lpstr>الأيتام</vt:lpstr>
      <vt:lpstr>الحالة</vt:lpstr>
      <vt:lpstr>الحج</vt:lpstr>
      <vt:lpstr>الحرم_المكي</vt:lpstr>
      <vt:lpstr>الحرم_النبوي</vt:lpstr>
      <vt:lpstr>الدعوة</vt:lpstr>
      <vt:lpstr>الفقراء_والمساكين</vt:lpstr>
      <vt:lpstr>القرآن_الكريم</vt:lpstr>
      <vt:lpstr>القطاع</vt:lpstr>
      <vt:lpstr>المرحلة</vt:lpstr>
      <vt:lpstr>المسؤول</vt:lpstr>
      <vt:lpstr>الناظر</vt:lpstr>
      <vt:lpstr>أوجه_بر</vt:lpstr>
      <vt:lpstr>بعد_الارتباط</vt:lpstr>
      <vt:lpstr>ترميم_الوقف_وتعميره</vt:lpstr>
      <vt:lpstr>تعلم_العلم_وتعليمه</vt:lpstr>
      <vt:lpstr>حراسة</vt:lpstr>
      <vt:lpstr>ذري</vt:lpstr>
      <vt:lpstr>سقيا</vt:lpstr>
      <vt:lpstr>سكن</vt:lpstr>
      <vt:lpstr>طائفة_معينة</vt:lpstr>
      <vt:lpstr>عابر_سبيل</vt:lpstr>
      <vt:lpstr>كفارة</vt:lpstr>
      <vt:lpstr>لايوجد</vt:lpstr>
      <vt:lpstr>مساجد</vt:lpstr>
      <vt:lpstr>مقبرة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أنس الذكير Anas Althekair</dc:creator>
  <cp:keywords/>
  <dc:description/>
  <cp:lastModifiedBy>dina</cp:lastModifiedBy>
  <cp:revision/>
  <dcterms:created xsi:type="dcterms:W3CDTF">2021-05-05T08:24:26Z</dcterms:created>
  <dcterms:modified xsi:type="dcterms:W3CDTF">2022-04-09T17:59:43Z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0x010100C817F31E95157849B84A02ABF3800EBB</vt:lpwstr>
  </property>
</Properties>
</file>