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19560" windowHeight="8340"/>
  </bookViews>
  <sheets>
    <sheet name="Sheet1" sheetId="1" r:id="rId1"/>
  </sheet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1" l="1"/>
  <c r="AB26" i="1"/>
  <c r="AB27" i="1"/>
  <c r="AB24" i="1"/>
  <c r="AA27" i="1"/>
  <c r="AA25" i="1"/>
  <c r="AA24" i="1"/>
  <c r="AA26" i="1" s="1"/>
  <c r="Z25" i="1"/>
  <c r="Z26" i="1"/>
  <c r="Z27" i="1"/>
  <c r="Y24" i="1"/>
  <c r="Z24" i="1"/>
  <c r="Y27" i="1"/>
  <c r="Y25" i="1"/>
  <c r="Y26" i="1"/>
  <c r="W27" i="1"/>
  <c r="W25" i="1"/>
  <c r="W24" i="1"/>
  <c r="W26" i="1" s="1"/>
  <c r="V25" i="1"/>
  <c r="V27" i="1"/>
  <c r="V24" i="1"/>
  <c r="V26" i="1" s="1"/>
  <c r="U27" i="1"/>
  <c r="U25" i="1"/>
  <c r="U24" i="1"/>
  <c r="U26" i="1" s="1"/>
  <c r="T27" i="1"/>
  <c r="T25" i="1"/>
  <c r="T24" i="1"/>
  <c r="T26" i="1" s="1"/>
  <c r="S27" i="1"/>
  <c r="S25" i="1"/>
  <c r="S24" i="1"/>
  <c r="S26" i="1" s="1"/>
  <c r="R25" i="1"/>
  <c r="R26" i="1"/>
  <c r="R27" i="1"/>
  <c r="O24" i="1"/>
  <c r="O26" i="1" s="1"/>
  <c r="P24" i="1"/>
  <c r="Q24" i="1"/>
  <c r="Q26" i="1" s="1"/>
  <c r="R24" i="1"/>
  <c r="Q27" i="1"/>
  <c r="Q25" i="1"/>
  <c r="P27" i="1"/>
  <c r="P26" i="1"/>
  <c r="P25" i="1"/>
  <c r="O27" i="1"/>
  <c r="O25" i="1"/>
  <c r="AD18" i="1"/>
  <c r="AD4" i="1"/>
  <c r="Z3" i="1"/>
  <c r="AA3" i="1"/>
  <c r="AB3" i="1" s="1"/>
  <c r="Y3" i="1"/>
  <c r="N18" i="1"/>
  <c r="V15" i="1"/>
  <c r="V17" i="1"/>
  <c r="V20" i="1"/>
  <c r="V2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4" i="1"/>
  <c r="T3" i="1"/>
  <c r="U3" i="1" s="1"/>
  <c r="V3" i="1" s="1"/>
  <c r="W3" i="1" s="1"/>
  <c r="R4" i="1"/>
  <c r="Q4" i="1"/>
  <c r="P5" i="1"/>
  <c r="Z5" i="1" s="1"/>
  <c r="P6" i="1"/>
  <c r="P7" i="1"/>
  <c r="P8" i="1"/>
  <c r="Z8" i="1" s="1"/>
  <c r="P9" i="1"/>
  <c r="P10" i="1"/>
  <c r="Z10" i="1" s="1"/>
  <c r="P11" i="1"/>
  <c r="P12" i="1"/>
  <c r="Z12" i="1" s="1"/>
  <c r="P13" i="1"/>
  <c r="P14" i="1"/>
  <c r="Z14" i="1" s="1"/>
  <c r="P15" i="1"/>
  <c r="P16" i="1"/>
  <c r="Z16" i="1" s="1"/>
  <c r="P17" i="1"/>
  <c r="P18" i="1"/>
  <c r="Z18" i="1" s="1"/>
  <c r="P19" i="1"/>
  <c r="P20" i="1"/>
  <c r="Z20" i="1" s="1"/>
  <c r="P21" i="1"/>
  <c r="P22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4" i="1"/>
  <c r="N5" i="1"/>
  <c r="N25" i="1" s="1"/>
  <c r="N6" i="1"/>
  <c r="N24" i="1" s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4" i="1"/>
  <c r="AB4" i="1" l="1"/>
  <c r="Z4" i="1"/>
  <c r="Z17" i="1"/>
  <c r="Z11" i="1"/>
  <c r="Z21" i="1"/>
  <c r="Z19" i="1"/>
  <c r="Z15" i="1"/>
  <c r="Z13" i="1"/>
  <c r="Z9" i="1"/>
  <c r="Z7" i="1"/>
  <c r="Z6" i="1"/>
  <c r="Z22" i="1"/>
  <c r="E3" i="1"/>
  <c r="F3" i="1" s="1"/>
  <c r="G3" i="1" s="1"/>
  <c r="H3" i="1" s="1"/>
  <c r="J3" i="1"/>
  <c r="K3" i="1" s="1"/>
  <c r="L3" i="1" s="1"/>
  <c r="M3" i="1" s="1"/>
  <c r="O3" i="1"/>
  <c r="P3" i="1" s="1"/>
  <c r="Q3" i="1" s="1"/>
  <c r="R3" i="1" s="1"/>
  <c r="I4" i="1"/>
  <c r="S4" i="1" s="1"/>
  <c r="X4" i="1" s="1"/>
  <c r="L4" i="1"/>
  <c r="V4" i="1" s="1"/>
  <c r="AA4" i="1" s="1"/>
  <c r="G5" i="1"/>
  <c r="Q5" i="1" s="1"/>
  <c r="H5" i="1"/>
  <c r="R5" i="1" s="1"/>
  <c r="AB5" i="1" s="1"/>
  <c r="I5" i="1"/>
  <c r="S5" i="1" s="1"/>
  <c r="X5" i="1" s="1"/>
  <c r="L5" i="1"/>
  <c r="V5" i="1" s="1"/>
  <c r="G6" i="1"/>
  <c r="Q6" i="1" s="1"/>
  <c r="H6" i="1"/>
  <c r="R6" i="1" s="1"/>
  <c r="AB6" i="1" s="1"/>
  <c r="I6" i="1"/>
  <c r="S6" i="1" s="1"/>
  <c r="X6" i="1" s="1"/>
  <c r="L6" i="1"/>
  <c r="V6" i="1" s="1"/>
  <c r="G7" i="1"/>
  <c r="Q7" i="1" s="1"/>
  <c r="H7" i="1"/>
  <c r="R7" i="1" s="1"/>
  <c r="AB7" i="1" s="1"/>
  <c r="I7" i="1"/>
  <c r="S7" i="1" s="1"/>
  <c r="X7" i="1" s="1"/>
  <c r="AD7" i="1" s="1"/>
  <c r="J7" i="1"/>
  <c r="T7" i="1" s="1"/>
  <c r="Y7" i="1" s="1"/>
  <c r="L7" i="1"/>
  <c r="V7" i="1" s="1"/>
  <c r="G8" i="1"/>
  <c r="Q8" i="1" s="1"/>
  <c r="H8" i="1"/>
  <c r="R8" i="1" s="1"/>
  <c r="AB8" i="1" s="1"/>
  <c r="I8" i="1"/>
  <c r="S8" i="1" s="1"/>
  <c r="X8" i="1" s="1"/>
  <c r="AD8" i="1" s="1"/>
  <c r="L8" i="1"/>
  <c r="V8" i="1" s="1"/>
  <c r="G9" i="1"/>
  <c r="Q9" i="1" s="1"/>
  <c r="H9" i="1"/>
  <c r="R9" i="1" s="1"/>
  <c r="AB9" i="1" s="1"/>
  <c r="I9" i="1"/>
  <c r="S9" i="1" s="1"/>
  <c r="X9" i="1" s="1"/>
  <c r="AD9" i="1" s="1"/>
  <c r="L9" i="1"/>
  <c r="V9" i="1" s="1"/>
  <c r="G10" i="1"/>
  <c r="Q10" i="1" s="1"/>
  <c r="H10" i="1"/>
  <c r="R10" i="1" s="1"/>
  <c r="AB10" i="1" s="1"/>
  <c r="I10" i="1"/>
  <c r="S10" i="1" s="1"/>
  <c r="X10" i="1" s="1"/>
  <c r="AD10" i="1" s="1"/>
  <c r="L10" i="1"/>
  <c r="V10" i="1" s="1"/>
  <c r="G11" i="1"/>
  <c r="Q11" i="1" s="1"/>
  <c r="H11" i="1"/>
  <c r="R11" i="1" s="1"/>
  <c r="AB11" i="1" s="1"/>
  <c r="I11" i="1"/>
  <c r="S11" i="1" s="1"/>
  <c r="X11" i="1" s="1"/>
  <c r="AD11" i="1" s="1"/>
  <c r="L11" i="1"/>
  <c r="V11" i="1" s="1"/>
  <c r="G12" i="1"/>
  <c r="Q12" i="1" s="1"/>
  <c r="H12" i="1"/>
  <c r="R12" i="1" s="1"/>
  <c r="AB12" i="1" s="1"/>
  <c r="I12" i="1"/>
  <c r="S12" i="1" s="1"/>
  <c r="X12" i="1" s="1"/>
  <c r="AD12" i="1" s="1"/>
  <c r="L12" i="1"/>
  <c r="V12" i="1" s="1"/>
  <c r="G13" i="1"/>
  <c r="Q13" i="1" s="1"/>
  <c r="H13" i="1"/>
  <c r="R13" i="1" s="1"/>
  <c r="AB13" i="1" s="1"/>
  <c r="I13" i="1"/>
  <c r="S13" i="1" s="1"/>
  <c r="X13" i="1" s="1"/>
  <c r="AD13" i="1" s="1"/>
  <c r="L13" i="1"/>
  <c r="V13" i="1" s="1"/>
  <c r="G14" i="1"/>
  <c r="Q14" i="1" s="1"/>
  <c r="H14" i="1"/>
  <c r="R14" i="1" s="1"/>
  <c r="AB14" i="1" s="1"/>
  <c r="I14" i="1"/>
  <c r="S14" i="1" s="1"/>
  <c r="X14" i="1" s="1"/>
  <c r="AD14" i="1" s="1"/>
  <c r="L14" i="1"/>
  <c r="V14" i="1" s="1"/>
  <c r="G15" i="1"/>
  <c r="Q15" i="1" s="1"/>
  <c r="AA15" i="1" s="1"/>
  <c r="H15" i="1"/>
  <c r="R15" i="1" s="1"/>
  <c r="AB15" i="1" s="1"/>
  <c r="I15" i="1"/>
  <c r="S15" i="1" s="1"/>
  <c r="X15" i="1" s="1"/>
  <c r="AD15" i="1" s="1"/>
  <c r="J15" i="1"/>
  <c r="T15" i="1" s="1"/>
  <c r="Y15" i="1" s="1"/>
  <c r="G16" i="1"/>
  <c r="Q16" i="1" s="1"/>
  <c r="H16" i="1"/>
  <c r="R16" i="1" s="1"/>
  <c r="AB16" i="1" s="1"/>
  <c r="I16" i="1"/>
  <c r="L16" i="1"/>
  <c r="V16" i="1" s="1"/>
  <c r="G17" i="1"/>
  <c r="Q17" i="1" s="1"/>
  <c r="AA17" i="1" s="1"/>
  <c r="H17" i="1"/>
  <c r="R17" i="1" s="1"/>
  <c r="AB17" i="1" s="1"/>
  <c r="I17" i="1"/>
  <c r="G18" i="1"/>
  <c r="Q18" i="1" s="1"/>
  <c r="H18" i="1"/>
  <c r="R18" i="1" s="1"/>
  <c r="AB18" i="1" s="1"/>
  <c r="I18" i="1"/>
  <c r="S18" i="1" s="1"/>
  <c r="X18" i="1" s="1"/>
  <c r="L18" i="1"/>
  <c r="V18" i="1" s="1"/>
  <c r="G19" i="1"/>
  <c r="Q19" i="1" s="1"/>
  <c r="H19" i="1"/>
  <c r="R19" i="1" s="1"/>
  <c r="AB19" i="1" s="1"/>
  <c r="I19" i="1"/>
  <c r="S19" i="1" s="1"/>
  <c r="X19" i="1" s="1"/>
  <c r="AD19" i="1" s="1"/>
  <c r="L19" i="1"/>
  <c r="V19" i="1" s="1"/>
  <c r="G20" i="1"/>
  <c r="Q20" i="1" s="1"/>
  <c r="AA20" i="1" s="1"/>
  <c r="H20" i="1"/>
  <c r="R20" i="1" s="1"/>
  <c r="AB20" i="1" s="1"/>
  <c r="I20" i="1"/>
  <c r="S20" i="1" s="1"/>
  <c r="X20" i="1" s="1"/>
  <c r="AD20" i="1" s="1"/>
  <c r="G21" i="1"/>
  <c r="Q21" i="1" s="1"/>
  <c r="AA21" i="1" s="1"/>
  <c r="H21" i="1"/>
  <c r="R21" i="1" s="1"/>
  <c r="AB21" i="1" s="1"/>
  <c r="I21" i="1"/>
  <c r="G22" i="1"/>
  <c r="Q22" i="1" s="1"/>
  <c r="H22" i="1"/>
  <c r="R22" i="1" s="1"/>
  <c r="AB22" i="1" s="1"/>
  <c r="I22" i="1"/>
  <c r="S22" i="1" s="1"/>
  <c r="X22" i="1" s="1"/>
  <c r="AD22" i="1" s="1"/>
  <c r="L22" i="1"/>
  <c r="V22" i="1" s="1"/>
  <c r="D24" i="1"/>
  <c r="D25" i="1"/>
  <c r="D26" i="1"/>
  <c r="N26" i="1"/>
  <c r="D27" i="1"/>
  <c r="N27" i="1"/>
  <c r="AD6" i="1" l="1"/>
  <c r="X27" i="1"/>
  <c r="AD5" i="1"/>
  <c r="J22" i="1"/>
  <c r="T22" i="1" s="1"/>
  <c r="Y22" i="1" s="1"/>
  <c r="J11" i="1"/>
  <c r="T11" i="1" s="1"/>
  <c r="Y11" i="1" s="1"/>
  <c r="J19" i="1"/>
  <c r="T19" i="1" s="1"/>
  <c r="Y19" i="1" s="1"/>
  <c r="J13" i="1"/>
  <c r="T13" i="1" s="1"/>
  <c r="Y13" i="1" s="1"/>
  <c r="J9" i="1"/>
  <c r="T9" i="1" s="1"/>
  <c r="Y9" i="1" s="1"/>
  <c r="J5" i="1"/>
  <c r="T5" i="1" s="1"/>
  <c r="Y5" i="1" s="1"/>
  <c r="J21" i="1"/>
  <c r="T21" i="1" s="1"/>
  <c r="Y21" i="1" s="1"/>
  <c r="S21" i="1"/>
  <c r="X21" i="1" s="1"/>
  <c r="AD21" i="1" s="1"/>
  <c r="AA18" i="1"/>
  <c r="AA14" i="1"/>
  <c r="AA12" i="1"/>
  <c r="AA10" i="1"/>
  <c r="AA8" i="1"/>
  <c r="AA6" i="1"/>
  <c r="AA22" i="1"/>
  <c r="J20" i="1"/>
  <c r="T20" i="1" s="1"/>
  <c r="Y20" i="1" s="1"/>
  <c r="AA19" i="1"/>
  <c r="J18" i="1"/>
  <c r="T18" i="1" s="1"/>
  <c r="Y18" i="1" s="1"/>
  <c r="J17" i="1"/>
  <c r="T17" i="1" s="1"/>
  <c r="Y17" i="1" s="1"/>
  <c r="S17" i="1"/>
  <c r="X17" i="1" s="1"/>
  <c r="AD17" i="1" s="1"/>
  <c r="J16" i="1"/>
  <c r="T16" i="1" s="1"/>
  <c r="Y16" i="1" s="1"/>
  <c r="S16" i="1"/>
  <c r="X16" i="1" s="1"/>
  <c r="AD16" i="1" s="1"/>
  <c r="AA16" i="1"/>
  <c r="J14" i="1"/>
  <c r="T14" i="1" s="1"/>
  <c r="Y14" i="1" s="1"/>
  <c r="AA13" i="1"/>
  <c r="J12" i="1"/>
  <c r="T12" i="1" s="1"/>
  <c r="Y12" i="1" s="1"/>
  <c r="AA11" i="1"/>
  <c r="J10" i="1"/>
  <c r="T10" i="1" s="1"/>
  <c r="Y10" i="1" s="1"/>
  <c r="AA9" i="1"/>
  <c r="J8" i="1"/>
  <c r="T8" i="1" s="1"/>
  <c r="Y8" i="1" s="1"/>
  <c r="AA7" i="1"/>
  <c r="J6" i="1"/>
  <c r="T6" i="1" s="1"/>
  <c r="Y6" i="1" s="1"/>
  <c r="AA5" i="1"/>
  <c r="J4" i="1"/>
  <c r="T4" i="1" s="1"/>
  <c r="Y4" i="1" s="1"/>
  <c r="C25" i="1"/>
  <c r="C26" i="1"/>
  <c r="C27" i="1"/>
  <c r="AD25" i="1" l="1"/>
  <c r="AD24" i="1"/>
  <c r="X25" i="1"/>
  <c r="X24" i="1"/>
  <c r="X26" i="1" s="1"/>
  <c r="C24" i="1"/>
  <c r="AD27" i="1" l="1"/>
  <c r="AD26" i="1"/>
</calcChain>
</file>

<file path=xl/sharedStrings.xml><?xml version="1.0" encoding="utf-8"?>
<sst xmlns="http://schemas.openxmlformats.org/spreadsheetml/2006/main" count="52" uniqueCount="44">
  <si>
    <t>employee payroll</t>
  </si>
  <si>
    <t xml:space="preserve">last name </t>
  </si>
  <si>
    <t>first name</t>
  </si>
  <si>
    <t>wage</t>
  </si>
  <si>
    <t>BHARANIDHARAN T C</t>
  </si>
  <si>
    <t>CHITHARTH T</t>
  </si>
  <si>
    <t>DEEPIKA S</t>
  </si>
  <si>
    <t xml:space="preserve">DEVAKI C </t>
  </si>
  <si>
    <t>DHANAPAL M</t>
  </si>
  <si>
    <t>R.Dharanitharan</t>
  </si>
  <si>
    <t xml:space="preserve">Dhivya Dharshini R </t>
  </si>
  <si>
    <t>Dinesh S</t>
  </si>
  <si>
    <t xml:space="preserve">Galdineys Jayson A </t>
  </si>
  <si>
    <t>GAYATHIRI.T</t>
  </si>
  <si>
    <t>Gayathri C</t>
  </si>
  <si>
    <t>GOGULAKRISHNAN.P</t>
  </si>
  <si>
    <t>GOKUL P</t>
  </si>
  <si>
    <t xml:space="preserve">GOPINATH P V </t>
  </si>
  <si>
    <t>GURUNATHAN S M</t>
  </si>
  <si>
    <t xml:space="preserve">Harikrishnan V K </t>
  </si>
  <si>
    <t xml:space="preserve">Adithya Narayan </t>
  </si>
  <si>
    <t xml:space="preserve">MK </t>
  </si>
  <si>
    <t xml:space="preserve">Akshaya </t>
  </si>
  <si>
    <t>P</t>
  </si>
  <si>
    <t xml:space="preserve">BARATH </t>
  </si>
  <si>
    <t>S</t>
  </si>
  <si>
    <t>TC</t>
  </si>
  <si>
    <t>T</t>
  </si>
  <si>
    <t>C</t>
  </si>
  <si>
    <t>SM</t>
  </si>
  <si>
    <t>VK</t>
  </si>
  <si>
    <t>A</t>
  </si>
  <si>
    <t>R</t>
  </si>
  <si>
    <t>V</t>
  </si>
  <si>
    <t>pay</t>
  </si>
  <si>
    <t>max</t>
  </si>
  <si>
    <t>min</t>
  </si>
  <si>
    <t>average</t>
  </si>
  <si>
    <t>total</t>
  </si>
  <si>
    <t>over time bonus</t>
  </si>
  <si>
    <t>overtime</t>
  </si>
  <si>
    <t>House worked</t>
  </si>
  <si>
    <t>Total</t>
  </si>
  <si>
    <t>Jun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</si>
</sst>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3" fillId="0" borderId="0" xfId="2" applyFont="1" applyFill="1" applyAlignment="1"/>
    <xf numFmtId="0" fontId="0" fillId="0" borderId="0" xfId="0" applyNumberFormat="1"/>
    <xf numFmtId="16" fontId="0" fillId="0" borderId="0" xfId="0" applyNumberFormat="1" applyAlignment="1">
      <alignment horizontal="center"/>
    </xf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165" fontId="0" fillId="6" borderId="0" xfId="1" applyNumberFormat="1" applyFont="1" applyFill="1"/>
    <xf numFmtId="165" fontId="0" fillId="0" borderId="0" xfId="0" applyNumberFormat="1"/>
    <xf numFmtId="0" fontId="0" fillId="7" borderId="0" xfId="0" applyFill="1"/>
    <xf numFmtId="16" fontId="0" fillId="7" borderId="0" xfId="0" applyNumberFormat="1" applyFill="1"/>
    <xf numFmtId="165" fontId="0" fillId="7" borderId="0" xfId="1" applyNumberFormat="1" applyFont="1" applyFill="1"/>
    <xf numFmtId="44" fontId="0" fillId="7" borderId="0" xfId="0" applyNumberFormat="1" applyFill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topLeftCell="P1" zoomScale="75" zoomScaleNormal="75" workbookViewId="0">
      <selection activeCell="AE3" sqref="AE3"/>
    </sheetView>
  </sheetViews>
  <sheetFormatPr defaultRowHeight="15" x14ac:dyDescent="0.25"/>
  <cols>
    <col min="1" max="1" width="18.85546875" customWidth="1"/>
    <col min="2" max="2" width="10.85546875" customWidth="1"/>
    <col min="3" max="3" width="18.85546875" customWidth="1"/>
    <col min="4" max="4" width="13.7109375" customWidth="1"/>
    <col min="5" max="5" width="7.5703125" customWidth="1"/>
    <col min="6" max="6" width="8.140625" customWidth="1"/>
    <col min="7" max="7" width="8.7109375" customWidth="1"/>
    <col min="8" max="8" width="7" customWidth="1"/>
    <col min="9" max="9" width="9.28515625" customWidth="1"/>
    <col min="10" max="10" width="8" customWidth="1"/>
    <col min="11" max="13" width="8.7109375" customWidth="1"/>
    <col min="14" max="14" width="16.140625" customWidth="1"/>
    <col min="15" max="18" width="14.42578125" customWidth="1"/>
    <col min="19" max="19" width="12.5703125" bestFit="1" customWidth="1"/>
    <col min="20" max="23" width="12.5703125" customWidth="1"/>
    <col min="24" max="24" width="18.7109375" customWidth="1"/>
    <col min="25" max="25" width="18.140625" customWidth="1"/>
    <col min="26" max="26" width="16.5703125" customWidth="1"/>
    <col min="27" max="27" width="17.5703125" customWidth="1"/>
    <col min="28" max="28" width="16.5703125" customWidth="1"/>
    <col min="29" max="29" width="16.5703125" style="18" customWidth="1"/>
    <col min="30" max="30" width="18.140625" customWidth="1"/>
  </cols>
  <sheetData>
    <row r="1" spans="1:30" x14ac:dyDescent="0.25">
      <c r="A1" t="s">
        <v>0</v>
      </c>
    </row>
    <row r="2" spans="1:30" x14ac:dyDescent="0.25">
      <c r="D2" t="s">
        <v>41</v>
      </c>
      <c r="I2" s="6" t="s">
        <v>40</v>
      </c>
      <c r="J2" s="1"/>
      <c r="K2" s="1"/>
      <c r="L2" s="1"/>
      <c r="M2" s="1"/>
      <c r="N2" t="s">
        <v>34</v>
      </c>
      <c r="S2" t="s">
        <v>39</v>
      </c>
      <c r="X2" t="s">
        <v>42</v>
      </c>
      <c r="AD2" t="s">
        <v>43</v>
      </c>
    </row>
    <row r="3" spans="1:30" x14ac:dyDescent="0.25">
      <c r="A3" t="s">
        <v>1</v>
      </c>
      <c r="B3" t="s">
        <v>2</v>
      </c>
      <c r="C3" t="s">
        <v>3</v>
      </c>
      <c r="D3" s="8">
        <v>45078</v>
      </c>
      <c r="E3" s="8">
        <f>D3+7</f>
        <v>45085</v>
      </c>
      <c r="F3" s="8">
        <f t="shared" ref="F3:H3" si="0">E3+7</f>
        <v>45092</v>
      </c>
      <c r="G3" s="8">
        <f t="shared" si="0"/>
        <v>45099</v>
      </c>
      <c r="H3" s="8">
        <f t="shared" si="0"/>
        <v>45106</v>
      </c>
      <c r="I3" s="10">
        <v>45078</v>
      </c>
      <c r="J3" s="10">
        <f>I3+7</f>
        <v>45085</v>
      </c>
      <c r="K3" s="10">
        <f t="shared" ref="K3:L3" si="1">J3+7</f>
        <v>45092</v>
      </c>
      <c r="L3" s="10">
        <f t="shared" si="1"/>
        <v>45099</v>
      </c>
      <c r="M3" s="10">
        <f>L3+7</f>
        <v>45106</v>
      </c>
      <c r="N3" s="11">
        <v>45078</v>
      </c>
      <c r="O3" s="11">
        <f>N3+7</f>
        <v>45085</v>
      </c>
      <c r="P3" s="11">
        <f t="shared" ref="P3:R3" si="2">O3+7</f>
        <v>45092</v>
      </c>
      <c r="Q3" s="11">
        <f t="shared" si="2"/>
        <v>45099</v>
      </c>
      <c r="R3" s="11">
        <f t="shared" si="2"/>
        <v>45106</v>
      </c>
      <c r="S3" s="13">
        <v>45078</v>
      </c>
      <c r="T3" s="13">
        <f>S3+7</f>
        <v>45085</v>
      </c>
      <c r="U3" s="13">
        <f t="shared" ref="U3:W3" si="3">T3+7</f>
        <v>45092</v>
      </c>
      <c r="V3" s="13">
        <f t="shared" si="3"/>
        <v>45099</v>
      </c>
      <c r="W3" s="13">
        <f t="shared" si="3"/>
        <v>45106</v>
      </c>
      <c r="X3" s="15">
        <v>45078</v>
      </c>
      <c r="Y3" s="15">
        <f>X3+7</f>
        <v>45085</v>
      </c>
      <c r="Z3" s="15">
        <f t="shared" ref="Z3:AB3" si="4">Y3+7</f>
        <v>45092</v>
      </c>
      <c r="AA3" s="15">
        <f t="shared" si="4"/>
        <v>45099</v>
      </c>
      <c r="AB3" s="15">
        <f t="shared" si="4"/>
        <v>45106</v>
      </c>
      <c r="AC3" s="19"/>
    </row>
    <row r="4" spans="1:30" x14ac:dyDescent="0.25">
      <c r="A4" t="s">
        <v>20</v>
      </c>
      <c r="B4" t="s">
        <v>21</v>
      </c>
      <c r="C4" s="2">
        <v>110</v>
      </c>
      <c r="D4" s="7">
        <v>45</v>
      </c>
      <c r="E4" s="7">
        <v>45</v>
      </c>
      <c r="F4" s="7">
        <v>45</v>
      </c>
      <c r="G4" s="7">
        <v>45</v>
      </c>
      <c r="H4" s="7">
        <v>45</v>
      </c>
      <c r="I4" s="9">
        <f>IF(D4&gt;8,D4-40,0)</f>
        <v>5</v>
      </c>
      <c r="J4" s="9">
        <f>I4+1</f>
        <v>6</v>
      </c>
      <c r="K4" s="9">
        <v>5</v>
      </c>
      <c r="L4" s="9">
        <f>K4-1</f>
        <v>4</v>
      </c>
      <c r="M4" s="9">
        <v>3</v>
      </c>
      <c r="N4" s="12">
        <f>C4*D4</f>
        <v>4950</v>
      </c>
      <c r="O4" s="12">
        <f>C4*E4</f>
        <v>4950</v>
      </c>
      <c r="P4" s="12">
        <f>C4*F4</f>
        <v>4950</v>
      </c>
      <c r="Q4" s="12">
        <f>C4*G4</f>
        <v>4950</v>
      </c>
      <c r="R4" s="12">
        <f>C4*H4</f>
        <v>4950</v>
      </c>
      <c r="S4" s="14">
        <f>0.5*$C4*I4</f>
        <v>275</v>
      </c>
      <c r="T4" s="14">
        <f>0.5*C4*J4</f>
        <v>330</v>
      </c>
      <c r="U4" s="14">
        <f>0.5*C4*K4</f>
        <v>275</v>
      </c>
      <c r="V4" s="14">
        <f>0.5*$C4*L4</f>
        <v>220</v>
      </c>
      <c r="W4" s="14">
        <f>0.5*$C4*M4</f>
        <v>165</v>
      </c>
      <c r="X4" s="16">
        <f>N4*S4</f>
        <v>1361250</v>
      </c>
      <c r="Y4" s="16">
        <f>O4*T4</f>
        <v>1633500</v>
      </c>
      <c r="Z4" s="16">
        <f>P4*U4</f>
        <v>1361250</v>
      </c>
      <c r="AA4" s="16">
        <f>Q4*V4</f>
        <v>1089000</v>
      </c>
      <c r="AB4" s="16">
        <f>R4*W4</f>
        <v>816750</v>
      </c>
      <c r="AC4" s="20"/>
      <c r="AD4" s="17">
        <f>SUM(X4:AB4)</f>
        <v>6261750</v>
      </c>
    </row>
    <row r="5" spans="1:30" x14ac:dyDescent="0.25">
      <c r="A5" t="s">
        <v>22</v>
      </c>
      <c r="B5" t="s">
        <v>23</v>
      </c>
      <c r="C5" s="2">
        <v>150</v>
      </c>
      <c r="D5" s="7">
        <v>35</v>
      </c>
      <c r="E5" s="7">
        <v>42</v>
      </c>
      <c r="F5" s="7">
        <v>34</v>
      </c>
      <c r="G5" s="7">
        <f t="shared" ref="G5:G22" si="5">F5+1</f>
        <v>35</v>
      </c>
      <c r="H5" s="7">
        <f t="shared" ref="H5:H22" si="6">D5+1</f>
        <v>36</v>
      </c>
      <c r="I5" s="9">
        <f>IF(D5&gt;40,D5-40,0)</f>
        <v>0</v>
      </c>
      <c r="J5" s="9">
        <f t="shared" ref="J5:J22" si="7">I5+1</f>
        <v>1</v>
      </c>
      <c r="K5" s="9">
        <v>4</v>
      </c>
      <c r="L5" s="9">
        <f t="shared" ref="L5:L22" si="8">K5-1</f>
        <v>3</v>
      </c>
      <c r="M5" s="9">
        <v>2</v>
      </c>
      <c r="N5" s="12">
        <f t="shared" ref="N5:N22" si="9">C5*D5</f>
        <v>5250</v>
      </c>
      <c r="O5" s="12">
        <f t="shared" ref="O5:O22" si="10">C5*E5</f>
        <v>6300</v>
      </c>
      <c r="P5" s="12">
        <f t="shared" ref="P5:P22" si="11">C5*F5</f>
        <v>5100</v>
      </c>
      <c r="Q5" s="12">
        <f t="shared" ref="Q5:Q22" si="12">C5*G5</f>
        <v>5250</v>
      </c>
      <c r="R5" s="12">
        <f t="shared" ref="R5:R22" si="13">C5*H5</f>
        <v>5400</v>
      </c>
      <c r="S5" s="14">
        <f t="shared" ref="S5:S22" si="14">0.5*$C5*I5</f>
        <v>0</v>
      </c>
      <c r="T5" s="14">
        <f t="shared" ref="T5:T22" si="15">0.5*C5*J5</f>
        <v>75</v>
      </c>
      <c r="U5" s="14">
        <f t="shared" ref="U5:U22" si="16">0.5*C5*K5</f>
        <v>300</v>
      </c>
      <c r="V5" s="14">
        <f t="shared" ref="V5:V22" si="17">0.5*$C5*L5</f>
        <v>225</v>
      </c>
      <c r="W5" s="14">
        <f t="shared" ref="W5:W22" si="18">0.5*C5*M5</f>
        <v>150</v>
      </c>
      <c r="X5" s="16">
        <f t="shared" ref="X5:X22" si="19">N5*S5</f>
        <v>0</v>
      </c>
      <c r="Y5" s="16">
        <f t="shared" ref="Y5:Y22" si="20">O5*T5</f>
        <v>472500</v>
      </c>
      <c r="Z5" s="16">
        <f t="shared" ref="Z5:Z22" si="21">P5*U5</f>
        <v>1530000</v>
      </c>
      <c r="AA5" s="16">
        <f t="shared" ref="AA5:AA22" si="22">Q5*V5</f>
        <v>1181250</v>
      </c>
      <c r="AB5" s="16">
        <f t="shared" ref="AB5:AB22" si="23">R5*W5</f>
        <v>810000</v>
      </c>
      <c r="AC5" s="20"/>
      <c r="AD5" s="17">
        <f t="shared" ref="AD5:AD22" si="24">SUM(X5:AB5)</f>
        <v>3993750</v>
      </c>
    </row>
    <row r="6" spans="1:30" x14ac:dyDescent="0.25">
      <c r="A6" t="s">
        <v>24</v>
      </c>
      <c r="B6" t="s">
        <v>25</v>
      </c>
      <c r="C6" s="2">
        <v>120</v>
      </c>
      <c r="D6" s="7">
        <v>47</v>
      </c>
      <c r="E6" s="7">
        <v>43</v>
      </c>
      <c r="F6" s="7">
        <v>44</v>
      </c>
      <c r="G6" s="7">
        <f t="shared" si="5"/>
        <v>45</v>
      </c>
      <c r="H6" s="7">
        <f t="shared" si="6"/>
        <v>48</v>
      </c>
      <c r="I6" s="9">
        <f>IF(D6&gt;8,D6-40,0)</f>
        <v>7</v>
      </c>
      <c r="J6" s="9">
        <f t="shared" si="7"/>
        <v>8</v>
      </c>
      <c r="K6" s="9">
        <v>3</v>
      </c>
      <c r="L6" s="9">
        <f t="shared" si="8"/>
        <v>2</v>
      </c>
      <c r="M6" s="9">
        <v>3</v>
      </c>
      <c r="N6" s="12">
        <f t="shared" si="9"/>
        <v>5640</v>
      </c>
      <c r="O6" s="12">
        <f t="shared" si="10"/>
        <v>5160</v>
      </c>
      <c r="P6" s="12">
        <f t="shared" si="11"/>
        <v>5280</v>
      </c>
      <c r="Q6" s="12">
        <f t="shared" si="12"/>
        <v>5400</v>
      </c>
      <c r="R6" s="12">
        <f t="shared" si="13"/>
        <v>5760</v>
      </c>
      <c r="S6" s="14">
        <f t="shared" si="14"/>
        <v>420</v>
      </c>
      <c r="T6" s="14">
        <f t="shared" si="15"/>
        <v>480</v>
      </c>
      <c r="U6" s="14">
        <f t="shared" si="16"/>
        <v>180</v>
      </c>
      <c r="V6" s="14">
        <f t="shared" si="17"/>
        <v>120</v>
      </c>
      <c r="W6" s="14">
        <f t="shared" si="18"/>
        <v>180</v>
      </c>
      <c r="X6" s="16">
        <f t="shared" si="19"/>
        <v>2368800</v>
      </c>
      <c r="Y6" s="16">
        <f t="shared" si="20"/>
        <v>2476800</v>
      </c>
      <c r="Z6" s="16">
        <f t="shared" si="21"/>
        <v>950400</v>
      </c>
      <c r="AA6" s="16">
        <f t="shared" si="22"/>
        <v>648000</v>
      </c>
      <c r="AB6" s="16">
        <f t="shared" si="23"/>
        <v>1036800</v>
      </c>
      <c r="AC6" s="20"/>
      <c r="AD6" s="17">
        <f t="shared" si="24"/>
        <v>7480800</v>
      </c>
    </row>
    <row r="7" spans="1:30" x14ac:dyDescent="0.25">
      <c r="A7" t="s">
        <v>4</v>
      </c>
      <c r="B7" t="s">
        <v>26</v>
      </c>
      <c r="C7" s="2">
        <v>150</v>
      </c>
      <c r="D7" s="7">
        <v>44</v>
      </c>
      <c r="E7" s="7">
        <v>42</v>
      </c>
      <c r="F7" s="7">
        <v>35</v>
      </c>
      <c r="G7" s="7">
        <f t="shared" si="5"/>
        <v>36</v>
      </c>
      <c r="H7" s="7">
        <f t="shared" si="6"/>
        <v>45</v>
      </c>
      <c r="I7" s="9">
        <f>IF(D7&gt;8,D7-40,0)</f>
        <v>4</v>
      </c>
      <c r="J7" s="9">
        <f t="shared" si="7"/>
        <v>5</v>
      </c>
      <c r="K7" s="9">
        <v>2</v>
      </c>
      <c r="L7" s="9">
        <f t="shared" si="8"/>
        <v>1</v>
      </c>
      <c r="M7" s="9">
        <v>2</v>
      </c>
      <c r="N7" s="12">
        <f t="shared" si="9"/>
        <v>6600</v>
      </c>
      <c r="O7" s="12">
        <f t="shared" si="10"/>
        <v>6300</v>
      </c>
      <c r="P7" s="12">
        <f t="shared" si="11"/>
        <v>5250</v>
      </c>
      <c r="Q7" s="12">
        <f t="shared" si="12"/>
        <v>5400</v>
      </c>
      <c r="R7" s="12">
        <f t="shared" si="13"/>
        <v>6750</v>
      </c>
      <c r="S7" s="14">
        <f t="shared" si="14"/>
        <v>300</v>
      </c>
      <c r="T7" s="14">
        <f t="shared" si="15"/>
        <v>375</v>
      </c>
      <c r="U7" s="14">
        <f t="shared" si="16"/>
        <v>150</v>
      </c>
      <c r="V7" s="14">
        <f t="shared" si="17"/>
        <v>75</v>
      </c>
      <c r="W7" s="14">
        <f t="shared" si="18"/>
        <v>150</v>
      </c>
      <c r="X7" s="16">
        <f t="shared" si="19"/>
        <v>1980000</v>
      </c>
      <c r="Y7" s="16">
        <f t="shared" si="20"/>
        <v>2362500</v>
      </c>
      <c r="Z7" s="16">
        <f t="shared" si="21"/>
        <v>787500</v>
      </c>
      <c r="AA7" s="16">
        <f t="shared" si="22"/>
        <v>405000</v>
      </c>
      <c r="AB7" s="16">
        <f t="shared" si="23"/>
        <v>1012500</v>
      </c>
      <c r="AC7" s="20"/>
      <c r="AD7" s="17">
        <f t="shared" si="24"/>
        <v>6547500</v>
      </c>
    </row>
    <row r="8" spans="1:30" x14ac:dyDescent="0.25">
      <c r="A8" t="s">
        <v>5</v>
      </c>
      <c r="B8" t="s">
        <v>27</v>
      </c>
      <c r="C8" s="2">
        <v>140</v>
      </c>
      <c r="D8" s="7">
        <v>32</v>
      </c>
      <c r="E8" s="7">
        <v>41</v>
      </c>
      <c r="F8" s="7">
        <v>39</v>
      </c>
      <c r="G8" s="7">
        <f t="shared" si="5"/>
        <v>40</v>
      </c>
      <c r="H8" s="7">
        <f t="shared" si="6"/>
        <v>33</v>
      </c>
      <c r="I8" s="9">
        <f t="shared" ref="I8:I22" si="25">IF(D8&gt;40,D8-40,0)</f>
        <v>0</v>
      </c>
      <c r="J8" s="9">
        <f t="shared" si="7"/>
        <v>1</v>
      </c>
      <c r="K8" s="9">
        <v>2</v>
      </c>
      <c r="L8" s="9">
        <f t="shared" si="8"/>
        <v>1</v>
      </c>
      <c r="M8" s="9">
        <v>1</v>
      </c>
      <c r="N8" s="12">
        <f t="shared" si="9"/>
        <v>4480</v>
      </c>
      <c r="O8" s="12">
        <f t="shared" si="10"/>
        <v>5740</v>
      </c>
      <c r="P8" s="12">
        <f t="shared" si="11"/>
        <v>5460</v>
      </c>
      <c r="Q8" s="12">
        <f t="shared" si="12"/>
        <v>5600</v>
      </c>
      <c r="R8" s="12">
        <f t="shared" si="13"/>
        <v>4620</v>
      </c>
      <c r="S8" s="14">
        <f t="shared" si="14"/>
        <v>0</v>
      </c>
      <c r="T8" s="14">
        <f t="shared" si="15"/>
        <v>70</v>
      </c>
      <c r="U8" s="14">
        <f t="shared" si="16"/>
        <v>140</v>
      </c>
      <c r="V8" s="14">
        <f t="shared" si="17"/>
        <v>70</v>
      </c>
      <c r="W8" s="14">
        <f t="shared" si="18"/>
        <v>70</v>
      </c>
      <c r="X8" s="16">
        <f t="shared" si="19"/>
        <v>0</v>
      </c>
      <c r="Y8" s="16">
        <f t="shared" si="20"/>
        <v>401800</v>
      </c>
      <c r="Z8" s="16">
        <f t="shared" si="21"/>
        <v>764400</v>
      </c>
      <c r="AA8" s="16">
        <f t="shared" si="22"/>
        <v>392000</v>
      </c>
      <c r="AB8" s="16">
        <f t="shared" si="23"/>
        <v>323400</v>
      </c>
      <c r="AC8" s="20"/>
      <c r="AD8" s="17">
        <f t="shared" si="24"/>
        <v>1881600</v>
      </c>
    </row>
    <row r="9" spans="1:30" x14ac:dyDescent="0.25">
      <c r="A9" t="s">
        <v>6</v>
      </c>
      <c r="B9" t="s">
        <v>25</v>
      </c>
      <c r="C9" s="2">
        <v>121</v>
      </c>
      <c r="D9" s="7">
        <v>23</v>
      </c>
      <c r="E9" s="7">
        <v>38</v>
      </c>
      <c r="F9" s="7">
        <v>45</v>
      </c>
      <c r="G9" s="7">
        <f t="shared" si="5"/>
        <v>46</v>
      </c>
      <c r="H9" s="7">
        <f t="shared" si="6"/>
        <v>24</v>
      </c>
      <c r="I9" s="9">
        <f t="shared" si="25"/>
        <v>0</v>
      </c>
      <c r="J9" s="9">
        <f t="shared" si="7"/>
        <v>1</v>
      </c>
      <c r="K9" s="9">
        <v>3</v>
      </c>
      <c r="L9" s="9">
        <f t="shared" si="8"/>
        <v>2</v>
      </c>
      <c r="M9" s="9">
        <v>3</v>
      </c>
      <c r="N9" s="12">
        <f t="shared" si="9"/>
        <v>2783</v>
      </c>
      <c r="O9" s="12">
        <f t="shared" si="10"/>
        <v>4598</v>
      </c>
      <c r="P9" s="12">
        <f t="shared" si="11"/>
        <v>5445</v>
      </c>
      <c r="Q9" s="12">
        <f t="shared" si="12"/>
        <v>5566</v>
      </c>
      <c r="R9" s="12">
        <f t="shared" si="13"/>
        <v>2904</v>
      </c>
      <c r="S9" s="14">
        <f t="shared" si="14"/>
        <v>0</v>
      </c>
      <c r="T9" s="14">
        <f t="shared" si="15"/>
        <v>60.5</v>
      </c>
      <c r="U9" s="14">
        <f t="shared" si="16"/>
        <v>181.5</v>
      </c>
      <c r="V9" s="14">
        <f t="shared" si="17"/>
        <v>121</v>
      </c>
      <c r="W9" s="14">
        <f t="shared" si="18"/>
        <v>181.5</v>
      </c>
      <c r="X9" s="16">
        <f t="shared" si="19"/>
        <v>0</v>
      </c>
      <c r="Y9" s="16">
        <f t="shared" si="20"/>
        <v>278179</v>
      </c>
      <c r="Z9" s="16">
        <f t="shared" si="21"/>
        <v>988267.5</v>
      </c>
      <c r="AA9" s="16">
        <f t="shared" si="22"/>
        <v>673486</v>
      </c>
      <c r="AB9" s="16">
        <f t="shared" si="23"/>
        <v>527076</v>
      </c>
      <c r="AC9" s="20"/>
      <c r="AD9" s="17">
        <f t="shared" si="24"/>
        <v>2467008.5</v>
      </c>
    </row>
    <row r="10" spans="1:30" x14ac:dyDescent="0.25">
      <c r="A10" t="s">
        <v>7</v>
      </c>
      <c r="B10" t="s">
        <v>28</v>
      </c>
      <c r="C10" s="2">
        <v>211</v>
      </c>
      <c r="D10" s="7">
        <v>43</v>
      </c>
      <c r="E10" s="7">
        <v>42</v>
      </c>
      <c r="F10" s="7">
        <v>39</v>
      </c>
      <c r="G10" s="7">
        <f t="shared" si="5"/>
        <v>40</v>
      </c>
      <c r="H10" s="7">
        <f t="shared" si="6"/>
        <v>44</v>
      </c>
      <c r="I10" s="9">
        <f t="shared" si="25"/>
        <v>3</v>
      </c>
      <c r="J10" s="9">
        <f t="shared" si="7"/>
        <v>4</v>
      </c>
      <c r="K10" s="9">
        <v>4</v>
      </c>
      <c r="L10" s="9">
        <f t="shared" si="8"/>
        <v>3</v>
      </c>
      <c r="M10" s="9">
        <v>2</v>
      </c>
      <c r="N10" s="12">
        <f t="shared" si="9"/>
        <v>9073</v>
      </c>
      <c r="O10" s="12">
        <f t="shared" si="10"/>
        <v>8862</v>
      </c>
      <c r="P10" s="12">
        <f t="shared" si="11"/>
        <v>8229</v>
      </c>
      <c r="Q10" s="12">
        <f t="shared" si="12"/>
        <v>8440</v>
      </c>
      <c r="R10" s="12">
        <f t="shared" si="13"/>
        <v>9284</v>
      </c>
      <c r="S10" s="14">
        <f t="shared" si="14"/>
        <v>316.5</v>
      </c>
      <c r="T10" s="14">
        <f t="shared" si="15"/>
        <v>422</v>
      </c>
      <c r="U10" s="14">
        <f t="shared" si="16"/>
        <v>422</v>
      </c>
      <c r="V10" s="14">
        <f t="shared" si="17"/>
        <v>316.5</v>
      </c>
      <c r="W10" s="14">
        <f t="shared" si="18"/>
        <v>211</v>
      </c>
      <c r="X10" s="16">
        <f t="shared" si="19"/>
        <v>2871604.5</v>
      </c>
      <c r="Y10" s="16">
        <f t="shared" si="20"/>
        <v>3739764</v>
      </c>
      <c r="Z10" s="16">
        <f t="shared" si="21"/>
        <v>3472638</v>
      </c>
      <c r="AA10" s="16">
        <f t="shared" si="22"/>
        <v>2671260</v>
      </c>
      <c r="AB10" s="16">
        <f t="shared" si="23"/>
        <v>1958924</v>
      </c>
      <c r="AC10" s="20"/>
      <c r="AD10" s="17">
        <f t="shared" si="24"/>
        <v>14714190.5</v>
      </c>
    </row>
    <row r="11" spans="1:30" x14ac:dyDescent="0.25">
      <c r="A11" t="s">
        <v>8</v>
      </c>
      <c r="B11" t="s">
        <v>21</v>
      </c>
      <c r="C11" s="2">
        <v>132</v>
      </c>
      <c r="D11" s="7">
        <v>43</v>
      </c>
      <c r="E11" s="7">
        <v>41</v>
      </c>
      <c r="F11" s="7">
        <v>38</v>
      </c>
      <c r="G11" s="7">
        <f t="shared" si="5"/>
        <v>39</v>
      </c>
      <c r="H11" s="7">
        <f t="shared" si="6"/>
        <v>44</v>
      </c>
      <c r="I11" s="9">
        <f t="shared" si="25"/>
        <v>3</v>
      </c>
      <c r="J11" s="9">
        <f t="shared" si="7"/>
        <v>4</v>
      </c>
      <c r="K11" s="9">
        <v>4</v>
      </c>
      <c r="L11" s="9">
        <f t="shared" si="8"/>
        <v>3</v>
      </c>
      <c r="M11" s="9">
        <v>1</v>
      </c>
      <c r="N11" s="12">
        <f t="shared" si="9"/>
        <v>5676</v>
      </c>
      <c r="O11" s="12">
        <f t="shared" si="10"/>
        <v>5412</v>
      </c>
      <c r="P11" s="12">
        <f t="shared" si="11"/>
        <v>5016</v>
      </c>
      <c r="Q11" s="12">
        <f t="shared" si="12"/>
        <v>5148</v>
      </c>
      <c r="R11" s="12">
        <f t="shared" si="13"/>
        <v>5808</v>
      </c>
      <c r="S11" s="14">
        <f t="shared" si="14"/>
        <v>198</v>
      </c>
      <c r="T11" s="14">
        <f t="shared" si="15"/>
        <v>264</v>
      </c>
      <c r="U11" s="14">
        <f t="shared" si="16"/>
        <v>264</v>
      </c>
      <c r="V11" s="14">
        <f t="shared" si="17"/>
        <v>198</v>
      </c>
      <c r="W11" s="14">
        <f t="shared" si="18"/>
        <v>66</v>
      </c>
      <c r="X11" s="16">
        <f t="shared" si="19"/>
        <v>1123848</v>
      </c>
      <c r="Y11" s="16">
        <f t="shared" si="20"/>
        <v>1428768</v>
      </c>
      <c r="Z11" s="16">
        <f t="shared" si="21"/>
        <v>1324224</v>
      </c>
      <c r="AA11" s="16">
        <f t="shared" si="22"/>
        <v>1019304</v>
      </c>
      <c r="AB11" s="16">
        <f t="shared" si="23"/>
        <v>383328</v>
      </c>
      <c r="AC11" s="20"/>
      <c r="AD11" s="17">
        <f t="shared" si="24"/>
        <v>5279472</v>
      </c>
    </row>
    <row r="12" spans="1:30" x14ac:dyDescent="0.25">
      <c r="A12" t="s">
        <v>9</v>
      </c>
      <c r="B12" t="s">
        <v>32</v>
      </c>
      <c r="C12" s="2">
        <v>132</v>
      </c>
      <c r="D12" s="7">
        <v>43</v>
      </c>
      <c r="E12" s="7">
        <v>42</v>
      </c>
      <c r="F12" s="7">
        <v>48</v>
      </c>
      <c r="G12" s="7">
        <f t="shared" si="5"/>
        <v>49</v>
      </c>
      <c r="H12" s="7">
        <f t="shared" si="6"/>
        <v>44</v>
      </c>
      <c r="I12" s="9">
        <f t="shared" si="25"/>
        <v>3</v>
      </c>
      <c r="J12" s="9">
        <f t="shared" si="7"/>
        <v>4</v>
      </c>
      <c r="K12" s="9">
        <v>3</v>
      </c>
      <c r="L12" s="9">
        <f t="shared" si="8"/>
        <v>2</v>
      </c>
      <c r="M12" s="9">
        <v>1</v>
      </c>
      <c r="N12" s="12">
        <f t="shared" si="9"/>
        <v>5676</v>
      </c>
      <c r="O12" s="12">
        <f t="shared" si="10"/>
        <v>5544</v>
      </c>
      <c r="P12" s="12">
        <f t="shared" si="11"/>
        <v>6336</v>
      </c>
      <c r="Q12" s="12">
        <f t="shared" si="12"/>
        <v>6468</v>
      </c>
      <c r="R12" s="12">
        <f t="shared" si="13"/>
        <v>5808</v>
      </c>
      <c r="S12" s="14">
        <f t="shared" si="14"/>
        <v>198</v>
      </c>
      <c r="T12" s="14">
        <f t="shared" si="15"/>
        <v>264</v>
      </c>
      <c r="U12" s="14">
        <f t="shared" si="16"/>
        <v>198</v>
      </c>
      <c r="V12" s="14">
        <f t="shared" si="17"/>
        <v>132</v>
      </c>
      <c r="W12" s="14">
        <f t="shared" si="18"/>
        <v>66</v>
      </c>
      <c r="X12" s="16">
        <f t="shared" si="19"/>
        <v>1123848</v>
      </c>
      <c r="Y12" s="16">
        <f t="shared" si="20"/>
        <v>1463616</v>
      </c>
      <c r="Z12" s="16">
        <f t="shared" si="21"/>
        <v>1254528</v>
      </c>
      <c r="AA12" s="16">
        <f t="shared" si="22"/>
        <v>853776</v>
      </c>
      <c r="AB12" s="16">
        <f t="shared" si="23"/>
        <v>383328</v>
      </c>
      <c r="AC12" s="20"/>
      <c r="AD12" s="17">
        <f t="shared" si="24"/>
        <v>5079096</v>
      </c>
    </row>
    <row r="13" spans="1:30" x14ac:dyDescent="0.25">
      <c r="A13" t="s">
        <v>10</v>
      </c>
      <c r="B13" t="s">
        <v>32</v>
      </c>
      <c r="C13" s="2">
        <v>133</v>
      </c>
      <c r="D13" s="7">
        <v>45</v>
      </c>
      <c r="E13" s="7">
        <v>45</v>
      </c>
      <c r="F13" s="7">
        <v>45</v>
      </c>
      <c r="G13" s="7">
        <f t="shared" si="5"/>
        <v>46</v>
      </c>
      <c r="H13" s="7">
        <f t="shared" si="6"/>
        <v>46</v>
      </c>
      <c r="I13" s="9">
        <f t="shared" si="25"/>
        <v>5</v>
      </c>
      <c r="J13" s="9">
        <f t="shared" si="7"/>
        <v>6</v>
      </c>
      <c r="K13" s="9">
        <v>5</v>
      </c>
      <c r="L13" s="9">
        <f t="shared" si="8"/>
        <v>4</v>
      </c>
      <c r="M13" s="9">
        <v>2</v>
      </c>
      <c r="N13" s="12">
        <f t="shared" si="9"/>
        <v>5985</v>
      </c>
      <c r="O13" s="12">
        <f t="shared" si="10"/>
        <v>5985</v>
      </c>
      <c r="P13" s="12">
        <f t="shared" si="11"/>
        <v>5985</v>
      </c>
      <c r="Q13" s="12">
        <f t="shared" si="12"/>
        <v>6118</v>
      </c>
      <c r="R13" s="12">
        <f t="shared" si="13"/>
        <v>6118</v>
      </c>
      <c r="S13" s="14">
        <f t="shared" si="14"/>
        <v>332.5</v>
      </c>
      <c r="T13" s="14">
        <f t="shared" si="15"/>
        <v>399</v>
      </c>
      <c r="U13" s="14">
        <f t="shared" si="16"/>
        <v>332.5</v>
      </c>
      <c r="V13" s="14">
        <f t="shared" si="17"/>
        <v>266</v>
      </c>
      <c r="W13" s="14">
        <f t="shared" si="18"/>
        <v>133</v>
      </c>
      <c r="X13" s="16">
        <f t="shared" si="19"/>
        <v>1990012.5</v>
      </c>
      <c r="Y13" s="16">
        <f t="shared" si="20"/>
        <v>2388015</v>
      </c>
      <c r="Z13" s="16">
        <f t="shared" si="21"/>
        <v>1990012.5</v>
      </c>
      <c r="AA13" s="16">
        <f t="shared" si="22"/>
        <v>1627388</v>
      </c>
      <c r="AB13" s="16">
        <f t="shared" si="23"/>
        <v>813694</v>
      </c>
      <c r="AC13" s="20"/>
      <c r="AD13" s="17">
        <f t="shared" si="24"/>
        <v>8809122</v>
      </c>
    </row>
    <row r="14" spans="1:30" x14ac:dyDescent="0.25">
      <c r="A14" t="s">
        <v>11</v>
      </c>
      <c r="B14" t="s">
        <v>25</v>
      </c>
      <c r="C14" s="2">
        <v>163</v>
      </c>
      <c r="D14" s="7">
        <v>34</v>
      </c>
      <c r="E14" s="7">
        <v>45</v>
      </c>
      <c r="F14" s="7">
        <v>46</v>
      </c>
      <c r="G14" s="7">
        <f t="shared" si="5"/>
        <v>47</v>
      </c>
      <c r="H14" s="7">
        <f t="shared" si="6"/>
        <v>35</v>
      </c>
      <c r="I14" s="9">
        <f t="shared" si="25"/>
        <v>0</v>
      </c>
      <c r="J14" s="9">
        <f t="shared" si="7"/>
        <v>1</v>
      </c>
      <c r="K14" s="9">
        <v>6</v>
      </c>
      <c r="L14" s="9">
        <f t="shared" si="8"/>
        <v>5</v>
      </c>
      <c r="M14" s="9">
        <v>0</v>
      </c>
      <c r="N14" s="12">
        <f t="shared" si="9"/>
        <v>5542</v>
      </c>
      <c r="O14" s="12">
        <f t="shared" si="10"/>
        <v>7335</v>
      </c>
      <c r="P14" s="12">
        <f t="shared" si="11"/>
        <v>7498</v>
      </c>
      <c r="Q14" s="12">
        <f t="shared" si="12"/>
        <v>7661</v>
      </c>
      <c r="R14" s="12">
        <f t="shared" si="13"/>
        <v>5705</v>
      </c>
      <c r="S14" s="14">
        <f t="shared" si="14"/>
        <v>0</v>
      </c>
      <c r="T14" s="14">
        <f t="shared" si="15"/>
        <v>81.5</v>
      </c>
      <c r="U14" s="14">
        <f t="shared" si="16"/>
        <v>489</v>
      </c>
      <c r="V14" s="14">
        <f t="shared" si="17"/>
        <v>407.5</v>
      </c>
      <c r="W14" s="14">
        <f t="shared" si="18"/>
        <v>0</v>
      </c>
      <c r="X14" s="16">
        <f t="shared" si="19"/>
        <v>0</v>
      </c>
      <c r="Y14" s="16">
        <f t="shared" si="20"/>
        <v>597802.5</v>
      </c>
      <c r="Z14" s="16">
        <f t="shared" si="21"/>
        <v>3666522</v>
      </c>
      <c r="AA14" s="16">
        <f t="shared" si="22"/>
        <v>3121857.5</v>
      </c>
      <c r="AB14" s="16">
        <f t="shared" si="23"/>
        <v>0</v>
      </c>
      <c r="AC14" s="20"/>
      <c r="AD14" s="17">
        <f t="shared" si="24"/>
        <v>7386182</v>
      </c>
    </row>
    <row r="15" spans="1:30" x14ac:dyDescent="0.25">
      <c r="A15" t="s">
        <v>12</v>
      </c>
      <c r="B15" t="s">
        <v>31</v>
      </c>
      <c r="C15" s="2">
        <v>143</v>
      </c>
      <c r="D15" s="7">
        <v>45</v>
      </c>
      <c r="E15" s="7">
        <v>46</v>
      </c>
      <c r="F15" s="7">
        <v>44</v>
      </c>
      <c r="G15" s="7">
        <f t="shared" si="5"/>
        <v>45</v>
      </c>
      <c r="H15" s="7">
        <f t="shared" si="6"/>
        <v>46</v>
      </c>
      <c r="I15" s="9">
        <f t="shared" si="25"/>
        <v>5</v>
      </c>
      <c r="J15" s="9">
        <f t="shared" si="7"/>
        <v>6</v>
      </c>
      <c r="K15" s="9">
        <v>0</v>
      </c>
      <c r="L15" s="9">
        <v>1</v>
      </c>
      <c r="M15" s="9">
        <v>0</v>
      </c>
      <c r="N15" s="12">
        <f t="shared" si="9"/>
        <v>6435</v>
      </c>
      <c r="O15" s="12">
        <f t="shared" si="10"/>
        <v>6578</v>
      </c>
      <c r="P15" s="12">
        <f t="shared" si="11"/>
        <v>6292</v>
      </c>
      <c r="Q15" s="12">
        <f t="shared" si="12"/>
        <v>6435</v>
      </c>
      <c r="R15" s="12">
        <f t="shared" si="13"/>
        <v>6578</v>
      </c>
      <c r="S15" s="14">
        <f t="shared" si="14"/>
        <v>357.5</v>
      </c>
      <c r="T15" s="14">
        <f t="shared" si="15"/>
        <v>429</v>
      </c>
      <c r="U15" s="14">
        <f t="shared" si="16"/>
        <v>0</v>
      </c>
      <c r="V15" s="14">
        <f t="shared" si="17"/>
        <v>71.5</v>
      </c>
      <c r="W15" s="14">
        <f t="shared" si="18"/>
        <v>0</v>
      </c>
      <c r="X15" s="16">
        <f t="shared" si="19"/>
        <v>2300512.5</v>
      </c>
      <c r="Y15" s="16">
        <f t="shared" si="20"/>
        <v>2821962</v>
      </c>
      <c r="Z15" s="16">
        <f t="shared" si="21"/>
        <v>0</v>
      </c>
      <c r="AA15" s="16">
        <f t="shared" si="22"/>
        <v>460102.5</v>
      </c>
      <c r="AB15" s="16">
        <f t="shared" si="23"/>
        <v>0</v>
      </c>
      <c r="AC15" s="20"/>
      <c r="AD15" s="17">
        <f t="shared" si="24"/>
        <v>5582577</v>
      </c>
    </row>
    <row r="16" spans="1:30" x14ac:dyDescent="0.25">
      <c r="A16" t="s">
        <v>13</v>
      </c>
      <c r="B16" t="s">
        <v>27</v>
      </c>
      <c r="C16" s="2">
        <v>143</v>
      </c>
      <c r="D16" s="7">
        <v>42</v>
      </c>
      <c r="E16" s="7">
        <v>44</v>
      </c>
      <c r="F16" s="7">
        <v>44</v>
      </c>
      <c r="G16" s="7">
        <f t="shared" si="5"/>
        <v>45</v>
      </c>
      <c r="H16" s="7">
        <f t="shared" si="6"/>
        <v>43</v>
      </c>
      <c r="I16" s="9">
        <f t="shared" si="25"/>
        <v>2</v>
      </c>
      <c r="J16" s="9">
        <f t="shared" si="7"/>
        <v>3</v>
      </c>
      <c r="K16" s="9">
        <v>1</v>
      </c>
      <c r="L16" s="9">
        <f t="shared" si="8"/>
        <v>0</v>
      </c>
      <c r="M16" s="9">
        <v>2</v>
      </c>
      <c r="N16" s="12">
        <f t="shared" si="9"/>
        <v>6006</v>
      </c>
      <c r="O16" s="12">
        <f t="shared" si="10"/>
        <v>6292</v>
      </c>
      <c r="P16" s="12">
        <f t="shared" si="11"/>
        <v>6292</v>
      </c>
      <c r="Q16" s="12">
        <f t="shared" si="12"/>
        <v>6435</v>
      </c>
      <c r="R16" s="12">
        <f t="shared" si="13"/>
        <v>6149</v>
      </c>
      <c r="S16" s="14">
        <f t="shared" si="14"/>
        <v>143</v>
      </c>
      <c r="T16" s="14">
        <f t="shared" si="15"/>
        <v>214.5</v>
      </c>
      <c r="U16" s="14">
        <f t="shared" si="16"/>
        <v>71.5</v>
      </c>
      <c r="V16" s="14">
        <f t="shared" si="17"/>
        <v>0</v>
      </c>
      <c r="W16" s="14">
        <f t="shared" si="18"/>
        <v>143</v>
      </c>
      <c r="X16" s="16">
        <f t="shared" si="19"/>
        <v>858858</v>
      </c>
      <c r="Y16" s="16">
        <f t="shared" si="20"/>
        <v>1349634</v>
      </c>
      <c r="Z16" s="16">
        <f t="shared" si="21"/>
        <v>449878</v>
      </c>
      <c r="AA16" s="16">
        <f t="shared" si="22"/>
        <v>0</v>
      </c>
      <c r="AB16" s="16">
        <f t="shared" si="23"/>
        <v>879307</v>
      </c>
      <c r="AC16" s="20"/>
      <c r="AD16" s="17">
        <f t="shared" si="24"/>
        <v>3537677</v>
      </c>
    </row>
    <row r="17" spans="1:30" x14ac:dyDescent="0.25">
      <c r="A17" t="s">
        <v>14</v>
      </c>
      <c r="B17" t="s">
        <v>28</v>
      </c>
      <c r="C17" s="2">
        <v>133</v>
      </c>
      <c r="D17" s="7">
        <v>43</v>
      </c>
      <c r="E17" s="7">
        <v>43</v>
      </c>
      <c r="F17" s="7">
        <v>42</v>
      </c>
      <c r="G17" s="7">
        <f t="shared" si="5"/>
        <v>43</v>
      </c>
      <c r="H17" s="7">
        <f t="shared" si="6"/>
        <v>44</v>
      </c>
      <c r="I17" s="9">
        <f t="shared" si="25"/>
        <v>3</v>
      </c>
      <c r="J17" s="9">
        <f t="shared" si="7"/>
        <v>4</v>
      </c>
      <c r="K17" s="9">
        <v>0</v>
      </c>
      <c r="L17" s="9">
        <v>1</v>
      </c>
      <c r="M17" s="9">
        <v>1</v>
      </c>
      <c r="N17" s="12">
        <f t="shared" si="9"/>
        <v>5719</v>
      </c>
      <c r="O17" s="12">
        <f t="shared" si="10"/>
        <v>5719</v>
      </c>
      <c r="P17" s="12">
        <f t="shared" si="11"/>
        <v>5586</v>
      </c>
      <c r="Q17" s="12">
        <f t="shared" si="12"/>
        <v>5719</v>
      </c>
      <c r="R17" s="12">
        <f t="shared" si="13"/>
        <v>5852</v>
      </c>
      <c r="S17" s="14">
        <f t="shared" si="14"/>
        <v>199.5</v>
      </c>
      <c r="T17" s="14">
        <f t="shared" si="15"/>
        <v>266</v>
      </c>
      <c r="U17" s="14">
        <f t="shared" si="16"/>
        <v>0</v>
      </c>
      <c r="V17" s="14">
        <f t="shared" si="17"/>
        <v>66.5</v>
      </c>
      <c r="W17" s="14">
        <f t="shared" si="18"/>
        <v>66.5</v>
      </c>
      <c r="X17" s="16">
        <f t="shared" si="19"/>
        <v>1140940.5</v>
      </c>
      <c r="Y17" s="16">
        <f t="shared" si="20"/>
        <v>1521254</v>
      </c>
      <c r="Z17" s="16">
        <f t="shared" si="21"/>
        <v>0</v>
      </c>
      <c r="AA17" s="16">
        <f t="shared" si="22"/>
        <v>380313.5</v>
      </c>
      <c r="AB17" s="16">
        <f t="shared" si="23"/>
        <v>389158</v>
      </c>
      <c r="AC17" s="20"/>
      <c r="AD17" s="17">
        <f t="shared" si="24"/>
        <v>3431666</v>
      </c>
    </row>
    <row r="18" spans="1:30" x14ac:dyDescent="0.25">
      <c r="A18" t="s">
        <v>15</v>
      </c>
      <c r="B18" t="s">
        <v>23</v>
      </c>
      <c r="C18" s="2">
        <v>145</v>
      </c>
      <c r="D18" s="7">
        <v>44</v>
      </c>
      <c r="E18" s="7">
        <v>43</v>
      </c>
      <c r="F18" s="7">
        <v>43</v>
      </c>
      <c r="G18" s="7">
        <f t="shared" si="5"/>
        <v>44</v>
      </c>
      <c r="H18" s="7">
        <f t="shared" si="6"/>
        <v>45</v>
      </c>
      <c r="I18" s="9">
        <f t="shared" si="25"/>
        <v>4</v>
      </c>
      <c r="J18" s="9">
        <f t="shared" si="7"/>
        <v>5</v>
      </c>
      <c r="K18" s="9">
        <v>1</v>
      </c>
      <c r="L18" s="9">
        <f t="shared" si="8"/>
        <v>0</v>
      </c>
      <c r="M18" s="9">
        <v>4</v>
      </c>
      <c r="N18" s="12">
        <f>C18*D18</f>
        <v>6380</v>
      </c>
      <c r="O18" s="12">
        <f t="shared" si="10"/>
        <v>6235</v>
      </c>
      <c r="P18" s="12">
        <f t="shared" si="11"/>
        <v>6235</v>
      </c>
      <c r="Q18" s="12">
        <f t="shared" si="12"/>
        <v>6380</v>
      </c>
      <c r="R18" s="12">
        <f t="shared" si="13"/>
        <v>6525</v>
      </c>
      <c r="S18" s="14">
        <f t="shared" si="14"/>
        <v>290</v>
      </c>
      <c r="T18" s="14">
        <f t="shared" si="15"/>
        <v>362.5</v>
      </c>
      <c r="U18" s="14">
        <f t="shared" si="16"/>
        <v>72.5</v>
      </c>
      <c r="V18" s="14">
        <f t="shared" si="17"/>
        <v>0</v>
      </c>
      <c r="W18" s="14">
        <f t="shared" si="18"/>
        <v>290</v>
      </c>
      <c r="X18" s="16">
        <f>N18*S18</f>
        <v>1850200</v>
      </c>
      <c r="Y18" s="16">
        <f t="shared" si="20"/>
        <v>2260187.5</v>
      </c>
      <c r="Z18" s="16">
        <f t="shared" si="21"/>
        <v>452037.5</v>
      </c>
      <c r="AA18" s="16">
        <f t="shared" si="22"/>
        <v>0</v>
      </c>
      <c r="AB18" s="16">
        <f t="shared" si="23"/>
        <v>1892250</v>
      </c>
      <c r="AC18" s="20"/>
      <c r="AD18" s="17">
        <f t="shared" si="24"/>
        <v>6454675</v>
      </c>
    </row>
    <row r="19" spans="1:30" x14ac:dyDescent="0.25">
      <c r="A19" t="s">
        <v>16</v>
      </c>
      <c r="B19" t="s">
        <v>23</v>
      </c>
      <c r="C19" s="2">
        <v>175</v>
      </c>
      <c r="D19" s="7">
        <v>43</v>
      </c>
      <c r="E19" s="7">
        <v>45</v>
      </c>
      <c r="F19" s="7">
        <v>43</v>
      </c>
      <c r="G19" s="7">
        <f t="shared" si="5"/>
        <v>44</v>
      </c>
      <c r="H19" s="7">
        <f t="shared" si="6"/>
        <v>44</v>
      </c>
      <c r="I19" s="9">
        <f t="shared" si="25"/>
        <v>3</v>
      </c>
      <c r="J19" s="9">
        <f t="shared" si="7"/>
        <v>4</v>
      </c>
      <c r="K19" s="9">
        <v>1</v>
      </c>
      <c r="L19" s="9">
        <f t="shared" si="8"/>
        <v>0</v>
      </c>
      <c r="M19" s="9">
        <v>1</v>
      </c>
      <c r="N19" s="12">
        <f t="shared" si="9"/>
        <v>7525</v>
      </c>
      <c r="O19" s="12">
        <f t="shared" si="10"/>
        <v>7875</v>
      </c>
      <c r="P19" s="12">
        <f t="shared" si="11"/>
        <v>7525</v>
      </c>
      <c r="Q19" s="12">
        <f t="shared" si="12"/>
        <v>7700</v>
      </c>
      <c r="R19" s="12">
        <f t="shared" si="13"/>
        <v>7700</v>
      </c>
      <c r="S19" s="14">
        <f t="shared" si="14"/>
        <v>262.5</v>
      </c>
      <c r="T19" s="14">
        <f t="shared" si="15"/>
        <v>350</v>
      </c>
      <c r="U19" s="14">
        <f t="shared" si="16"/>
        <v>87.5</v>
      </c>
      <c r="V19" s="14">
        <f t="shared" si="17"/>
        <v>0</v>
      </c>
      <c r="W19" s="14">
        <f t="shared" si="18"/>
        <v>87.5</v>
      </c>
      <c r="X19" s="16">
        <f t="shared" si="19"/>
        <v>1975312.5</v>
      </c>
      <c r="Y19" s="16">
        <f t="shared" si="20"/>
        <v>2756250</v>
      </c>
      <c r="Z19" s="16">
        <f t="shared" si="21"/>
        <v>658437.5</v>
      </c>
      <c r="AA19" s="16">
        <f t="shared" si="22"/>
        <v>0</v>
      </c>
      <c r="AB19" s="16">
        <f t="shared" si="23"/>
        <v>673750</v>
      </c>
      <c r="AC19" s="20"/>
      <c r="AD19" s="17">
        <f t="shared" si="24"/>
        <v>6063750</v>
      </c>
    </row>
    <row r="20" spans="1:30" x14ac:dyDescent="0.25">
      <c r="A20" t="s">
        <v>17</v>
      </c>
      <c r="B20" t="s">
        <v>33</v>
      </c>
      <c r="C20" s="2">
        <v>154</v>
      </c>
      <c r="D20" s="7">
        <v>41</v>
      </c>
      <c r="E20" s="7">
        <v>45</v>
      </c>
      <c r="F20" s="7">
        <v>42</v>
      </c>
      <c r="G20" s="7">
        <f t="shared" si="5"/>
        <v>43</v>
      </c>
      <c r="H20" s="7">
        <f t="shared" si="6"/>
        <v>42</v>
      </c>
      <c r="I20" s="9">
        <f t="shared" si="25"/>
        <v>1</v>
      </c>
      <c r="J20" s="9">
        <f t="shared" si="7"/>
        <v>2</v>
      </c>
      <c r="K20" s="9">
        <v>0</v>
      </c>
      <c r="L20" s="9">
        <v>1</v>
      </c>
      <c r="M20" s="9">
        <v>3</v>
      </c>
      <c r="N20" s="12">
        <f t="shared" si="9"/>
        <v>6314</v>
      </c>
      <c r="O20" s="12">
        <f t="shared" si="10"/>
        <v>6930</v>
      </c>
      <c r="P20" s="12">
        <f t="shared" si="11"/>
        <v>6468</v>
      </c>
      <c r="Q20" s="12">
        <f t="shared" si="12"/>
        <v>6622</v>
      </c>
      <c r="R20" s="12">
        <f t="shared" si="13"/>
        <v>6468</v>
      </c>
      <c r="S20" s="14">
        <f t="shared" si="14"/>
        <v>77</v>
      </c>
      <c r="T20" s="14">
        <f t="shared" si="15"/>
        <v>154</v>
      </c>
      <c r="U20" s="14">
        <f t="shared" si="16"/>
        <v>0</v>
      </c>
      <c r="V20" s="14">
        <f t="shared" si="17"/>
        <v>77</v>
      </c>
      <c r="W20" s="14">
        <f t="shared" si="18"/>
        <v>231</v>
      </c>
      <c r="X20" s="16">
        <f t="shared" si="19"/>
        <v>486178</v>
      </c>
      <c r="Y20" s="16">
        <f t="shared" si="20"/>
        <v>1067220</v>
      </c>
      <c r="Z20" s="16">
        <f t="shared" si="21"/>
        <v>0</v>
      </c>
      <c r="AA20" s="16">
        <f t="shared" si="22"/>
        <v>509894</v>
      </c>
      <c r="AB20" s="16">
        <f t="shared" si="23"/>
        <v>1494108</v>
      </c>
      <c r="AC20" s="20"/>
      <c r="AD20" s="17">
        <f t="shared" si="24"/>
        <v>3557400</v>
      </c>
    </row>
    <row r="21" spans="1:30" x14ac:dyDescent="0.25">
      <c r="A21" t="s">
        <v>18</v>
      </c>
      <c r="B21" t="s">
        <v>29</v>
      </c>
      <c r="C21" s="2">
        <v>143</v>
      </c>
      <c r="D21" s="7">
        <v>45</v>
      </c>
      <c r="E21" s="7">
        <v>46</v>
      </c>
      <c r="F21" s="7">
        <v>41</v>
      </c>
      <c r="G21" s="7">
        <f t="shared" si="5"/>
        <v>42</v>
      </c>
      <c r="H21" s="7">
        <f t="shared" si="6"/>
        <v>46</v>
      </c>
      <c r="I21" s="9">
        <f t="shared" si="25"/>
        <v>5</v>
      </c>
      <c r="J21" s="9">
        <f t="shared" si="7"/>
        <v>6</v>
      </c>
      <c r="K21" s="9">
        <v>0</v>
      </c>
      <c r="L21" s="9">
        <v>1</v>
      </c>
      <c r="M21" s="9">
        <v>5</v>
      </c>
      <c r="N21" s="12">
        <f t="shared" si="9"/>
        <v>6435</v>
      </c>
      <c r="O21" s="12">
        <f t="shared" si="10"/>
        <v>6578</v>
      </c>
      <c r="P21" s="12">
        <f t="shared" si="11"/>
        <v>5863</v>
      </c>
      <c r="Q21" s="12">
        <f t="shared" si="12"/>
        <v>6006</v>
      </c>
      <c r="R21" s="12">
        <f t="shared" si="13"/>
        <v>6578</v>
      </c>
      <c r="S21" s="14">
        <f t="shared" si="14"/>
        <v>357.5</v>
      </c>
      <c r="T21" s="14">
        <f t="shared" si="15"/>
        <v>429</v>
      </c>
      <c r="U21" s="14">
        <f t="shared" si="16"/>
        <v>0</v>
      </c>
      <c r="V21" s="14">
        <f t="shared" si="17"/>
        <v>71.5</v>
      </c>
      <c r="W21" s="14">
        <f t="shared" si="18"/>
        <v>357.5</v>
      </c>
      <c r="X21" s="16">
        <f t="shared" si="19"/>
        <v>2300512.5</v>
      </c>
      <c r="Y21" s="16">
        <f t="shared" si="20"/>
        <v>2821962</v>
      </c>
      <c r="Z21" s="16">
        <f t="shared" si="21"/>
        <v>0</v>
      </c>
      <c r="AA21" s="16">
        <f t="shared" si="22"/>
        <v>429429</v>
      </c>
      <c r="AB21" s="16">
        <f t="shared" si="23"/>
        <v>2351635</v>
      </c>
      <c r="AC21" s="20"/>
      <c r="AD21" s="17">
        <f t="shared" si="24"/>
        <v>7903538.5</v>
      </c>
    </row>
    <row r="22" spans="1:30" x14ac:dyDescent="0.25">
      <c r="A22" t="s">
        <v>19</v>
      </c>
      <c r="B22" t="s">
        <v>30</v>
      </c>
      <c r="C22" s="2">
        <v>175</v>
      </c>
      <c r="D22" s="7">
        <v>44</v>
      </c>
      <c r="E22" s="7">
        <v>41</v>
      </c>
      <c r="F22" s="7">
        <v>40</v>
      </c>
      <c r="G22" s="7">
        <f t="shared" si="5"/>
        <v>41</v>
      </c>
      <c r="H22" s="7">
        <f t="shared" si="6"/>
        <v>45</v>
      </c>
      <c r="I22" s="9">
        <f t="shared" si="25"/>
        <v>4</v>
      </c>
      <c r="J22" s="9">
        <f t="shared" si="7"/>
        <v>5</v>
      </c>
      <c r="K22" s="9">
        <v>6</v>
      </c>
      <c r="L22" s="9">
        <f t="shared" si="8"/>
        <v>5</v>
      </c>
      <c r="M22" s="9">
        <v>1</v>
      </c>
      <c r="N22" s="12">
        <f t="shared" si="9"/>
        <v>7700</v>
      </c>
      <c r="O22" s="12">
        <f t="shared" si="10"/>
        <v>7175</v>
      </c>
      <c r="P22" s="12">
        <f t="shared" si="11"/>
        <v>7000</v>
      </c>
      <c r="Q22" s="12">
        <f t="shared" si="12"/>
        <v>7175</v>
      </c>
      <c r="R22" s="12">
        <f t="shared" si="13"/>
        <v>7875</v>
      </c>
      <c r="S22" s="14">
        <f t="shared" si="14"/>
        <v>350</v>
      </c>
      <c r="T22" s="14">
        <f t="shared" si="15"/>
        <v>437.5</v>
      </c>
      <c r="U22" s="14">
        <f t="shared" si="16"/>
        <v>525</v>
      </c>
      <c r="V22" s="14">
        <f t="shared" si="17"/>
        <v>437.5</v>
      </c>
      <c r="W22" s="14">
        <f t="shared" si="18"/>
        <v>87.5</v>
      </c>
      <c r="X22" s="16">
        <f t="shared" si="19"/>
        <v>2695000</v>
      </c>
      <c r="Y22" s="16">
        <f t="shared" si="20"/>
        <v>3139062.5</v>
      </c>
      <c r="Z22" s="16">
        <f t="shared" si="21"/>
        <v>3675000</v>
      </c>
      <c r="AA22" s="16">
        <f t="shared" si="22"/>
        <v>3139062.5</v>
      </c>
      <c r="AB22" s="16">
        <f t="shared" si="23"/>
        <v>689062.5</v>
      </c>
      <c r="AC22" s="20"/>
      <c r="AD22" s="17">
        <f t="shared" si="24"/>
        <v>13337187.5</v>
      </c>
    </row>
    <row r="23" spans="1:30" x14ac:dyDescent="0.25">
      <c r="S23" s="3"/>
    </row>
    <row r="24" spans="1:30" x14ac:dyDescent="0.25">
      <c r="A24" s="4" t="s">
        <v>35</v>
      </c>
      <c r="C24" s="3">
        <f>MAX(C4:C22)</f>
        <v>211</v>
      </c>
      <c r="D24" s="5">
        <f>MAX(D4:D22)</f>
        <v>47</v>
      </c>
      <c r="E24" s="5"/>
      <c r="F24" s="5"/>
      <c r="G24" s="5"/>
      <c r="H24" s="5"/>
      <c r="I24" s="5"/>
      <c r="J24" s="5"/>
      <c r="K24" s="5"/>
      <c r="L24" s="5"/>
      <c r="M24" s="5"/>
      <c r="N24" s="3">
        <f>MAX(N4:N22)</f>
        <v>9073</v>
      </c>
      <c r="O24" s="3">
        <f t="shared" ref="O24:R24" si="26">MAX(O4:O22)</f>
        <v>8862</v>
      </c>
      <c r="P24" s="3">
        <f t="shared" si="26"/>
        <v>8229</v>
      </c>
      <c r="Q24" s="3">
        <f t="shared" si="26"/>
        <v>8440</v>
      </c>
      <c r="R24" s="3">
        <f t="shared" si="26"/>
        <v>9284</v>
      </c>
      <c r="S24" s="3">
        <f t="shared" ref="S24:V24" si="27">MAX(S4:S22)</f>
        <v>420</v>
      </c>
      <c r="T24" s="3">
        <f t="shared" si="27"/>
        <v>480</v>
      </c>
      <c r="U24" s="3">
        <f t="shared" si="27"/>
        <v>525</v>
      </c>
      <c r="V24" s="3">
        <f t="shared" si="27"/>
        <v>437.5</v>
      </c>
      <c r="W24" s="3">
        <f t="shared" ref="W24" si="28">MAX(W4:W22)</f>
        <v>357.5</v>
      </c>
      <c r="X24" s="3">
        <f>MAX(X4:X22)</f>
        <v>2871604.5</v>
      </c>
      <c r="Y24" s="3">
        <f>MAX(Y4:Y22)</f>
        <v>3739764</v>
      </c>
      <c r="Z24" s="3">
        <f>MAX(Z4:Z22)</f>
        <v>3675000</v>
      </c>
      <c r="AA24" s="3">
        <f>MAX(AA4:AA22)</f>
        <v>3139062.5</v>
      </c>
      <c r="AB24" s="3">
        <f>MAX(AB4:AB22)</f>
        <v>2351635</v>
      </c>
      <c r="AC24" s="21"/>
      <c r="AD24" s="3">
        <f>MAX(AD4:AD22)</f>
        <v>14714190.5</v>
      </c>
    </row>
    <row r="25" spans="1:30" x14ac:dyDescent="0.25">
      <c r="A25" s="4" t="s">
        <v>36</v>
      </c>
      <c r="C25" s="3">
        <f>MIN(C4:C22)</f>
        <v>110</v>
      </c>
      <c r="D25" s="5">
        <f>MIN(D5:D23)</f>
        <v>23</v>
      </c>
      <c r="E25" s="5"/>
      <c r="F25" s="5"/>
      <c r="G25" s="5"/>
      <c r="H25" s="5"/>
      <c r="I25" s="5"/>
      <c r="J25" s="5"/>
      <c r="K25" s="5"/>
      <c r="L25" s="5"/>
      <c r="M25" s="5"/>
      <c r="N25" s="3">
        <f>MIN(N5:N22)</f>
        <v>2783</v>
      </c>
      <c r="O25" s="3">
        <f>MIN(O5:O22)</f>
        <v>4598</v>
      </c>
      <c r="P25" s="3">
        <f>MIN(P5:P22)</f>
        <v>5016</v>
      </c>
      <c r="Q25" s="3">
        <f>MIN(Q5:Q22)</f>
        <v>5148</v>
      </c>
      <c r="R25" s="3">
        <f>MIN(R5:R22)</f>
        <v>2904</v>
      </c>
      <c r="S25" s="3">
        <f>MIN(S5:S22)</f>
        <v>0</v>
      </c>
      <c r="T25" s="3">
        <f>MIN(T5:T22)</f>
        <v>60.5</v>
      </c>
      <c r="U25" s="3">
        <f>MIN(U5:U22)</f>
        <v>0</v>
      </c>
      <c r="V25" s="3">
        <f>MIN(V5:V22)</f>
        <v>0</v>
      </c>
      <c r="W25" s="3">
        <f>MIN(W5:W22)</f>
        <v>0</v>
      </c>
      <c r="X25" s="3">
        <f>MIN(X5:X22)</f>
        <v>0</v>
      </c>
      <c r="Y25" s="3">
        <f>MIN(Y5:Y22)</f>
        <v>278179</v>
      </c>
      <c r="Z25" s="3">
        <f>MIN(Z5:Z22)</f>
        <v>0</v>
      </c>
      <c r="AA25" s="3">
        <f>MIN(AA5:AA22)</f>
        <v>0</v>
      </c>
      <c r="AB25" s="3">
        <f t="shared" ref="AB25:AD27" si="29">MAX(AB5:AB23)</f>
        <v>2351635</v>
      </c>
      <c r="AC25" s="21"/>
      <c r="AD25" s="3">
        <f t="shared" si="29"/>
        <v>14714190.5</v>
      </c>
    </row>
    <row r="26" spans="1:30" x14ac:dyDescent="0.25">
      <c r="A26" s="4" t="s">
        <v>37</v>
      </c>
      <c r="C26" s="3">
        <f>AVERAGE(C4:C22)</f>
        <v>145.94736842105263</v>
      </c>
      <c r="D26" s="5">
        <f>AVERAGE(D6:D24)</f>
        <v>41.555555555555557</v>
      </c>
      <c r="E26" s="5"/>
      <c r="F26" s="5"/>
      <c r="G26" s="5"/>
      <c r="H26" s="5"/>
      <c r="I26" s="5"/>
      <c r="J26" s="5"/>
      <c r="K26" s="5"/>
      <c r="L26" s="5"/>
      <c r="M26" s="5"/>
      <c r="N26" s="3">
        <f>AVERAGE(N6:N24)</f>
        <v>6280.1111111111113</v>
      </c>
      <c r="O26" s="3">
        <f>AVERAGE(O6:O24)</f>
        <v>6510</v>
      </c>
      <c r="P26" s="3">
        <f>AVERAGE(P6:P24)</f>
        <v>6332.7222222222226</v>
      </c>
      <c r="Q26" s="3">
        <f>AVERAGE(Q6:Q24)</f>
        <v>6484.0555555555557</v>
      </c>
      <c r="R26" s="3">
        <f>AVERAGE(R6:R24)</f>
        <v>6431.4444444444443</v>
      </c>
      <c r="S26" s="3">
        <f>AVERAGE(S6:S24)</f>
        <v>234.55555555555554</v>
      </c>
      <c r="T26" s="3">
        <f>AVERAGE(T6:T24)</f>
        <v>307.69444444444446</v>
      </c>
      <c r="U26" s="3">
        <f>AVERAGE(U6:U24)</f>
        <v>202.13888888888889</v>
      </c>
      <c r="V26" s="3">
        <f>AVERAGE(V6:V24)</f>
        <v>159.30555555555554</v>
      </c>
      <c r="W26" s="3">
        <f>AVERAGE(W6:W24)</f>
        <v>148.77777777777777</v>
      </c>
      <c r="X26" s="3">
        <f>AVERAGE(X6:X24)</f>
        <v>1552068.4166666667</v>
      </c>
      <c r="Y26" s="3">
        <f>AVERAGE(Y6:Y24)</f>
        <v>2034141.138888889</v>
      </c>
      <c r="Z26" s="3">
        <f>AVERAGE(Z6:Z24)</f>
        <v>1339380.2777777778</v>
      </c>
      <c r="AA26" s="3">
        <f>AVERAGE(AA6:AA24)</f>
        <v>1081663.0833333333</v>
      </c>
      <c r="AB26" s="3">
        <f t="shared" si="29"/>
        <v>2351635</v>
      </c>
      <c r="AC26" s="21"/>
      <c r="AD26" s="3">
        <f t="shared" si="29"/>
        <v>14714190.5</v>
      </c>
    </row>
    <row r="27" spans="1:30" x14ac:dyDescent="0.25">
      <c r="A27" s="4" t="s">
        <v>38</v>
      </c>
      <c r="C27" s="3">
        <f>SUM(C4:C22)</f>
        <v>2773</v>
      </c>
      <c r="D27" s="5">
        <f>SUM(D7:D25)</f>
        <v>724</v>
      </c>
      <c r="E27" s="5"/>
      <c r="F27" s="5"/>
      <c r="G27" s="5"/>
      <c r="H27" s="5"/>
      <c r="I27" s="3"/>
      <c r="J27" s="3"/>
      <c r="K27" s="3"/>
      <c r="L27" s="3"/>
      <c r="M27" s="3"/>
      <c r="N27" s="3">
        <f>SUM(N4:N22)</f>
        <v>114169</v>
      </c>
      <c r="O27" s="3">
        <f>SUM(O4:O22)</f>
        <v>119568</v>
      </c>
      <c r="P27" s="3">
        <f>SUM(P4:P22)</f>
        <v>115810</v>
      </c>
      <c r="Q27" s="3">
        <f>SUM(Q4:Q22)</f>
        <v>118473</v>
      </c>
      <c r="R27" s="3">
        <f>SUM(R4:R22)</f>
        <v>116832</v>
      </c>
      <c r="S27" s="3">
        <f>SUM(S4:S22)</f>
        <v>4077</v>
      </c>
      <c r="T27" s="3">
        <f>SUM(T4:T22)</f>
        <v>5463.5</v>
      </c>
      <c r="U27" s="3">
        <f>SUM(U4:U22)</f>
        <v>3688.5</v>
      </c>
      <c r="V27" s="3">
        <f>SUM(V4:V22)</f>
        <v>2875</v>
      </c>
      <c r="W27" s="3">
        <f>SUM(W4:W22)</f>
        <v>2635.5</v>
      </c>
      <c r="X27" s="3">
        <f>SUM(X4:X22)</f>
        <v>26426877</v>
      </c>
      <c r="Y27" s="3">
        <f>SUM(Y4:Y22)</f>
        <v>34980776.5</v>
      </c>
      <c r="Z27" s="3">
        <f>SUM(Z4:Z22)</f>
        <v>23325095</v>
      </c>
      <c r="AA27" s="3">
        <f>SUM(AA4:AA22)</f>
        <v>18601123</v>
      </c>
      <c r="AB27" s="3">
        <f t="shared" si="29"/>
        <v>2351635</v>
      </c>
      <c r="AC27" s="21"/>
      <c r="AD27" s="3">
        <f t="shared" si="29"/>
        <v>14714190.5</v>
      </c>
    </row>
    <row r="31" spans="1:30" x14ac:dyDescent="0.25">
      <c r="P31" s="3"/>
    </row>
  </sheetData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cp:lastPrinted>2023-06-27T06:12:35Z</cp:lastPrinted>
  <dcterms:created xsi:type="dcterms:W3CDTF">2023-06-25T14:27:06Z</dcterms:created>
  <dcterms:modified xsi:type="dcterms:W3CDTF">2023-06-27T06:12:55Z</dcterms:modified>
</cp:coreProperties>
</file>