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19560" windowHeight="7740"/>
  </bookViews>
  <sheets>
    <sheet name="car inventory spread sheet" sheetId="1" r:id="rId1"/>
  </sheets>
  <calcPr calcId="152511"/>
  <fileRecoveryPr repairLoad="1"/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19" i="1" l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53" i="1"/>
  <c r="G53" i="1" s="1"/>
  <c r="I53" i="1" s="1"/>
  <c r="D49" i="1"/>
  <c r="E49" i="1" s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C44" i="1"/>
  <c r="C24" i="1"/>
  <c r="C35" i="1"/>
  <c r="C38" i="1"/>
  <c r="C40" i="1"/>
  <c r="C33" i="1"/>
  <c r="C28" i="1"/>
  <c r="C4" i="1"/>
  <c r="C5" i="1"/>
  <c r="C20" i="1"/>
  <c r="C6" i="1"/>
  <c r="C12" i="1"/>
  <c r="C46" i="1"/>
  <c r="C19" i="1"/>
  <c r="C3" i="1"/>
  <c r="C23" i="1"/>
  <c r="C50" i="1"/>
  <c r="C39" i="1"/>
  <c r="C31" i="1"/>
  <c r="C36" i="1"/>
  <c r="C34" i="1"/>
  <c r="C41" i="1"/>
  <c r="C15" i="1"/>
  <c r="C47" i="1"/>
  <c r="C29" i="1"/>
  <c r="C2" i="1"/>
  <c r="C9" i="1"/>
  <c r="C14" i="1"/>
  <c r="C43" i="1"/>
  <c r="C45" i="1"/>
  <c r="C52" i="1"/>
  <c r="C21" i="1"/>
  <c r="C16" i="1"/>
  <c r="C10" i="1"/>
  <c r="C11" i="1"/>
  <c r="C30" i="1"/>
  <c r="C26" i="1"/>
  <c r="C27" i="1"/>
  <c r="C49" i="1"/>
  <c r="C22" i="1"/>
  <c r="C32" i="1"/>
  <c r="C37" i="1"/>
  <c r="C18" i="1"/>
  <c r="C48" i="1"/>
  <c r="C42" i="1"/>
  <c r="C25" i="1"/>
  <c r="C51" i="1"/>
  <c r="C17" i="1"/>
  <c r="C13" i="1"/>
  <c r="C8" i="1"/>
  <c r="C7" i="1"/>
  <c r="C53" i="1"/>
  <c r="B44" i="1"/>
  <c r="N44" i="1" s="1"/>
  <c r="B24" i="1"/>
  <c r="N24" i="1" s="1"/>
  <c r="B35" i="1"/>
  <c r="N35" i="1" s="1"/>
  <c r="B38" i="1"/>
  <c r="N38" i="1" s="1"/>
  <c r="B40" i="1"/>
  <c r="N40" i="1" s="1"/>
  <c r="B33" i="1"/>
  <c r="N33" i="1" s="1"/>
  <c r="B28" i="1"/>
  <c r="N28" i="1" s="1"/>
  <c r="B4" i="1"/>
  <c r="N4" i="1" s="1"/>
  <c r="B5" i="1"/>
  <c r="N5" i="1" s="1"/>
  <c r="B20" i="1"/>
  <c r="N20" i="1" s="1"/>
  <c r="B6" i="1"/>
  <c r="N6" i="1" s="1"/>
  <c r="B12" i="1"/>
  <c r="N12" i="1" s="1"/>
  <c r="B46" i="1"/>
  <c r="N46" i="1" s="1"/>
  <c r="B19" i="1"/>
  <c r="N19" i="1" s="1"/>
  <c r="B3" i="1"/>
  <c r="N3" i="1" s="1"/>
  <c r="B23" i="1"/>
  <c r="N23" i="1" s="1"/>
  <c r="B50" i="1"/>
  <c r="N50" i="1" s="1"/>
  <c r="B39" i="1"/>
  <c r="N39" i="1" s="1"/>
  <c r="B31" i="1"/>
  <c r="N31" i="1" s="1"/>
  <c r="B36" i="1"/>
  <c r="N36" i="1" s="1"/>
  <c r="B34" i="1"/>
  <c r="N34" i="1" s="1"/>
  <c r="B41" i="1"/>
  <c r="N41" i="1" s="1"/>
  <c r="B15" i="1"/>
  <c r="N15" i="1" s="1"/>
  <c r="B47" i="1"/>
  <c r="N47" i="1" s="1"/>
  <c r="B29" i="1"/>
  <c r="N29" i="1" s="1"/>
  <c r="B2" i="1"/>
  <c r="N2" i="1" s="1"/>
  <c r="B9" i="1"/>
  <c r="N9" i="1" s="1"/>
  <c r="B14" i="1"/>
  <c r="N14" i="1" s="1"/>
  <c r="B43" i="1"/>
  <c r="N43" i="1" s="1"/>
  <c r="B45" i="1"/>
  <c r="N45" i="1" s="1"/>
  <c r="B52" i="1"/>
  <c r="N52" i="1" s="1"/>
  <c r="B21" i="1"/>
  <c r="N21" i="1" s="1"/>
  <c r="B16" i="1"/>
  <c r="N16" i="1" s="1"/>
  <c r="B10" i="1"/>
  <c r="N10" i="1" s="1"/>
  <c r="B11" i="1"/>
  <c r="N11" i="1" s="1"/>
  <c r="B30" i="1"/>
  <c r="N30" i="1" s="1"/>
  <c r="B26" i="1"/>
  <c r="N26" i="1" s="1"/>
  <c r="B27" i="1"/>
  <c r="N27" i="1" s="1"/>
  <c r="B49" i="1"/>
  <c r="N49" i="1" s="1"/>
  <c r="B22" i="1"/>
  <c r="N22" i="1" s="1"/>
  <c r="B32" i="1"/>
  <c r="N32" i="1" s="1"/>
  <c r="B37" i="1"/>
  <c r="N37" i="1" s="1"/>
  <c r="B18" i="1"/>
  <c r="N18" i="1" s="1"/>
  <c r="B48" i="1"/>
  <c r="N48" i="1" s="1"/>
  <c r="B42" i="1"/>
  <c r="N42" i="1" s="1"/>
  <c r="B25" i="1"/>
  <c r="N25" i="1" s="1"/>
  <c r="B51" i="1"/>
  <c r="N51" i="1" s="1"/>
  <c r="B17" i="1"/>
  <c r="N17" i="1" s="1"/>
  <c r="B13" i="1"/>
  <c r="N13" i="1" s="1"/>
  <c r="B8" i="1"/>
  <c r="N8" i="1" s="1"/>
  <c r="B7" i="1"/>
  <c r="N7" i="1" s="1"/>
  <c r="B53" i="1"/>
  <c r="N53" i="1" s="1"/>
</calcChain>
</file>

<file path=xl/sharedStrings.xml><?xml version="1.0" encoding="utf-8"?>
<sst xmlns="http://schemas.openxmlformats.org/spreadsheetml/2006/main" count="204" uniqueCount="122">
  <si>
    <t>Car ID</t>
  </si>
  <si>
    <t>Make</t>
  </si>
  <si>
    <t>Make (Full Name)</t>
  </si>
  <si>
    <t>Model</t>
  </si>
  <si>
    <t>Model (Full Name)</t>
  </si>
  <si>
    <t>Manufacture Year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</si>
  <si>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</si>
  <si>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</si>
  <si>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</si>
  <si>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</si>
  <si>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</si>
  <si>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</si>
  <si>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</si>
  <si>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</si>
  <si>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</si>
  <si>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</si>
  <si>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</si>
  <si>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</si>
  <si>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</si>
  <si>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</si>
  <si>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</si>
  <si>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</si>
  <si>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</si>
  <si>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</si>
  <si>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</si>
  <si>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</si>
  <si>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</si>
  <si>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</si>
  <si>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</si>
  <si>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</si>
  <si>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</si>
  <si>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</si>
  <si>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</si>
  <si>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</si>
  <si>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</si>
  <si>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</si>
  <si>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</si>
  <si>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</si>
  <si>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</si>
  <si>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</si>
  <si>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</si>
  <si>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</si>
  <si>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</si>
  <si>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</si>
  <si>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</si>
  <si>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</si>
  <si>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</si>
  <si>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</si>
  <si>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</si>
  <si>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</si>
  <si>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</si>
  <si>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</si>
  <si>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</si>
  <si>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</si>
  <si>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</si>
  <si>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</si>
  <si>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</si>
  <si>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</si>
  <si>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</si>
  <si>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</si>
  <si>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</si>
  <si>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</si>
  <si>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</si>
  <si>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</si>
  <si>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</si>
  <si>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</si>
  <si>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</si>
  <si>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</si>
  <si>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</si>
  <si>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</si>
  <si>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</si>
  <si>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</si>
  <si>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</si>
  <si>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</si>
  <si>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</si>
  <si>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</si>
  <si>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</si>
  <si>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</si>
  <si>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</si>
  <si>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</si>
  <si>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</si>
  <si>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</si>
  <si>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</si>
  <si>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</si>
  <si>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</si>
  <si>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</si>
  <si>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TY</t>
  </si>
  <si>
    <t xml:space="preserve">FD </t>
  </si>
  <si>
    <t>GM</t>
  </si>
  <si>
    <t>CHRYLESR</t>
  </si>
  <si>
    <t>HUNDAI</t>
  </si>
  <si>
    <t>HONDA</t>
  </si>
  <si>
    <t>TOYATA</t>
  </si>
  <si>
    <t>FORD</t>
  </si>
  <si>
    <t>GENERAL MOTORS</t>
  </si>
  <si>
    <t>CAM</t>
  </si>
  <si>
    <t>ELA</t>
  </si>
  <si>
    <t>FSC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</si>
  <si>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</si>
  <si>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</si>
  <si>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</si>
  <si>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</si>
  <si>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</si>
  <si>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</si>
  <si>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</si>
  <si>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</si>
  <si>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</si>
  <si>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</si>
  <si>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</si>
  <si>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</si>
  <si>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</si>
  <si>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CARAVEN</t>
  </si>
  <si>
    <t>CIVIC</t>
  </si>
  <si>
    <t>MUSTANG</t>
  </si>
  <si>
    <t>ODYSEEY</t>
  </si>
  <si>
    <t>PT Crucier</t>
  </si>
  <si>
    <t>SILVERDO</t>
  </si>
  <si>
    <t>HO01OODY040</t>
  </si>
  <si>
    <t>HO05ODY037</t>
  </si>
  <si>
    <t>Age(max 14 yrs)</t>
  </si>
  <si>
    <t>FD06FCS006</t>
  </si>
  <si>
    <t>GM09CMR014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</si>
</sst>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3" fontId="0" fillId="0" borderId="0" xfId="42" applyFont="1" applyAlignment="1">
      <alignment wrapText="1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 spread sheet'!$H$1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 spread sheet'!$G$2:$G$66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 spread sheet'!$H$2:$H$66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264"/>
        <c:axId val="33407344"/>
      </c:scatterChart>
      <c:valAx>
        <c:axId val="334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7344"/>
        <c:crosses val="autoZero"/>
        <c:crossBetween val="midCat"/>
      </c:valAx>
      <c:valAx>
        <c:axId val="334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0</xdr:row>
      <xdr:rowOff>400050</xdr:rowOff>
    </xdr:from>
    <xdr:to>
      <xdr:col>21</xdr:col>
      <xdr:colOff>504825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P20" sqref="P20"/>
    </sheetView>
  </sheetViews>
  <sheetFormatPr defaultRowHeight="15" x14ac:dyDescent="0.25"/>
  <cols>
    <col min="1" max="1" width="17.7109375" customWidth="1"/>
    <col min="3" max="3" width="18.140625" customWidth="1"/>
    <col min="8" max="8" width="11.5703125" style="3" bestFit="1" customWidth="1"/>
    <col min="9" max="9" width="10.5703125" style="3" bestFit="1" customWidth="1"/>
    <col min="14" max="14" width="15.5703125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59</v>
      </c>
      <c r="B2" t="str">
        <f>LEFT(A2,2)</f>
        <v>TY</v>
      </c>
      <c r="C2" t="str">
        <f>VLOOKUP(A2,B$56:C$61,2)</f>
        <v>TOYATA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47</v>
      </c>
      <c r="K2" t="s">
        <v>31</v>
      </c>
      <c r="L2">
        <v>100000</v>
      </c>
      <c r="M2" t="str">
        <f>IF(H2&lt;=L2,"Y","Not")</f>
        <v>Y</v>
      </c>
      <c r="N2" t="str">
        <f>CONCATENATE(B2,F2,D2,UPPER(LEFT(J2,3)),RIGHT(A2,3))</f>
        <v>TY14CORBLU027</v>
      </c>
    </row>
    <row r="3" spans="1:14" x14ac:dyDescent="0.25">
      <c r="A3" t="s">
        <v>41</v>
      </c>
      <c r="B3" t="str">
        <f>LEFT(A3,2)</f>
        <v>GM</v>
      </c>
      <c r="C3" t="str">
        <f>VLOOKUP(A3,B$56:C$61,2)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17</v>
      </c>
      <c r="K3" t="s">
        <v>42</v>
      </c>
      <c r="L3">
        <v>100000</v>
      </c>
      <c r="M3" t="str">
        <f>IF(H3&lt;=L3,"Y","Not")</f>
        <v>Y</v>
      </c>
      <c r="N3" t="str">
        <f>CONCATENATE(B3,F3,D3,UPPER(LEFT(J3,3)),RIGHT(A3,3))</f>
        <v>GM14CMRWHI016</v>
      </c>
    </row>
    <row r="4" spans="1:14" x14ac:dyDescent="0.25">
      <c r="A4" t="s">
        <v>29</v>
      </c>
      <c r="B4" t="str">
        <f>LEFT(A4,2)</f>
        <v>FD</v>
      </c>
      <c r="C4" t="str">
        <f>VLOOKUP(A4,B$56:C$61,2)</f>
        <v>FORD</v>
      </c>
      <c r="D4" t="str">
        <f>MID(A4,5,3)</f>
        <v>FCS</v>
      </c>
      <c r="E4" t="str">
        <f>VLOOKUP(D4,D$56:E$66,2)</f>
        <v>ELANTRA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14</v>
      </c>
      <c r="K4" t="s">
        <v>15</v>
      </c>
      <c r="L4">
        <v>75000</v>
      </c>
      <c r="M4" t="str">
        <f>IF(H4&lt;=L4,"Y","Not")</f>
        <v>Y</v>
      </c>
      <c r="N4" t="str">
        <f>CONCATENATE(B4,F4,D4,UPPER(LEFT(J4,3)),RIGHT(A4,3))</f>
        <v>FD13FCSBLA009</v>
      </c>
    </row>
    <row r="5" spans="1:14" x14ac:dyDescent="0.25">
      <c r="A5" t="s">
        <v>30</v>
      </c>
      <c r="B5" t="str">
        <f>LEFT(A5,2)</f>
        <v>FD</v>
      </c>
      <c r="C5" t="str">
        <f>VLOOKUP(A5,B$56:C$61,2)</f>
        <v>FORD</v>
      </c>
      <c r="D5" t="str">
        <f>MID(A5,5,3)</f>
        <v>FCS</v>
      </c>
      <c r="E5" t="str">
        <f>VLOOKUP(D5,D$56:E$66,2)</f>
        <v>ELANTRA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17</v>
      </c>
      <c r="K5" t="s">
        <v>31</v>
      </c>
      <c r="L5">
        <v>75000</v>
      </c>
      <c r="M5" t="str">
        <f>IF(H5&lt;=L5,"Y","Not")</f>
        <v>Y</v>
      </c>
      <c r="N5" t="str">
        <f>CONCATENATE(B5,F5,D5,UPPER(LEFT(J5,3)),RIGHT(A5,3))</f>
        <v>FD13FCSWHI010</v>
      </c>
    </row>
    <row r="6" spans="1:14" x14ac:dyDescent="0.25">
      <c r="A6" t="s">
        <v>34</v>
      </c>
      <c r="B6" t="str">
        <f>LEFT(A6,2)</f>
        <v>FD</v>
      </c>
      <c r="C6" t="str">
        <f>VLOOKUP(A6,B$56:C$61,2)</f>
        <v>FORD</v>
      </c>
      <c r="D6" t="str">
        <f>MID(A6,5,3)</f>
        <v>FCS</v>
      </c>
      <c r="E6" t="str">
        <f>VLOOKUP(D6,D$56:E$66,2)</f>
        <v>ELANTRA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14</v>
      </c>
      <c r="K6" t="s">
        <v>35</v>
      </c>
      <c r="L6">
        <v>75000</v>
      </c>
      <c r="M6" t="str">
        <f>IF(H6&lt;=L6,"Y","Not")</f>
        <v>Y</v>
      </c>
      <c r="N6" t="str">
        <f>CONCATENATE(B6,F6,D6,UPPER(LEFT(J6,3)),RIGHT(A6,3))</f>
        <v>FD13FCSBLA012</v>
      </c>
    </row>
    <row r="7" spans="1:14" x14ac:dyDescent="0.25">
      <c r="A7" t="s">
        <v>82</v>
      </c>
      <c r="B7" t="str">
        <f>LEFT(A7,2)</f>
        <v>HY</v>
      </c>
      <c r="C7" t="str">
        <f>VLOOKUP(A7,B$56:C$61,2)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47</v>
      </c>
      <c r="K7" t="s">
        <v>25</v>
      </c>
      <c r="L7">
        <v>100000</v>
      </c>
      <c r="M7" t="str">
        <f>IF(H7&lt;=L7,"Y","Not")</f>
        <v>Y</v>
      </c>
      <c r="N7" t="str">
        <f>CONCATENATE(B7,F7,D7,UPPER(LEFT(J7,3)),RIGHT(A7,3))</f>
        <v>HY13ELABLU052</v>
      </c>
    </row>
    <row r="8" spans="1:14" x14ac:dyDescent="0.25">
      <c r="A8" t="s">
        <v>81</v>
      </c>
      <c r="B8" t="str">
        <f>LEFT(A8,2)</f>
        <v>HY</v>
      </c>
      <c r="C8" t="str">
        <f>VLOOKUP(A8,B$56:C$61,2)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14</v>
      </c>
      <c r="K8" t="s">
        <v>31</v>
      </c>
      <c r="L8">
        <v>100000</v>
      </c>
      <c r="M8" t="str">
        <f>IF(H8&lt;=L8,"Y","Not")</f>
        <v>Y</v>
      </c>
      <c r="N8" t="str">
        <f>CONCATENATE(B8,F8,D8,UPPER(LEFT(J8,3)),RIGHT(A8,3))</f>
        <v>HY13ELABLA051</v>
      </c>
    </row>
    <row r="9" spans="1:14" x14ac:dyDescent="0.25">
      <c r="A9" t="s">
        <v>60</v>
      </c>
      <c r="B9" t="str">
        <f>LEFT(A9,2)</f>
        <v>TY</v>
      </c>
      <c r="C9" t="str">
        <f>VLOOKUP(A9,B$56:C$61,2)</f>
        <v>TOYATA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14</v>
      </c>
      <c r="K9" t="s">
        <v>38</v>
      </c>
      <c r="L9">
        <v>100000</v>
      </c>
      <c r="M9" t="str">
        <f>IF(H9&lt;=L9,"Y","Not")</f>
        <v>Y</v>
      </c>
      <c r="N9" t="str">
        <f>CONCATENATE(B9,F9,D9,UPPER(LEFT(J9,3)),RIGHT(A9,3))</f>
        <v>TY12CORBLA028</v>
      </c>
    </row>
    <row r="10" spans="1:14" x14ac:dyDescent="0.25">
      <c r="A10" t="s">
        <v>67</v>
      </c>
      <c r="B10" t="str">
        <f>LEFT(A10,2)</f>
        <v>HO</v>
      </c>
      <c r="C10" t="str">
        <f>VLOOKUP(A10,B$56:C$61,2)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14</v>
      </c>
      <c r="K10" t="s">
        <v>44</v>
      </c>
      <c r="L10">
        <v>75000</v>
      </c>
      <c r="M10" t="str">
        <f>IF(H10&lt;=L10,"Y","Not")</f>
        <v>Y</v>
      </c>
      <c r="N10" t="str">
        <f>CONCATENATE(B10,F10,D10,UPPER(LEFT(J10,3)),RIGHT(A10,3))</f>
        <v>HO12CIVBLA035</v>
      </c>
    </row>
    <row r="11" spans="1:14" x14ac:dyDescent="0.25">
      <c r="A11" t="s">
        <v>68</v>
      </c>
      <c r="B11" t="str">
        <f>LEFT(A11,2)</f>
        <v>HO</v>
      </c>
      <c r="C11" t="str">
        <f>VLOOKUP(A11,B$56:C$61,2)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14</v>
      </c>
      <c r="K11" t="s">
        <v>49</v>
      </c>
      <c r="L11">
        <v>75000</v>
      </c>
      <c r="M11" t="str">
        <f>IF(H11&lt;=L11,"Y","Not")</f>
        <v>Y</v>
      </c>
      <c r="N11" t="str">
        <f>CONCATENATE(B11,F11,D11,UPPER(LEFT(J11,3)),RIGHT(A11,3))</f>
        <v>HO13CIVBLA036</v>
      </c>
    </row>
    <row r="12" spans="1:14" x14ac:dyDescent="0.25">
      <c r="A12" t="s">
        <v>36</v>
      </c>
      <c r="B12" t="str">
        <f>LEFT(A12,2)</f>
        <v>FD</v>
      </c>
      <c r="C12" t="str">
        <f>VLOOKUP(A12,B$56:C$61,2)</f>
        <v>FORD</v>
      </c>
      <c r="D12" t="str">
        <f>MID(A12,5,3)</f>
        <v>FCS</v>
      </c>
      <c r="E12" t="str">
        <f>VLOOKUP(D12,D$56:E$66,2)</f>
        <v>ELANTRA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14</v>
      </c>
      <c r="K12" t="s">
        <v>37</v>
      </c>
      <c r="L12">
        <v>75000</v>
      </c>
      <c r="M12" t="str">
        <f>IF(H12&lt;=L12,"Y","Not")</f>
        <v>Y</v>
      </c>
      <c r="N12" t="str">
        <f>CONCATENATE(B12,F12,D12,UPPER(LEFT(J12,3)),RIGHT(A12,3))</f>
        <v>FD13FCSBLA013</v>
      </c>
    </row>
    <row r="13" spans="1:14" x14ac:dyDescent="0.25">
      <c r="A13" t="s">
        <v>80</v>
      </c>
      <c r="B13" t="str">
        <f>LEFT(A13,2)</f>
        <v>HY</v>
      </c>
      <c r="C13" t="str">
        <f>VLOOKUP(A13,B$56:C$61,2)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47</v>
      </c>
      <c r="K13" t="s">
        <v>18</v>
      </c>
      <c r="L13">
        <v>100000</v>
      </c>
      <c r="M13" t="str">
        <f>IF(H13&lt;=L13,"Y","Not")</f>
        <v>Y</v>
      </c>
      <c r="N13" t="str">
        <f>CONCATENATE(B13,F13,D13,UPPER(LEFT(J13,3)),RIGHT(A13,3))</f>
        <v>HY12ELABLU050</v>
      </c>
    </row>
    <row r="14" spans="1:14" x14ac:dyDescent="0.25">
      <c r="A14" t="s">
        <v>61</v>
      </c>
      <c r="B14" t="str">
        <f>LEFT(A14,2)</f>
        <v>TY</v>
      </c>
      <c r="C14" t="str">
        <f>VLOOKUP(A14,B$56:C$61,2)</f>
        <v>TOYATA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47</v>
      </c>
      <c r="K14" t="s">
        <v>49</v>
      </c>
      <c r="L14">
        <v>100000</v>
      </c>
      <c r="M14" t="str">
        <f>IF(H14&lt;=L14,"Y","Not")</f>
        <v>Y</v>
      </c>
      <c r="N14" t="str">
        <f>CONCATENATE(B14,F14,D14,UPPER(LEFT(J14,3)),RIGHT(A14,3))</f>
        <v>TY12CAMBLU029</v>
      </c>
    </row>
    <row r="15" spans="1:14" x14ac:dyDescent="0.25">
      <c r="A15" t="s">
        <v>54</v>
      </c>
      <c r="B15" t="str">
        <f>LEFT(A15,2)</f>
        <v>TY</v>
      </c>
      <c r="C15" t="str">
        <f>VLOOKUP(A15,B$56:C$61,2)</f>
        <v>TOYATA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17</v>
      </c>
      <c r="K15" t="s">
        <v>28</v>
      </c>
      <c r="L15">
        <v>100000</v>
      </c>
      <c r="M15" t="str">
        <f>IF(H15&lt;=L15,"Y","Not")</f>
        <v>Y</v>
      </c>
      <c r="N15" t="str">
        <f>CONCATENATE(B15,F15,D15,UPPER(LEFT(J15,3)),RIGHT(A15,3))</f>
        <v>TY09CAMWHI024</v>
      </c>
    </row>
    <row r="16" spans="1:14" x14ac:dyDescent="0.25">
      <c r="A16" t="s">
        <v>66</v>
      </c>
      <c r="B16" t="str">
        <f>LEFT(A16,2)</f>
        <v>HO</v>
      </c>
      <c r="C16" t="str">
        <f>VLOOKUP(A16,B$56:C$61,2)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14</v>
      </c>
      <c r="K16" t="s">
        <v>21</v>
      </c>
      <c r="L16">
        <v>75000</v>
      </c>
      <c r="M16" t="str">
        <f>IF(H16&lt;=L16,"Y","Not")</f>
        <v>Y</v>
      </c>
      <c r="N16" t="str">
        <f>CONCATENATE(B16,F16,D16,UPPER(LEFT(J16,3)),RIGHT(A16,3))</f>
        <v>HO11CIVBLA034</v>
      </c>
    </row>
    <row r="17" spans="1:14" x14ac:dyDescent="0.25">
      <c r="A17" t="s">
        <v>79</v>
      </c>
      <c r="B17" t="str">
        <f>LEFT(A17,2)</f>
        <v>HY</v>
      </c>
      <c r="C17" t="str">
        <f>VLOOKUP(A17,B$56:C$61,2)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14</v>
      </c>
      <c r="K17" t="s">
        <v>42</v>
      </c>
      <c r="L17">
        <v>100000</v>
      </c>
      <c r="M17" t="str">
        <f>IF(H17&lt;=L17,"Y","Not")</f>
        <v>Y</v>
      </c>
      <c r="N17" t="str">
        <f>CONCATENATE(B17,F17,D17,UPPER(LEFT(J17,3)),RIGHT(A17,3))</f>
        <v>HY11ELABLA049</v>
      </c>
    </row>
    <row r="18" spans="1:14" x14ac:dyDescent="0.25">
      <c r="A18" t="s">
        <v>74</v>
      </c>
      <c r="B18" t="str">
        <f>LEFT(A18,2)</f>
        <v>CR</v>
      </c>
      <c r="C18" t="str">
        <f>VLOOKUP(A18,B$56:C$61,2)</f>
        <v>CHRYLESR</v>
      </c>
      <c r="D18" t="str">
        <f>MID(A18,5,3)</f>
        <v>PTC</v>
      </c>
      <c r="E18" t="str">
        <f>VLOOKUP(D18,D$56:E$66,2)</f>
        <v>PT Crucier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14</v>
      </c>
      <c r="K18" t="s">
        <v>35</v>
      </c>
      <c r="L18">
        <v>75000</v>
      </c>
      <c r="M18" t="str">
        <f>IF(H18&lt;=L18,"Y","Not")</f>
        <v>Y</v>
      </c>
      <c r="N18" t="str">
        <f>CONCATENATE(B18,F18,D18,UPPER(LEFT(J18,3)),RIGHT(A18,3))</f>
        <v>CR11PTCBLA044</v>
      </c>
    </row>
    <row r="19" spans="1:14" x14ac:dyDescent="0.25">
      <c r="A19" t="s">
        <v>39</v>
      </c>
      <c r="B19" t="str">
        <f>LEFT(A19,2)</f>
        <v>GM</v>
      </c>
      <c r="C19" t="str">
        <f>VLOOKUP(A19,B$56:C$61,2)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14</v>
      </c>
      <c r="K19" t="s">
        <v>40</v>
      </c>
      <c r="L19">
        <v>100000</v>
      </c>
      <c r="M19" t="str">
        <f>IF(H19&lt;=L19,"Y","Not")</f>
        <v>Y</v>
      </c>
      <c r="N19" t="str">
        <f>CONCATENATE(B19,F19,D19,UPPER(LEFT(J19,3)),RIGHT(A19,3))</f>
        <v>GM12CMRBLA015</v>
      </c>
    </row>
    <row r="20" spans="1:14" x14ac:dyDescent="0.25">
      <c r="A20" t="s">
        <v>32</v>
      </c>
      <c r="B20" t="str">
        <f>LEFT(A20,2)</f>
        <v>FD</v>
      </c>
      <c r="C20" t="str">
        <f>VLOOKUP(A20,B$56:C$61,2)</f>
        <v>FORD</v>
      </c>
      <c r="D20" t="str">
        <f>MID(A20,5,3)</f>
        <v>FCS</v>
      </c>
      <c r="E20" t="str">
        <f>VLOOKUP(D20,D$56:E$66,2)</f>
        <v>ELANTRA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17</v>
      </c>
      <c r="K20" t="s">
        <v>33</v>
      </c>
      <c r="L20">
        <v>75000</v>
      </c>
      <c r="M20" t="str">
        <f>IF(H20&lt;=L20,"Y","Not")</f>
        <v>Y</v>
      </c>
      <c r="N20" t="str">
        <f>CONCATENATE(B20,F20,D20,UPPER(LEFT(J20,3)),RIGHT(A20,3))</f>
        <v>FD12FCSWHI011</v>
      </c>
    </row>
    <row r="21" spans="1:14" x14ac:dyDescent="0.25">
      <c r="A21" t="s">
        <v>65</v>
      </c>
      <c r="B21" t="str">
        <f>LEFT(A21,2)</f>
        <v>HO</v>
      </c>
      <c r="C21" t="str">
        <f>VLOOKUP(A21,B$56:C$61,2)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14</v>
      </c>
      <c r="K21" t="s">
        <v>51</v>
      </c>
      <c r="L21">
        <v>75000</v>
      </c>
      <c r="M21" t="str">
        <f>IF(H21&lt;=L21,"Y","Not")</f>
        <v>Y</v>
      </c>
      <c r="N21" t="str">
        <f>CONCATENATE(B21,F21,D21,UPPER(LEFT(J21,3)),RIGHT(A21,3))</f>
        <v>HO10CIVBLA033</v>
      </c>
    </row>
    <row r="22" spans="1:14" x14ac:dyDescent="0.25">
      <c r="A22" t="s">
        <v>71</v>
      </c>
      <c r="B22" t="str">
        <f>LEFT(A22,2)</f>
        <v>HO</v>
      </c>
      <c r="C22" t="str">
        <f>VLOOKUP(A22,B$56:C$61,2)</f>
        <v>HONDA</v>
      </c>
      <c r="D22" t="str">
        <f>MID(A22,5,3)</f>
        <v>ODY</v>
      </c>
      <c r="E22" t="str">
        <f>VLOOKUP(D22,D$56:E$66,2)</f>
        <v>ODYSEEY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14</v>
      </c>
      <c r="K22" t="s">
        <v>18</v>
      </c>
      <c r="L22">
        <v>100000</v>
      </c>
      <c r="M22" t="str">
        <f>IF(H22&lt;=L22,"Y","Not")</f>
        <v>Y</v>
      </c>
      <c r="N22" t="str">
        <f>CONCATENATE(B22,F22,D22,UPPER(LEFT(J22,3)),RIGHT(A22,3))</f>
        <v>HO14ODYBLA041</v>
      </c>
    </row>
    <row r="23" spans="1:14" x14ac:dyDescent="0.25">
      <c r="A23" t="s">
        <v>43</v>
      </c>
      <c r="B23" t="str">
        <f>LEFT(A23,2)</f>
        <v>GM</v>
      </c>
      <c r="C23" t="str">
        <f>VLOOKUP(A23,B$56:C$61,2)</f>
        <v>GENERAL MOTORS</v>
      </c>
      <c r="D23" t="str">
        <f>MID(A23,5,3)</f>
        <v>SLV</v>
      </c>
      <c r="E23" t="str">
        <f>VLOOKUP(D23,D$56:E$66,2)</f>
        <v>SILVERDO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14</v>
      </c>
      <c r="K23" t="s">
        <v>44</v>
      </c>
      <c r="L23">
        <v>100000</v>
      </c>
      <c r="M23" t="str">
        <f>IF(H23&lt;=L23,"Y","Not")</f>
        <v>Y</v>
      </c>
      <c r="N23" t="str">
        <f>CONCATENATE(B23,F23,D23,UPPER(LEFT(J23,3)),RIGHT(A23,3))</f>
        <v>GM10SLVBLA017</v>
      </c>
    </row>
    <row r="24" spans="1:14" x14ac:dyDescent="0.25">
      <c r="A24" t="s">
        <v>19</v>
      </c>
      <c r="B24" t="str">
        <f>LEFT(A24,2)</f>
        <v>FD</v>
      </c>
      <c r="C24" t="str">
        <f>VLOOKUP(A24,B$56:C$61,2)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20</v>
      </c>
      <c r="K24" t="s">
        <v>21</v>
      </c>
      <c r="L24">
        <v>50000</v>
      </c>
      <c r="M24" t="str">
        <f>IF(H24&lt;=L24,"Y","Not")</f>
        <v>Y</v>
      </c>
      <c r="N24" t="str">
        <f>CONCATENATE(B24,F24,D24,UPPER(LEFT(J24,3)),RIGHT(A24,3))</f>
        <v>FD08MTGGRE003</v>
      </c>
    </row>
    <row r="25" spans="1:14" x14ac:dyDescent="0.25">
      <c r="A25" t="s">
        <v>77</v>
      </c>
      <c r="B25" t="str">
        <f>LEFT(A25,2)</f>
        <v>CR</v>
      </c>
      <c r="C25" t="str">
        <f>VLOOKUP(A25,B$56:C$61,2)</f>
        <v>CHRYLESR</v>
      </c>
      <c r="D25" t="str">
        <f>MID(A25,5,3)</f>
        <v>CAR</v>
      </c>
      <c r="E25" t="str">
        <f>VLOOKUP(D25,D$56:E$66,2)</f>
        <v>CARAVEN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17</v>
      </c>
      <c r="K25" t="s">
        <v>40</v>
      </c>
      <c r="L25">
        <v>75000</v>
      </c>
      <c r="M25" t="str">
        <f>IF(H25&lt;=L25,"Y","Not")</f>
        <v>Y</v>
      </c>
      <c r="N25" t="str">
        <f>CONCATENATE(B25,F25,D25,UPPER(LEFT(J25,3)),RIGHT(A25,3))</f>
        <v>CR04CARWHI047</v>
      </c>
    </row>
    <row r="26" spans="1:14" x14ac:dyDescent="0.25">
      <c r="A26" t="s">
        <v>69</v>
      </c>
      <c r="B26" t="str">
        <f>LEFT(A26,2)</f>
        <v>HO</v>
      </c>
      <c r="C26" t="str">
        <f>VLOOKUP(A26,B$56:C$61,2)</f>
        <v>HONDA</v>
      </c>
      <c r="D26" t="str">
        <f>MID(A26,5,3)</f>
        <v>ODY</v>
      </c>
      <c r="E26" t="str">
        <f>VLOOKUP(D26,D$56:E$66,2)</f>
        <v>ODYSEEY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14</v>
      </c>
      <c r="K26" t="s">
        <v>51</v>
      </c>
      <c r="L26">
        <v>100000</v>
      </c>
      <c r="M26" t="str">
        <f>IF(H26&lt;=L26,"Y","Not")</f>
        <v>Y</v>
      </c>
      <c r="N26" t="str">
        <f>CONCATENATE(B26,F26,D26,UPPER(LEFT(J26,3)),RIGHT(A26,3))</f>
        <v>HO07ODYBLA038</v>
      </c>
    </row>
    <row r="27" spans="1:14" x14ac:dyDescent="0.25">
      <c r="A27" t="s">
        <v>70</v>
      </c>
      <c r="B27" t="str">
        <f>LEFT(A27,2)</f>
        <v>HO</v>
      </c>
      <c r="C27" t="str">
        <f>VLOOKUP(A27,B$56:C$61,2)</f>
        <v>HONDA</v>
      </c>
      <c r="D27" t="str">
        <f>MID(A27,5,3)</f>
        <v>ODY</v>
      </c>
      <c r="E27" t="str">
        <f>VLOOKUP(D27,D$56:E$66,2)</f>
        <v>ODYSEEY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17</v>
      </c>
      <c r="K27" t="s">
        <v>37</v>
      </c>
      <c r="L27">
        <v>100000</v>
      </c>
      <c r="M27" t="str">
        <f>IF(H27&lt;=L27,"Y","Not")</f>
        <v>Y</v>
      </c>
      <c r="N27" t="str">
        <f>CONCATENATE(B27,F27,D27,UPPER(LEFT(J27,3)),RIGHT(A27,3))</f>
        <v>HO08ODYWHI039</v>
      </c>
    </row>
    <row r="28" spans="1:14" x14ac:dyDescent="0.25">
      <c r="A28" t="s">
        <v>27</v>
      </c>
      <c r="B28" t="str">
        <f>LEFT(A28,2)</f>
        <v>FD</v>
      </c>
      <c r="C28" t="str">
        <f>VLOOKUP(A28,B$56:C$61,2)</f>
        <v>FORD</v>
      </c>
      <c r="D28" t="str">
        <f>MID(A28,5,3)</f>
        <v>FCS</v>
      </c>
      <c r="E28" t="str">
        <f>VLOOKUP(D28,D$56:E$66,2)</f>
        <v>ELANTRA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14</v>
      </c>
      <c r="K28" t="s">
        <v>28</v>
      </c>
      <c r="L28">
        <v>75000</v>
      </c>
      <c r="M28" t="str">
        <f>IF(H28&lt;=L28,"Y","Not")</f>
        <v>Y</v>
      </c>
      <c r="N28" t="str">
        <f>CONCATENATE(B28,F28,D28,UPPER(LEFT(J28,3)),RIGHT(A28,3))</f>
        <v>FD09FCSBLA008</v>
      </c>
    </row>
    <row r="29" spans="1:14" x14ac:dyDescent="0.25">
      <c r="A29" t="s">
        <v>58</v>
      </c>
      <c r="B29" t="str">
        <f>LEFT(A29,2)</f>
        <v>TY</v>
      </c>
      <c r="C29" t="str">
        <f>VLOOKUP(A29,B$56:C$61,2)</f>
        <v>TOYATA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14</v>
      </c>
      <c r="K29" t="s">
        <v>57</v>
      </c>
      <c r="L29">
        <v>100000</v>
      </c>
      <c r="M29" t="str">
        <f>IF(H29&lt;=L29,"Y","Not")</f>
        <v>Y</v>
      </c>
      <c r="N29" t="str">
        <f>CONCATENATE(B29,F29,D29,UPPER(LEFT(J29,3)),RIGHT(A29,3))</f>
        <v>TY03CORBLA026</v>
      </c>
    </row>
    <row r="30" spans="1:14" x14ac:dyDescent="0.25">
      <c r="A30" t="s">
        <v>118</v>
      </c>
      <c r="B30" t="str">
        <f>LEFT(A30,2)</f>
        <v>HO</v>
      </c>
      <c r="C30" t="str">
        <f>VLOOKUP(A30,B$56:C$61,2)</f>
        <v>HONDA</v>
      </c>
      <c r="D30" t="str">
        <f>MID(A30,5,3)</f>
        <v>ODY</v>
      </c>
      <c r="E30" t="str">
        <f>VLOOKUP(D30,D$56:E$66,2)</f>
        <v>ODYSEEY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17</v>
      </c>
      <c r="K30" t="s">
        <v>28</v>
      </c>
      <c r="L30">
        <v>100000</v>
      </c>
      <c r="M30" t="str">
        <f>IF(H30&lt;=L30,"Y","Not")</f>
        <v>Y</v>
      </c>
      <c r="N30" t="str">
        <f>CONCATENATE(B30,F30,D30,UPPER(LEFT(J30,3)),RIGHT(A30,3))</f>
        <v>HO05ODYWHI037</v>
      </c>
    </row>
    <row r="31" spans="1:14" x14ac:dyDescent="0.25">
      <c r="A31" t="s">
        <v>48</v>
      </c>
      <c r="B31" t="str">
        <f>LEFT(A31,2)</f>
        <v>TY</v>
      </c>
      <c r="C31" t="str">
        <f>VLOOKUP(A31,B$56:C$61,2)</f>
        <v>TOYATA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20</v>
      </c>
      <c r="K31" t="s">
        <v>49</v>
      </c>
      <c r="L31">
        <v>100000</v>
      </c>
      <c r="M31" t="str">
        <f>IF(H31&lt;=L31,"Y","Not")</f>
        <v>Not</v>
      </c>
      <c r="N31" t="str">
        <f>CONCATENATE(B31,F31,D31,UPPER(LEFT(J31,3)),RIGHT(A31,3))</f>
        <v>TY96CAMGRE020</v>
      </c>
    </row>
    <row r="32" spans="1:14" x14ac:dyDescent="0.25">
      <c r="A32" t="s">
        <v>72</v>
      </c>
      <c r="B32" t="str">
        <f>LEFT(A32,2)</f>
        <v>CR</v>
      </c>
      <c r="C32" t="str">
        <f>VLOOKUP(A32,B$56:C$61,2)</f>
        <v>CHRYLESR</v>
      </c>
      <c r="D32" t="str">
        <f>MID(A32,5,3)</f>
        <v>PTC</v>
      </c>
      <c r="E32" t="str">
        <f>VLOOKUP(D32,D$56:E$66,2)</f>
        <v>PT Crucier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47</v>
      </c>
      <c r="K32" t="s">
        <v>15</v>
      </c>
      <c r="L32">
        <v>75000</v>
      </c>
      <c r="M32" t="str">
        <f>IF(H32&lt;=L32,"Y","Not")</f>
        <v>Y</v>
      </c>
      <c r="N32" t="str">
        <f>CONCATENATE(B32,F32,D32,UPPER(LEFT(J32,3)),RIGHT(A32,3))</f>
        <v>CR04PTCBLU042</v>
      </c>
    </row>
    <row r="33" spans="1:14" x14ac:dyDescent="0.25">
      <c r="A33" t="s">
        <v>26</v>
      </c>
      <c r="B33" t="str">
        <f>LEFT(A33,2)</f>
        <v>FD</v>
      </c>
      <c r="C33" t="str">
        <f>VLOOKUP(A33,B$56:C$61,2)</f>
        <v>FORD</v>
      </c>
      <c r="D33" t="str">
        <f>MID(A33,5,3)</f>
        <v>FCS</v>
      </c>
      <c r="E33" t="str">
        <f>VLOOKUP(D33,D$56:E$66,2)</f>
        <v>ELANTRA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20</v>
      </c>
      <c r="K33" t="s">
        <v>21</v>
      </c>
      <c r="L33">
        <v>75000</v>
      </c>
      <c r="M33" t="str">
        <f>IF(H33&lt;=L33,"Y","Not")</f>
        <v>Y</v>
      </c>
      <c r="N33" t="str">
        <f>CONCATENATE(B33,F33,D33,UPPER(LEFT(J33,3)),RIGHT(A33,3))</f>
        <v>FD06FCSGRE007</v>
      </c>
    </row>
    <row r="34" spans="1:14" x14ac:dyDescent="0.25">
      <c r="A34" t="s">
        <v>52</v>
      </c>
      <c r="B34" t="str">
        <f>LEFT(A34,2)</f>
        <v>TY</v>
      </c>
      <c r="C34" t="str">
        <f>VLOOKUP(A34,B$56:C$61,2)</f>
        <v>TOYATA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20</v>
      </c>
      <c r="K34" t="s">
        <v>25</v>
      </c>
      <c r="L34">
        <v>100000</v>
      </c>
      <c r="M34" t="str">
        <f>IF(H34&lt;=L34,"Y","Not")</f>
        <v>Y</v>
      </c>
      <c r="N34" t="str">
        <f>CONCATENATE(B34,F34,D34,UPPER(LEFT(J34,3)),RIGHT(A34,3))</f>
        <v>TY00CAMGRE022</v>
      </c>
    </row>
    <row r="35" spans="1:14" x14ac:dyDescent="0.25">
      <c r="A35" t="s">
        <v>22</v>
      </c>
      <c r="B35" t="str">
        <f>LEFT(A35,2)</f>
        <v>FD</v>
      </c>
      <c r="C35" t="str">
        <f>VLOOKUP(A35,B$56:C$61,2)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14</v>
      </c>
      <c r="K35" t="s">
        <v>23</v>
      </c>
      <c r="L35">
        <v>50000</v>
      </c>
      <c r="M35" t="str">
        <f>IF(H35&lt;=L35,"Y","Not")</f>
        <v>Y</v>
      </c>
      <c r="N35" t="str">
        <f>CONCATENATE(B35,F35,D35,UPPER(LEFT(J35,3)),RIGHT(A35,3))</f>
        <v>FD08MTGBLA004</v>
      </c>
    </row>
    <row r="36" spans="1:14" x14ac:dyDescent="0.25">
      <c r="A36" t="s">
        <v>50</v>
      </c>
      <c r="B36" t="str">
        <f>LEFT(A36,2)</f>
        <v>TY</v>
      </c>
      <c r="C36" t="str">
        <f>VLOOKUP(A36,B$56:C$61,2)</f>
        <v>TOYATA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14</v>
      </c>
      <c r="K36" t="s">
        <v>51</v>
      </c>
      <c r="L36">
        <v>100000</v>
      </c>
      <c r="M36" t="str">
        <f>IF(H36&lt;=L36,"Y","Not")</f>
        <v>Y</v>
      </c>
      <c r="N36" t="str">
        <f>CONCATENATE(B36,F36,D36,UPPER(LEFT(J36,3)),RIGHT(A36,3))</f>
        <v>TY98CAMBLA021</v>
      </c>
    </row>
    <row r="37" spans="1:14" x14ac:dyDescent="0.25">
      <c r="A37" t="s">
        <v>73</v>
      </c>
      <c r="B37" t="str">
        <f>LEFT(A37,2)</f>
        <v>CR</v>
      </c>
      <c r="C37" t="str">
        <f>VLOOKUP(A37,B$56:C$61,2)</f>
        <v>CHRYLESR</v>
      </c>
      <c r="D37" t="str">
        <f>MID(A37,5,3)</f>
        <v>PTC</v>
      </c>
      <c r="E37" t="str">
        <f>VLOOKUP(D37,D$56:E$66,2)</f>
        <v>PT Crucier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20</v>
      </c>
      <c r="K37" t="s">
        <v>57</v>
      </c>
      <c r="L37">
        <v>75000</v>
      </c>
      <c r="M37" t="str">
        <f>IF(H37&lt;=L37,"Y","Not")</f>
        <v>Y</v>
      </c>
      <c r="N37" t="str">
        <f>CONCATENATE(B37,F37,D37,UPPER(LEFT(J37,3)),RIGHT(A37,3))</f>
        <v>CR07PTCGRE043</v>
      </c>
    </row>
    <row r="38" spans="1:14" x14ac:dyDescent="0.25">
      <c r="A38" t="s">
        <v>24</v>
      </c>
      <c r="B38" t="str">
        <f>LEFT(A38,2)</f>
        <v>FD</v>
      </c>
      <c r="C38" t="str">
        <f>VLOOKUP(A38,B$56:C$61,2)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17</v>
      </c>
      <c r="K38" t="s">
        <v>15</v>
      </c>
      <c r="L38">
        <v>50000</v>
      </c>
      <c r="M38" t="str">
        <f>IF(H38&lt;=L38,"Y","Not")</f>
        <v>Y</v>
      </c>
      <c r="N38" t="str">
        <f>CONCATENATE(B38,F38,D38,UPPER(LEFT(J38,3)),RIGHT(A38,3))</f>
        <v>FD08MTGWHI005</v>
      </c>
    </row>
    <row r="39" spans="1:14" x14ac:dyDescent="0.25">
      <c r="A39" t="s">
        <v>46</v>
      </c>
      <c r="B39" t="str">
        <f>LEFT(A39,2)</f>
        <v>GM</v>
      </c>
      <c r="C39" t="str">
        <f>VLOOKUP(A39,B$56:C$61,2)</f>
        <v>GENERAL MOTORS</v>
      </c>
      <c r="D39" t="str">
        <f>MID(A39,5,3)</f>
        <v>SLV</v>
      </c>
      <c r="E39" t="str">
        <f>VLOOKUP(D39,D$56:E$66,2)</f>
        <v>SILVERDO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47</v>
      </c>
      <c r="K39" t="s">
        <v>35</v>
      </c>
      <c r="L39">
        <v>100000</v>
      </c>
      <c r="M39" t="str">
        <f>IF(H39&lt;=L39,"Y","Not")</f>
        <v>Y</v>
      </c>
      <c r="N39" t="str">
        <f>CONCATENATE(B39,F39,D39,UPPER(LEFT(J39,3)),RIGHT(A39,3))</f>
        <v>GM00SLVBLU019</v>
      </c>
    </row>
    <row r="40" spans="1:14" x14ac:dyDescent="0.25">
      <c r="A40" t="s">
        <v>120</v>
      </c>
      <c r="B40" t="str">
        <f>LEFT(A40,2)</f>
        <v>FD</v>
      </c>
      <c r="C40" t="str">
        <f>VLOOKUP(A40,B$56:C$61,2)</f>
        <v>FORD</v>
      </c>
      <c r="D40" t="str">
        <f>MID(A40,5,3)</f>
        <v>FCS</v>
      </c>
      <c r="E40" t="str">
        <f>VLOOKUP(D40,D$56:E$66,2)</f>
        <v>ELANTRA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20</v>
      </c>
      <c r="K40" t="s">
        <v>25</v>
      </c>
      <c r="L40">
        <v>75000</v>
      </c>
      <c r="M40" t="str">
        <f>IF(H40&lt;=L40,"Y","Not")</f>
        <v>Y</v>
      </c>
      <c r="N40" t="str">
        <f>CONCATENATE(B40,F40,D40,UPPER(LEFT(J40,3)),RIGHT(A40,3))</f>
        <v>FD06FCSGRE006</v>
      </c>
    </row>
    <row r="41" spans="1:14" x14ac:dyDescent="0.25">
      <c r="A41" t="s">
        <v>53</v>
      </c>
      <c r="B41" t="str">
        <f>LEFT(A41,2)</f>
        <v>TY</v>
      </c>
      <c r="C41" t="str">
        <f>VLOOKUP(A41,B$56:C$61,2)</f>
        <v>TOYATA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14</v>
      </c>
      <c r="K41" t="s">
        <v>15</v>
      </c>
      <c r="L41">
        <v>100000</v>
      </c>
      <c r="M41" t="str">
        <f>IF(H41&lt;=L41,"Y","Not")</f>
        <v>Y</v>
      </c>
      <c r="N41" t="str">
        <f>CONCATENATE(B41,F41,D41,UPPER(LEFT(J41,3)),RIGHT(A41,3))</f>
        <v>TY02CAMBLA023</v>
      </c>
    </row>
    <row r="42" spans="1:14" x14ac:dyDescent="0.25">
      <c r="A42" t="s">
        <v>76</v>
      </c>
      <c r="B42" t="str">
        <f>LEFT(A42,2)</f>
        <v>CR</v>
      </c>
      <c r="C42" t="str">
        <f>VLOOKUP(A42,B$56:C$61,2)</f>
        <v>CHRYLESR</v>
      </c>
      <c r="D42" t="str">
        <f>MID(A42,5,3)</f>
        <v>CAR</v>
      </c>
      <c r="E42" t="str">
        <f>VLOOKUP(D42,D$56:E$66,2)</f>
        <v>CARAVEN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14</v>
      </c>
      <c r="K42" t="s">
        <v>23</v>
      </c>
      <c r="L42">
        <v>75000</v>
      </c>
      <c r="M42" t="str">
        <f>IF(H42&lt;=L42,"Y","Not")</f>
        <v>Not</v>
      </c>
      <c r="N42" t="str">
        <f>CONCATENATE(B42,F42,D42,UPPER(LEFT(J42,3)),RIGHT(A42,3))</f>
        <v>CR00CARBLA046</v>
      </c>
    </row>
    <row r="43" spans="1:14" x14ac:dyDescent="0.25">
      <c r="A43" t="s">
        <v>62</v>
      </c>
      <c r="B43" t="str">
        <f>LEFT(A43,2)</f>
        <v>HO</v>
      </c>
      <c r="C43" t="str">
        <f>VLOOKUP(A43,B$56:C$61,2)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17</v>
      </c>
      <c r="K43" t="s">
        <v>37</v>
      </c>
      <c r="L43">
        <v>75000</v>
      </c>
      <c r="M43" t="str">
        <f>IF(H43&lt;=L43,"Y","Not")</f>
        <v>Not</v>
      </c>
      <c r="N43" t="str">
        <f>CONCATENATE(B43,F43,D43,UPPER(LEFT(J43,3)),RIGHT(A43,3))</f>
        <v>HO99CIVWHI030</v>
      </c>
    </row>
    <row r="44" spans="1:14" x14ac:dyDescent="0.25">
      <c r="A44" t="s">
        <v>16</v>
      </c>
      <c r="B44" t="str">
        <f>LEFT(A44,2)</f>
        <v>FD</v>
      </c>
      <c r="C44" t="str">
        <f>VLOOKUP(A44,B$56:C$61,2)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17</v>
      </c>
      <c r="K44" t="s">
        <v>18</v>
      </c>
      <c r="L44">
        <v>50000</v>
      </c>
      <c r="M44" t="str">
        <f>IF(H44&lt;=L44,"Y","Not")</f>
        <v>Y</v>
      </c>
      <c r="N44" t="str">
        <f>CONCATENATE(B44,F44,D44,UPPER(LEFT(J44,3)),RIGHT(A44,3))</f>
        <v>FD06MTGWHI002</v>
      </c>
    </row>
    <row r="45" spans="1:14" x14ac:dyDescent="0.25">
      <c r="A45" t="s">
        <v>63</v>
      </c>
      <c r="B45" t="str">
        <f>LEFT(A45,2)</f>
        <v>HO</v>
      </c>
      <c r="C45" t="str">
        <f>VLOOKUP(A45,B$56:C$61,2)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47</v>
      </c>
      <c r="K45" t="s">
        <v>23</v>
      </c>
      <c r="L45">
        <v>75000</v>
      </c>
      <c r="M45" t="str">
        <f>IF(H45&lt;=L45,"Y","Not")</f>
        <v>Y</v>
      </c>
      <c r="N45" t="str">
        <f>CONCATENATE(B45,F45,D45,UPPER(LEFT(J45,3)),RIGHT(A45,3))</f>
        <v>HO01CIVBLU031</v>
      </c>
    </row>
    <row r="46" spans="1:14" x14ac:dyDescent="0.25">
      <c r="A46" t="s">
        <v>121</v>
      </c>
      <c r="B46" t="str">
        <f>LEFT(A46,2)</f>
        <v>GM</v>
      </c>
      <c r="C46" t="str">
        <f>VLOOKUP(A46,B$56:C$61,2)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17</v>
      </c>
      <c r="K46" t="s">
        <v>38</v>
      </c>
      <c r="L46">
        <v>100000</v>
      </c>
      <c r="M46" t="str">
        <f>IF(H46&lt;=L46,"Y","Not")</f>
        <v>Y</v>
      </c>
      <c r="N46" t="str">
        <f>CONCATENATE(B46,F46,D46,UPPER(LEFT(J46,3)),RIGHT(A46,3))</f>
        <v>GM09CMRWHI014</v>
      </c>
    </row>
    <row r="47" spans="1:14" x14ac:dyDescent="0.25">
      <c r="A47" t="s">
        <v>55</v>
      </c>
      <c r="B47" t="str">
        <f>LEFT(A47,2)</f>
        <v>TY</v>
      </c>
      <c r="C47" t="str">
        <f>VLOOKUP(A47,B$56:C$61,2)</f>
        <v>TOYATA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56</v>
      </c>
      <c r="K47" t="s">
        <v>57</v>
      </c>
      <c r="L47">
        <v>100000</v>
      </c>
      <c r="M47" t="str">
        <f>IF(H47&lt;=L47,"Y","Not")</f>
        <v>Y</v>
      </c>
      <c r="N47" t="str">
        <f>CONCATENATE(B47,F47,D47,UPPER(LEFT(J47,3)),RIGHT(A47,3))</f>
        <v>TY02CORRED025</v>
      </c>
    </row>
    <row r="48" spans="1:14" x14ac:dyDescent="0.25">
      <c r="A48" t="s">
        <v>75</v>
      </c>
      <c r="B48" t="str">
        <f>LEFT(A48,2)</f>
        <v>CR</v>
      </c>
      <c r="C48" t="str">
        <f>VLOOKUP(A48,B$56:C$61,2)</f>
        <v>CHRYLESR</v>
      </c>
      <c r="D48" t="str">
        <f>MID(A48,5,3)</f>
        <v>CAR</v>
      </c>
      <c r="E48" t="str">
        <f>VLOOKUP(D48,D$56:E$66,2)</f>
        <v>CARAVEN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20</v>
      </c>
      <c r="K48" t="s">
        <v>44</v>
      </c>
      <c r="L48">
        <v>75000</v>
      </c>
      <c r="M48" t="str">
        <f>IF(H48&lt;=L48,"Y","Not")</f>
        <v>Not</v>
      </c>
      <c r="N48" t="str">
        <f>CONCATENATE(B48,F48,D48,UPPER(LEFT(J48,3)),RIGHT(A48,3))</f>
        <v>CR99CARGRE045</v>
      </c>
    </row>
    <row r="49" spans="1:14" x14ac:dyDescent="0.25">
      <c r="A49" t="s">
        <v>117</v>
      </c>
      <c r="B49" t="str">
        <f>LEFT(A49,2)</f>
        <v>HO</v>
      </c>
      <c r="C49" t="str">
        <f>VLOOKUP(A49,B$56:C$61,2)</f>
        <v>HONDA</v>
      </c>
      <c r="D49" t="str">
        <f>MID(A49,5,3)</f>
        <v>OOD</v>
      </c>
      <c r="E49" t="str">
        <f>VLOOKUP(D49,D$56:E$66,2)</f>
        <v>ODYSEEY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14</v>
      </c>
      <c r="K49" t="s">
        <v>15</v>
      </c>
      <c r="L49">
        <v>100000</v>
      </c>
      <c r="M49" t="str">
        <f>IF(H49&lt;=L49,"Y","Not")</f>
        <v>Y</v>
      </c>
      <c r="N49" t="str">
        <f>CONCATENATE(B49,F49,D49,UPPER(LEFT(J49,3)),RIGHT(A49,3))</f>
        <v>HO01OODBLA040</v>
      </c>
    </row>
    <row r="50" spans="1:14" x14ac:dyDescent="0.25">
      <c r="A50" t="s">
        <v>45</v>
      </c>
      <c r="B50" t="str">
        <f>LEFT(A50,2)</f>
        <v>GM</v>
      </c>
      <c r="C50" t="str">
        <f>VLOOKUP(A50,B$56:C$61,2)</f>
        <v>GENERAL MOTORS</v>
      </c>
      <c r="D50" t="str">
        <f>MID(A50,5,3)</f>
        <v>SLV</v>
      </c>
      <c r="E50" t="str">
        <f>VLOOKUP(D50,D$56:E$66,2)</f>
        <v>SILVERDO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14</v>
      </c>
      <c r="K50" t="s">
        <v>38</v>
      </c>
      <c r="L50">
        <v>100000</v>
      </c>
      <c r="M50" t="str">
        <f>IF(H50&lt;=L50,"Y","Not")</f>
        <v>Y</v>
      </c>
      <c r="N50" t="str">
        <f>CONCATENATE(B50,F50,D50,UPPER(LEFT(J50,3)),RIGHT(A50,3))</f>
        <v>GM98SLVBLA018</v>
      </c>
    </row>
    <row r="51" spans="1:14" x14ac:dyDescent="0.25">
      <c r="A51" t="s">
        <v>78</v>
      </c>
      <c r="B51" t="str">
        <f>LEFT(A51,2)</f>
        <v>CR</v>
      </c>
      <c r="C51" t="str">
        <f>VLOOKUP(A51,B$56:C$61,2)</f>
        <v>CHRYLESR</v>
      </c>
      <c r="D51" t="str">
        <f>MID(A51,5,3)</f>
        <v>CAR</v>
      </c>
      <c r="E51" t="str">
        <f>VLOOKUP(D51,D$56:E$66,2)</f>
        <v>CARAVEN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56</v>
      </c>
      <c r="K51" t="s">
        <v>40</v>
      </c>
      <c r="L51">
        <v>75000</v>
      </c>
      <c r="M51" t="str">
        <f>IF(H51&lt;=L51,"Y","Not")</f>
        <v>Y</v>
      </c>
      <c r="N51" t="str">
        <f>CONCATENATE(B51,F51,D51,UPPER(LEFT(J51,3)),RIGHT(A51,3))</f>
        <v>CR04CARRED048</v>
      </c>
    </row>
    <row r="52" spans="1:14" x14ac:dyDescent="0.25">
      <c r="A52" t="s">
        <v>64</v>
      </c>
      <c r="B52" t="str">
        <f>LEFT(A52,2)</f>
        <v>HO</v>
      </c>
      <c r="C52" t="str">
        <f>VLOOKUP(A52,B$56:C$61,2)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47</v>
      </c>
      <c r="K52" t="s">
        <v>42</v>
      </c>
      <c r="L52">
        <v>75000</v>
      </c>
      <c r="M52" t="str">
        <f>IF(H52&lt;=L52,"Y","Not")</f>
        <v>Y</v>
      </c>
      <c r="N52" t="str">
        <f>CONCATENATE(B52,F52,D52,UPPER(LEFT(J52,3)),RIGHT(A52,3))</f>
        <v>HO10CIVBLU032</v>
      </c>
    </row>
    <row r="53" spans="1:14" x14ac:dyDescent="0.25">
      <c r="A53" t="s">
        <v>13</v>
      </c>
      <c r="B53" t="str">
        <f>LEFT(A53,2)</f>
        <v>FD</v>
      </c>
      <c r="C53" t="str">
        <f>VLOOKUP(A53,B$56:C$61,2)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14</v>
      </c>
      <c r="K53" t="s">
        <v>15</v>
      </c>
      <c r="L53">
        <v>50000</v>
      </c>
      <c r="M53" t="str">
        <f>IF(H53&lt;=L53,"Y","Not")</f>
        <v>Y</v>
      </c>
      <c r="N53" t="str">
        <f>CONCATENATE(B53,F53,D53,UPPER(LEFT(J53,3)),RIGHT(A53,3))</f>
        <v>FD06MTGBLA001</v>
      </c>
    </row>
    <row r="56" spans="1:14" x14ac:dyDescent="0.25">
      <c r="B56" t="s">
        <v>83</v>
      </c>
      <c r="C56" t="s">
        <v>89</v>
      </c>
      <c r="D56" t="s">
        <v>95</v>
      </c>
      <c r="E56" t="s">
        <v>106</v>
      </c>
    </row>
    <row r="57" spans="1:14" x14ac:dyDescent="0.25">
      <c r="B57" t="s">
        <v>87</v>
      </c>
      <c r="C57" t="s">
        <v>93</v>
      </c>
      <c r="D57" t="s">
        <v>100</v>
      </c>
      <c r="E57" t="s">
        <v>111</v>
      </c>
    </row>
    <row r="58" spans="1:14" x14ac:dyDescent="0.25">
      <c r="B58" t="s">
        <v>88</v>
      </c>
      <c r="C58" t="s">
        <v>94</v>
      </c>
      <c r="D58" t="s">
        <v>101</v>
      </c>
      <c r="E58" t="s">
        <v>112</v>
      </c>
    </row>
    <row r="59" spans="1:14" x14ac:dyDescent="0.25">
      <c r="B59" t="s">
        <v>85</v>
      </c>
      <c r="C59" t="s">
        <v>91</v>
      </c>
      <c r="D59" t="s">
        <v>98</v>
      </c>
      <c r="E59" t="s">
        <v>109</v>
      </c>
    </row>
    <row r="60" spans="1:14" x14ac:dyDescent="0.25">
      <c r="B60" t="s">
        <v>84</v>
      </c>
      <c r="C60" t="s">
        <v>90</v>
      </c>
      <c r="D60" t="s">
        <v>99</v>
      </c>
      <c r="E60" t="s">
        <v>110</v>
      </c>
    </row>
    <row r="61" spans="1:14" x14ac:dyDescent="0.25">
      <c r="B61" t="s">
        <v>86</v>
      </c>
      <c r="C61" t="s">
        <v>92</v>
      </c>
      <c r="D61" t="s">
        <v>96</v>
      </c>
      <c r="E61" t="s">
        <v>107</v>
      </c>
    </row>
    <row r="62" spans="1:14" x14ac:dyDescent="0.25">
      <c r="D62" t="s">
        <v>97</v>
      </c>
      <c r="E62" t="s">
        <v>108</v>
      </c>
    </row>
    <row r="63" spans="1:14" x14ac:dyDescent="0.25">
      <c r="D63" t="s">
        <v>102</v>
      </c>
      <c r="E63" t="s">
        <v>113</v>
      </c>
    </row>
    <row r="64" spans="1:14" x14ac:dyDescent="0.25">
      <c r="D64" t="s">
        <v>103</v>
      </c>
      <c r="E64" t="s">
        <v>114</v>
      </c>
    </row>
    <row r="65" spans="4:5" x14ac:dyDescent="0.25">
      <c r="D65" t="s">
        <v>104</v>
      </c>
      <c r="E65" t="s">
        <v>115</v>
      </c>
    </row>
    <row r="66" spans="4:5" x14ac:dyDescent="0.25">
      <c r="D66" t="s">
        <v>105</v>
      </c>
      <c r="E66" t="s">
        <v>116</v>
      </c>
    </row>
  </sheetData>
  <sortState ref="A2:O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 spread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2023-08-09T15:48:20Z</dcterms:created>
  <dcterms:modified xsi:type="dcterms:W3CDTF">2023-08-09T16:12:11Z</dcterms:modified>
</cp:coreProperties>
</file>